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P88" i="12"/>
  <c r="AF8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<sst xmlns="http://schemas.openxmlformats.org/spreadsheetml/2006/main" count="1183" uniqueCount="567">
  <si>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</si>
  <si>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</si>
  <si>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</si>
  <si>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</si>
  <si>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</si>
  <si>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</si>
  <si>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</si>
  <si>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</si>
  <si>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</si>
  <si>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</si>
  <si>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</si>
  <si>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</si>
  <si>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</si>
  <si>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</si>
  <si>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</si>
  <si>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</si>
  <si>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</si>
  <si>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経常収支比率</t>
    <rPh sb="0" eb="2">
      <t>ケイジョウ</t>
    </rPh>
    <rPh sb="2" eb="4">
      <t>シュウシ</t>
    </rPh>
    <rPh sb="4" eb="6">
      <t>ヒリツ</t>
    </rPh>
    <phoneticPr fontId="34"/>
  </si>
  <si>
    <t>※令和5年度中に市町村合併した団体で、合併前の団体ごとの決算に基づく連結実質赤字比率を算出していない団体については、グラフを表記しない。</t>
    <rPh sb="1" eb="3">
      <t>レイワ</t>
    </rPh>
    <phoneticPr fontId="5"/>
  </si>
  <si>
    <t>組合等負担等見込額</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</si>
  <si>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</si>
  <si>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</si>
  <si>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</si>
  <si>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</si>
  <si>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</si>
  <si>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</si>
  <si>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企業立地等奨励金基金</t>
    <rPh sb="0" eb="4">
      <t>キギョ</t>
    </rPh>
    <rPh sb="4" eb="5">
      <t>トウ</t>
    </rPh>
    <rPh sb="5" eb="8">
      <t>ショウレイキン</t>
    </rPh>
    <rPh sb="8" eb="10">
      <t>キキン</t>
    </rPh>
    <phoneticPr fontId="5"/>
  </si>
  <si>
    <t>実質収支比率等に係る経年分析</t>
  </si>
  <si>
    <t>介護保険特別会計</t>
  </si>
  <si>
    <t>元利償還金等(A)</t>
  </si>
  <si>
    <t>　補助費等</t>
    <rPh sb="1" eb="3">
      <t>ホジョ</t>
    </rPh>
    <rPh sb="3" eb="4">
      <t>ヒ</t>
    </rPh>
    <rPh sb="4" eb="5">
      <t>トウ</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</si>
  <si>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</si>
  <si>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</si>
  <si>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</si>
  <si>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</si>
  <si>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</si>
  <si>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</si>
  <si>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</si>
  <si>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</si>
  <si>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</si>
  <si>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</si>
  <si>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</si>
  <si>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</si>
  <si>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</si>
  <si>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</si>
  <si>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</si>
  <si>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</si>
  <si>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</si>
  <si>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</si>
  <si>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(注釈)</t>
    <rPh sb="1" eb="2">
      <t>チュウ</t>
    </rPh>
    <rPh sb="2" eb="3">
      <t>シャク</t>
    </rPh>
    <phoneticPr fontId="5"/>
  </si>
  <si>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</si>
  <si>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</si>
  <si>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</si>
  <si>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</si>
  <si>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</si>
  <si>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</si>
  <si>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5"/>
  </si>
  <si>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</si>
  <si>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</si>
  <si>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</si>
  <si>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</si>
  <si>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</si>
  <si>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</si>
  <si>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</si>
  <si>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</si>
  <si>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</si>
  <si>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</si>
  <si>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</si>
  <si>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</si>
  <si>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</si>
  <si>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</si>
  <si>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</si>
  <si>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</si>
  <si>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</si>
  <si>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</si>
  <si>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</si>
  <si>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</si>
  <si>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</si>
  <si>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</si>
  <si>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福岡県苅田町</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</si>
  <si>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</si>
  <si>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</si>
  <si>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</si>
  <si>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</si>
  <si>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</si>
  <si>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</si>
  <si>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</si>
  <si>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</si>
  <si>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</si>
  <si>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</si>
  <si>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</si>
  <si>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</si>
  <si>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</si>
  <si>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</si>
  <si>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</si>
  <si>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</si>
  <si>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</si>
  <si>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</si>
  <si>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</si>
  <si>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</si>
  <si>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</si>
  <si>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</si>
  <si>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</si>
  <si>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</si>
  <si>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</si>
  <si>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</si>
  <si>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</si>
  <si>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</si>
  <si>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</si>
  <si>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</si>
  <si>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</si>
  <si>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</si>
  <si>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</si>
  <si>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</si>
  <si>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</si>
  <si>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</si>
  <si>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4"/>
  </si>
  <si>
    <t>減債基金積立不足算定額</t>
  </si>
  <si>
    <t>7.8</t>
  </si>
  <si>
    <t>実質公債費比率
（(Ａ)－((Ｂ)＋(Ｄ))）／（(Ｃ)－(Ｄ)）×１００</t>
    <rPh sb="0" eb="2">
      <t>ジッシツ</t>
    </rPh>
    <rPh sb="2" eb="4">
      <t>コウサイ</t>
    </rPh>
    <rPh sb="4" eb="5">
      <t>ヒ</t>
    </rPh>
    <rPh sb="5" eb="7">
      <t>ヒリツ</t>
    </rPh>
    <phoneticPr fontId="5"/>
  </si>
  <si>
    <t>　　都市計画税</t>
  </si>
  <si>
    <t>令和4年度</t>
    <rPh sb="0" eb="2">
      <t>レイワ</t>
    </rPh>
    <rPh sb="3" eb="5">
      <t>ネンド</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</si>
  <si>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</si>
  <si>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</si>
  <si>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</si>
  <si>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</si>
  <si>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</si>
  <si>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</si>
  <si>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</si>
  <si>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</si>
  <si>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</si>
  <si>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 2.00</t>
  </si>
  <si>
    <t>財政調整基金</t>
  </si>
  <si>
    <t>令和3年度(千円･％)</t>
    <rPh sb="0" eb="2">
      <t>レイワ</t>
    </rPh>
    <rPh sb="4" eb="5">
      <t>ド</t>
    </rPh>
    <rPh sb="6" eb="8">
      <t>センエン</t>
    </rPh>
    <phoneticPr fontId="5"/>
  </si>
  <si>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</si>
  <si>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</si>
  <si>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</si>
  <si>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</si>
  <si>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</si>
  <si>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</si>
  <si>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</si>
  <si>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</si>
  <si>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</si>
  <si>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</si>
  <si>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</si>
  <si>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</si>
  <si>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※8：職員の状況については、令和4年度地方公務員給与実態調査に基づいている。</t>
  </si>
  <si>
    <t>歳出合計</t>
  </si>
  <si>
    <t>Ⅴ－１</t>
  </si>
  <si>
    <r>
      <t xml:space="preserve">増減率 </t>
    </r>
    <r>
      <rPr>
        <sz val="9"/>
        <color indexed="8"/>
        <rFont val="ＭＳ ゴシック"/>
        <family val="3"/>
        <charset val="128"/>
      </rPr>
      <t xml:space="preserve"> (％)</t>
    </r>
    <rPh sb="0" eb="2">
      <t>ゾウゲン</t>
    </rPh>
    <rPh sb="2" eb="3">
      <t>リツ</t>
    </rPh>
    <phoneticPr fontId="5"/>
  </si>
  <si>
    <t>住宅新築資金等特別会計</t>
  </si>
  <si>
    <t>指定団体等の指定状況</t>
  </si>
  <si>
    <t>歳出総額</t>
  </si>
  <si>
    <t>ゴルフ場利用税交付金</t>
  </si>
  <si>
    <t>寄附金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</si>
  <si>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</si>
  <si>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</si>
  <si>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</si>
  <si>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</si>
  <si>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</si>
  <si>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</si>
  <si>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</si>
  <si>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</si>
  <si>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</si>
  <si>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</si>
  <si>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</si>
  <si>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</si>
  <si>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苅田町</t>
  </si>
  <si>
    <t>地方交付税種地</t>
    <rPh sb="0" eb="2">
      <t>チホウ</t>
    </rPh>
    <rPh sb="2" eb="5">
      <t>コウフゼイ</t>
    </rPh>
    <rPh sb="5" eb="6">
      <t>シュ</t>
    </rPh>
    <rPh sb="6" eb="7">
      <t>チ</t>
    </rPh>
    <phoneticPr fontId="5"/>
  </si>
  <si>
    <t>1-3</t>
  </si>
  <si>
    <t>○</t>
  </si>
  <si>
    <t>参考</t>
    <rPh sb="0" eb="2">
      <t>サンコウ</t>
    </rPh>
    <phoneticPr fontId="5"/>
  </si>
  <si>
    <t>歳入歳出差引</t>
  </si>
  <si>
    <t>会計名</t>
    <rPh sb="0" eb="2">
      <t>カイケイ</t>
    </rPh>
    <rPh sb="2" eb="3">
      <t>メイ</t>
    </rPh>
    <phoneticPr fontId="5"/>
  </si>
  <si>
    <t>(Ｅ)</t>
  </si>
  <si>
    <t>　　(※1)</t>
  </si>
  <si>
    <t>苅田町農業公社</t>
    <rPh sb="0" eb="3">
      <t>カンダマチ</t>
    </rPh>
    <rPh sb="3" eb="7">
      <t>ノウギ</t>
    </rPh>
    <phoneticPr fontId="5"/>
  </si>
  <si>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</si>
  <si>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</si>
  <si>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</si>
  <si>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</si>
  <si>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</si>
  <si>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</si>
  <si>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</si>
  <si>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</si>
  <si>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</si>
  <si>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</si>
  <si>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</si>
  <si>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</si>
  <si>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</si>
  <si>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</si>
  <si>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</si>
  <si>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</si>
  <si>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</si>
  <si>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</si>
  <si>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</si>
  <si>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</si>
  <si>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</si>
  <si>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</si>
  <si>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</si>
  <si>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</si>
  <si>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</si>
  <si>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</si>
  <si>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</si>
  <si>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</si>
  <si>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</si>
  <si>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</si>
  <si>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</si>
  <si>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</si>
  <si>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福岡県自治会館管理組合</t>
    <rPh sb="0" eb="3">
      <t>フクオカケン</t>
    </rPh>
    <rPh sb="3" eb="7">
      <t>ジチカイカン</t>
    </rPh>
    <rPh sb="7" eb="11">
      <t>カンリクミアイ</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</si>
  <si>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</si>
  <si>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</si>
  <si>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</si>
  <si>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</si>
  <si>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</si>
  <si>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</si>
  <si>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</si>
  <si>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</si>
  <si>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</si>
  <si>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</si>
  <si>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</si>
  <si>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令04.01.01(人)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</si>
  <si>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</si>
  <si>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</si>
  <si>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</si>
  <si>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</si>
  <si>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</si>
  <si>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</si>
  <si>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</si>
  <si>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1.0</t>
  </si>
  <si>
    <t>0.5</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</si>
  <si>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</si>
  <si>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</si>
  <si>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</si>
  <si>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</si>
  <si>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</si>
  <si>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</si>
  <si>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</si>
  <si>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</si>
  <si>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</si>
  <si>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</si>
  <si>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</si>
  <si>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</si>
  <si>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</si>
  <si>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</si>
  <si>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</si>
  <si>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</si>
  <si>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</si>
  <si>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</si>
  <si>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</si>
  <si>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</si>
  <si>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</si>
  <si>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</si>
  <si>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</si>
  <si>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</si>
  <si>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</si>
  <si>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</si>
  <si>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</si>
  <si>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</si>
  <si>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</si>
  <si>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</si>
  <si>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</si>
  <si>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</si>
  <si>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</si>
  <si>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</si>
  <si>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</si>
  <si>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</si>
  <si>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</si>
  <si>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</si>
  <si>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</si>
  <si>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</si>
  <si>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7"/>
  </si>
  <si>
    <t>まちづくり基金</t>
    <rPh sb="5" eb="7">
      <t>キキン</t>
    </rPh>
    <phoneticPr fontId="5"/>
  </si>
  <si>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</si>
  <si>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</si>
  <si>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</si>
  <si>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</si>
  <si>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</si>
  <si>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</si>
  <si>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</si>
  <si>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</si>
  <si>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</si>
  <si>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</si>
  <si>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</si>
  <si>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</si>
  <si>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</si>
  <si>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</si>
  <si>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</si>
  <si>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</si>
  <si>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</si>
  <si>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</si>
  <si>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</si>
  <si>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</si>
  <si>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</si>
  <si>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福岡県自治振興組合（一般会計）</t>
    <rPh sb="0" eb="5">
      <t>フクオカケンジチ</t>
    </rPh>
    <rPh sb="5" eb="9">
      <t>シンコウクミアイ</t>
    </rPh>
    <rPh sb="10" eb="14">
      <t>イッパンカイケイ</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</si>
  <si>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</si>
  <si>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</si>
  <si>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</si>
  <si>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</si>
  <si>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</si>
  <si>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</si>
  <si>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</si>
  <si>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</si>
  <si>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</si>
  <si>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</si>
  <si>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 1.23</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</si>
  <si>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</si>
  <si>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</si>
  <si>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</si>
  <si>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</si>
  <si>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</si>
  <si>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</si>
  <si>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</si>
  <si>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</si>
  <si>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</si>
  <si>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</si>
  <si>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</si>
  <si>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</si>
  <si>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</si>
  <si>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</si>
  <si>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</si>
  <si>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</si>
  <si>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</si>
  <si>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</si>
  <si>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</si>
  <si>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</si>
  <si>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</si>
  <si>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</si>
  <si>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</si>
  <si>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</si>
  <si>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</si>
  <si>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</si>
  <si>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</si>
  <si>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</si>
  <si>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</si>
  <si>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</si>
  <si>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</si>
  <si>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</si>
  <si>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</si>
  <si>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</si>
  <si>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</si>
  <si>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</si>
  <si>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</si>
  <si>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</si>
  <si>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</si>
  <si>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</si>
  <si>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</si>
  <si>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</si>
  <si>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</si>
  <si>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</si>
  <si>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</si>
  <si>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</si>
  <si>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</si>
  <si>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</si>
  <si>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</si>
  <si>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</si>
  <si>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</si>
  <si>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</si>
  <si>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</si>
  <si>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</si>
  <si>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</si>
  <si>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福岡県後期高齢者医療広域連合（一般会計）</t>
    <rPh sb="0" eb="3">
      <t>フクオカケン</t>
    </rPh>
    <rPh sb="3" eb="10">
      <t>コウキコウレイシャイリョウ</t>
    </rPh>
    <rPh sb="10" eb="14">
      <t>コウイキレンゴウ</t>
    </rPh>
    <rPh sb="15" eb="19">
      <t>イッパンカイケイ</t>
    </rPh>
    <phoneticPr fontId="5"/>
  </si>
  <si>
    <t>法人事業税交付金</t>
  </si>
  <si>
    <t>　　特別土地保有税</t>
  </si>
  <si>
    <t>企業債
（地方債）
現在高</t>
  </si>
  <si>
    <t>公債費</t>
  </si>
  <si>
    <t>地方特例交付金等</t>
    <rPh sb="7" eb="8">
      <t>トウ</t>
    </rPh>
    <phoneticPr fontId="36"/>
  </si>
  <si>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</si>
  <si>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</si>
  <si>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</si>
  <si>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</si>
  <si>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</si>
  <si>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</si>
  <si>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</si>
  <si>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</si>
  <si>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</si>
  <si>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</si>
  <si>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</si>
  <si>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</si>
  <si>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</si>
  <si>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</si>
  <si>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</si>
  <si>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</si>
  <si>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</si>
  <si>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</si>
  <si>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</si>
  <si>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</si>
  <si>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</si>
  <si>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</si>
  <si>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</si>
  <si>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</si>
  <si>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</si>
  <si>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</si>
  <si>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</si>
  <si>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</si>
  <si>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</si>
  <si>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</si>
  <si>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</si>
  <si>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</si>
  <si>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</si>
  <si>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</si>
  <si>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</si>
  <si>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</si>
  <si>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</si>
  <si>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</si>
  <si>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</si>
  <si>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</si>
  <si>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</si>
  <si>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</si>
  <si>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</si>
  <si>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</si>
  <si>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</si>
  <si>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</si>
  <si>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</si>
  <si>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</si>
  <si>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</si>
  <si>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</si>
  <si>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苅田臨空産業団地開発事業特別会計</t>
  </si>
  <si>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</si>
  <si>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</si>
  <si>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</si>
  <si>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</si>
  <si>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</si>
  <si>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</si>
  <si>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</si>
  <si>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</si>
  <si>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</si>
  <si>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</si>
  <si>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</si>
  <si>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</si>
  <si>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</si>
  <si>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</si>
  <si>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</si>
  <si>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</si>
  <si>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</si>
  <si>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</si>
  <si>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</si>
  <si>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</si>
  <si>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</si>
  <si>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</si>
  <si>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</si>
  <si>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</si>
  <si>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</si>
  <si>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</si>
  <si>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福岡県市町村職員退職手当組合（一般会計）</t>
    <rPh sb="0" eb="6">
      <t>フクオカケンシチョウソン</t>
    </rPh>
    <rPh sb="6" eb="8">
      <t>ショクイン</t>
    </rPh>
    <rPh sb="8" eb="12">
      <t>タイショクテアテ</t>
    </rPh>
    <rPh sb="12" eb="14">
      <t>クミアイ</t>
    </rPh>
    <rPh sb="15" eb="19">
      <t>イッパンカイケイ</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</si>
  <si>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</si>
  <si>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</si>
  <si>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</si>
  <si>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</si>
  <si>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</si>
  <si>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</si>
  <si>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</si>
  <si>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</si>
  <si>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</si>
  <si>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宿泊税交付金基金</t>
    <rPh sb="0" eb="3">
      <t>シュク</t>
    </rPh>
    <rPh sb="3" eb="6">
      <t>コウフキン</t>
    </rPh>
    <rPh sb="6" eb="8">
      <t>キキン</t>
    </rPh>
    <phoneticPr fontId="5"/>
  </si>
  <si>
    <t>一般会計等
負担見込額</t>
  </si>
  <si>
    <t>地方公社・第三セクター等</t>
    <rPh sb="0" eb="4">
      <t>チホウコウシャ</t>
    </rPh>
    <rPh sb="5" eb="6">
      <t>ダイ</t>
    </rPh>
    <rPh sb="6" eb="7">
      <t>サン</t>
    </rPh>
    <rPh sb="11" eb="12">
      <t>ナド</t>
    </rPh>
    <phoneticPr fontId="5"/>
  </si>
  <si>
    <t>土地区画整理事業特別会計</t>
  </si>
  <si>
    <t>京都郡公平委員会特別会計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</si>
  <si>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</si>
  <si>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</si>
  <si>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</si>
  <si>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</si>
  <si>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</si>
  <si>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</si>
  <si>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</si>
  <si>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</si>
  <si>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</si>
  <si>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</si>
  <si>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</si>
  <si>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</si>
  <si>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</si>
  <si>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</si>
  <si>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</si>
  <si>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</si>
  <si>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</si>
  <si>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</si>
  <si>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</si>
  <si>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</si>
  <si>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</si>
  <si>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</si>
  <si>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</si>
  <si>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</si>
  <si>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</si>
  <si>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</si>
  <si>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</si>
  <si>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</si>
  <si>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</si>
  <si>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</si>
  <si>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</si>
  <si>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福岡県市町村消防団員等公務災害補償組合</t>
    <rPh sb="0" eb="6">
      <t>フクオカケンシチョウソン</t>
    </rPh>
    <rPh sb="6" eb="8">
      <t>ショウボウ</t>
    </rPh>
    <rPh sb="8" eb="10">
      <t>ダンイン</t>
    </rPh>
    <rPh sb="10" eb="11">
      <t>ナド</t>
    </rPh>
    <rPh sb="11" eb="19">
      <t>コウムサイガイホショウクミアイ</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</si>
  <si>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</si>
  <si>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</si>
  <si>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</si>
  <si>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</si>
  <si>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</si>
  <si>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</si>
  <si>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</si>
  <si>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</si>
  <si>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</si>
  <si>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</si>
  <si>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</si>
  <si>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 0.28</t>
  </si>
  <si>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</si>
  <si>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</si>
  <si>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</si>
  <si>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</si>
  <si>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</si>
  <si>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</si>
  <si>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</si>
  <si>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</si>
  <si>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</si>
  <si>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</si>
  <si>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</si>
  <si>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</si>
  <si>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</si>
  <si>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</si>
  <si>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</si>
  <si>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</si>
  <si>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</si>
  <si>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</si>
  <si>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</si>
  <si>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</si>
  <si>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</si>
  <si>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</si>
  <si>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</si>
  <si>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</si>
  <si>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</si>
  <si>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</si>
  <si>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</si>
  <si>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</si>
  <si>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</si>
  <si>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</si>
  <si>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</si>
  <si>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</si>
  <si>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</si>
  <si>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</si>
  <si>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</si>
  <si>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3.38</t>
  </si>
  <si>
    <t>▲ 3.41</t>
  </si>
  <si>
    <t>▲ 0.95</t>
  </si>
  <si>
    <t>▲ 0.09</t>
  </si>
  <si>
    <t>その他会計（赤字）</t>
  </si>
  <si>
    <t>（百万円）</t>
  </si>
  <si>
    <t>ピュアタウン苅田</t>
    <rPh sb="6" eb="8">
      <t>カンダ</t>
    </rPh>
    <phoneticPr fontId="5"/>
  </si>
  <si>
    <t>苅田エコプラント</t>
    <rPh sb="0" eb="2">
      <t>カンダ</t>
    </rPh>
    <phoneticPr fontId="5"/>
  </si>
  <si>
    <t>苅田町土地開発公社</t>
    <rPh sb="0" eb="3">
      <t>カンダマチ</t>
    </rPh>
    <rPh sb="3" eb="9">
      <t>トチカイハツ</t>
    </rPh>
    <phoneticPr fontId="5"/>
  </si>
  <si>
    <t>公共施設整備基金</t>
    <rPh sb="0" eb="4">
      <t>コウキョ</t>
    </rPh>
    <rPh sb="4" eb="6">
      <t>セイビ</t>
    </rPh>
    <rPh sb="6" eb="8">
      <t>キキン</t>
    </rPh>
    <phoneticPr fontId="5"/>
  </si>
  <si>
    <t>霊園管理基金</t>
    <rPh sb="0" eb="2">
      <t>レイエン</t>
    </rPh>
    <rPh sb="2" eb="6">
      <t>カンリキ</t>
    </rPh>
    <phoneticPr fontId="5"/>
  </si>
  <si>
    <t>福岡県市町村職員退職手当組合（基金特別会計）</t>
    <rPh sb="0" eb="6">
      <t>フクオカケンシチョウソン</t>
    </rPh>
    <rPh sb="6" eb="8">
      <t>ショクイン</t>
    </rPh>
    <rPh sb="8" eb="12">
      <t>タイショクテアテ</t>
    </rPh>
    <rPh sb="12" eb="14">
      <t>クミアイ</t>
    </rPh>
    <rPh sb="15" eb="19">
      <t>キキントクベツ</t>
    </rPh>
    <rPh sb="19" eb="21">
      <t>カイケイ</t>
    </rPh>
    <phoneticPr fontId="5"/>
  </si>
  <si>
    <t>福岡県自治振興組合（公文書館事業特別会計）</t>
    <rPh sb="0" eb="5">
      <t>フクオカケンジチ</t>
    </rPh>
    <rPh sb="5" eb="9">
      <t>シンコウクミアイ</t>
    </rPh>
    <rPh sb="10" eb="20">
      <t>コウブンショカンジギョウトクベツカイケイ</t>
    </rPh>
    <phoneticPr fontId="5"/>
  </si>
  <si>
    <t>福岡県後期高齢者医療広域連合（後期高齢者医療特別会計）</t>
    <rPh sb="0" eb="14">
      <t>フクオカケンコウキコウレイシャイリョウコウイキレンゴウ</t>
    </rPh>
    <rPh sb="15" eb="22">
      <t>コウキコウレイシャイリョウ</t>
    </rPh>
    <rPh sb="22" eb="26">
      <t>トクベツカイケイ</t>
    </rPh>
    <phoneticPr fontId="5"/>
  </si>
  <si>
    <t>京築地区水道企業団</t>
    <rPh sb="0" eb="2">
      <t>ケイチク</t>
    </rPh>
    <rPh sb="2" eb="4">
      <t>チク</t>
    </rPh>
    <rPh sb="4" eb="9">
      <t>スイドウキギョウダン</t>
    </rPh>
    <phoneticPr fontId="5"/>
  </si>
  <si>
    <t>法適用企業</t>
    <rPh sb="0" eb="5">
      <t>ホウテキヨウキギョウ</t>
    </rPh>
    <phoneticPr fontId="5"/>
  </si>
  <si>
    <t>行橋京都メディカルセンター</t>
    <rPh sb="0" eb="2">
      <t>ユクハシ</t>
    </rPh>
    <rPh sb="2" eb="4">
      <t>キョウト</t>
    </rPh>
    <phoneticPr fontId="5"/>
  </si>
  <si>
    <t>実質公債費比率</t>
    <phoneticPr fontId="46"/>
  </si>
  <si>
    <t>将来負担比率</t>
    <phoneticPr fontId="46"/>
  </si>
  <si>
    <t>類似団体内平均値</t>
    <phoneticPr fontId="46"/>
  </si>
  <si>
    <t>当該団体値</t>
    <rPh sb="0" eb="2">
      <t>トウガイ</t>
    </rPh>
    <rPh sb="2" eb="4">
      <t>ダンタイ</t>
    </rPh>
    <rPh sb="4" eb="5">
      <t>アタイ</t>
    </rPh>
    <phoneticPr fontId="46"/>
  </si>
  <si>
    <t>(　参考　）</t>
    <rPh sb="2" eb="4">
      <t>サンコウ</t>
    </rPh>
    <phoneticPr fontId="46"/>
  </si>
  <si>
    <t>将来負担比率と実質公債費比率は類似団体と比べて、高い水準で推移している。地方債償還のピークは平成29年度であり、平成30年度以降は、福祉施設建設や町民プール建設等の大型事業に係る地方債の償還が終了しているため、実質公債費比率は減少傾向にある。また、将来負担比率についても、地方債の借入抑制や基金残高の増加により減少を続けている。しかし、現在進行中の与原地区区画整理事業等の大型事業に加え、公共施設の老朽化対策が必要であるため、現在積立を行っている公共施設整備基金等も活用しながら計画的な地方債借入を行い、各指標のバランスに留意しながら健全な財政運営に努めていく。</t>
    <rPh sb="113" eb="115">
      <t>ゲンショウ</t>
    </rPh>
    <rPh sb="115" eb="117">
      <t>ケイコウ</t>
    </rPh>
    <rPh sb="158" eb="159">
      <t>ツヅ</t>
    </rPh>
    <phoneticPr fontId="46"/>
  </si>
  <si>
    <t>分析欄</t>
    <rPh sb="0" eb="2">
      <t>ブンセキ</t>
    </rPh>
    <rPh sb="2" eb="3">
      <t>ラン</t>
    </rPh>
    <phoneticPr fontId="4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</si>
  <si>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6"/>
  </si>
  <si>
    <t>有形固定資産減価償却率</t>
    <phoneticPr fontId="46"/>
  </si>
  <si>
    <t>将来負担比率は地方債の新規借入抑制、基金積立による充当可能財源の増加により年々減少しているが、類似団体と比べて高い水準で推移している。また、有形固定資産減価償却率は類似団体に比べて低くなっているが、5年間で4.9％上昇しており公共施設等の老朽化が進んでいる状態である。今後、公共施設等の長寿命化で地方債の活用を予定していることに加え、区画整理事業の地方債借入もあることから、計画的な老朽化対策や過度に地方債に依存することがないようにバランスを図りながら財政運営を行っていく。</t>
    <phoneticPr fontId="4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</si>
  <si>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6"/>
  </si>
  <si>
    <t xml:space="preserve"> </t>
    <phoneticPr fontId="4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</si>
</sst>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5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
      <color indexed="8"/>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xf numFmtId="0" fontId="47" fillId="0" borderId="0">
      <alignment vertical="center"/>
    </xf>
    <xf numFmtId="0" fontId="44" fillId="0" borderId="0">
      <alignment vertical="center"/>
    </xf>
    <xf numFmtId="0" fontId="44" fillId="0" borderId="0"/>
    <xf numFmtId="0" fontId="44" fillId="0" borderId="0"/>
    <xf numFmtId="0" fontId="44" fillId="0" borderId="0"/>
  </cellStyleXfs>
  <cellXfs count="1151">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7"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8"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0" fillId="0" borderId="26" xfId="11" applyFont="1" applyBorder="1">
      <alignment vertical="center"/>
    </xf>
    <xf numFmtId="0" fontId="10"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9" fillId="0" borderId="20" xfId="10" applyFont="1" applyBorder="1" applyAlignment="1">
      <alignment vertical="center" wrapText="1"/>
    </xf>
    <xf numFmtId="0" fontId="2" fillId="0" borderId="53" xfId="10" applyFont="1" applyBorder="1" applyAlignment="1">
      <alignment horizontal="left" vertical="center"/>
    </xf>
    <xf numFmtId="0" fontId="9"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2" fillId="0" borderId="0" xfId="5" applyNumberFormat="1" applyFont="1">
      <alignment vertical="center"/>
    </xf>
    <xf numFmtId="0" fontId="13" fillId="0" borderId="0" xfId="5" applyFont="1">
      <alignment vertical="center"/>
    </xf>
    <xf numFmtId="0" fontId="10"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4" fillId="0" borderId="34" xfId="5" applyFont="1" applyBorder="1" applyAlignment="1">
      <alignment horizontal="center" vertical="center"/>
    </xf>
    <xf numFmtId="0" fontId="14" fillId="0" borderId="34" xfId="5" applyFont="1" applyBorder="1">
      <alignment vertical="center"/>
    </xf>
    <xf numFmtId="0" fontId="3" fillId="0" borderId="0" xfId="16">
      <alignment vertical="center"/>
    </xf>
    <xf numFmtId="0" fontId="15" fillId="0" borderId="0" xfId="16" applyFont="1">
      <alignment vertical="center"/>
    </xf>
    <xf numFmtId="0" fontId="3" fillId="3" borderId="0" xfId="16" applyFill="1">
      <alignment vertical="center"/>
    </xf>
    <xf numFmtId="49" fontId="2" fillId="3" borderId="0" xfId="13" applyNumberFormat="1" applyFont="1" applyFill="1">
      <alignment vertical="center"/>
    </xf>
    <xf numFmtId="0" fontId="2" fillId="3" borderId="0" xfId="13" applyFont="1" applyFill="1">
      <alignment vertical="center"/>
    </xf>
    <xf numFmtId="0" fontId="17" fillId="0" borderId="77" xfId="13" applyFont="1" applyBorder="1" applyAlignment="1" applyProtection="1">
      <alignment horizontal="center" vertical="center" shrinkToFit="1"/>
      <protection locked="0"/>
    </xf>
    <xf numFmtId="0" fontId="17" fillId="0" borderId="78" xfId="13" applyFont="1" applyBorder="1" applyAlignment="1" applyProtection="1">
      <alignment horizontal="center" vertical="center" shrinkToFit="1"/>
      <protection locked="0"/>
    </xf>
    <xf numFmtId="0" fontId="17" fillId="5" borderId="79" xfId="13" applyFont="1" applyFill="1" applyBorder="1" applyAlignment="1" applyProtection="1">
      <alignment horizontal="center" vertical="center" shrinkToFit="1"/>
      <protection locked="0"/>
    </xf>
    <xf numFmtId="0" fontId="17" fillId="0" borderId="80" xfId="13" applyFont="1" applyBorder="1" applyAlignment="1" applyProtection="1">
      <alignment horizontal="center" vertical="center" shrinkToFit="1"/>
      <protection locked="0"/>
    </xf>
    <xf numFmtId="0" fontId="11" fillId="3" borderId="0" xfId="13" applyFont="1" applyFill="1">
      <alignment vertical="center"/>
    </xf>
    <xf numFmtId="0" fontId="17" fillId="3" borderId="0" xfId="13" applyFont="1" applyFill="1">
      <alignment vertical="center"/>
    </xf>
    <xf numFmtId="0" fontId="17" fillId="0" borderId="81" xfId="13" applyFont="1" applyBorder="1" applyAlignment="1" applyProtection="1">
      <alignment horizontal="center" vertical="center" shrinkToFit="1"/>
      <protection locked="0"/>
    </xf>
    <xf numFmtId="0" fontId="17" fillId="3" borderId="0" xfId="13" applyFont="1" applyFill="1" applyAlignment="1">
      <alignment horizontal="center" vertical="center" shrinkToFit="1"/>
    </xf>
    <xf numFmtId="0" fontId="17" fillId="3" borderId="20" xfId="13" applyFont="1" applyFill="1" applyBorder="1">
      <alignment vertical="center"/>
    </xf>
    <xf numFmtId="0" fontId="17" fillId="3" borderId="12" xfId="13" applyFont="1" applyFill="1" applyBorder="1">
      <alignment vertical="center"/>
    </xf>
    <xf numFmtId="0" fontId="19" fillId="3" borderId="0" xfId="16" applyFont="1" applyFill="1">
      <alignment vertical="center"/>
    </xf>
    <xf numFmtId="0" fontId="17" fillId="3" borderId="0" xfId="13" applyFont="1" applyFill="1" applyAlignment="1">
      <alignment horizontal="left" vertical="center" shrinkToFit="1"/>
    </xf>
    <xf numFmtId="0" fontId="17" fillId="3" borderId="20" xfId="13" applyFont="1" applyFill="1" applyBorder="1" applyAlignment="1">
      <alignment horizontal="center" vertical="center"/>
    </xf>
    <xf numFmtId="0" fontId="17" fillId="3" borderId="23" xfId="13" applyFont="1" applyFill="1" applyBorder="1">
      <alignment vertical="center"/>
    </xf>
    <xf numFmtId="183" fontId="17" fillId="3" borderId="0" xfId="13" applyNumberFormat="1" applyFont="1" applyFill="1" applyAlignment="1">
      <alignment horizontal="right" vertical="center" shrinkToFit="1"/>
    </xf>
    <xf numFmtId="0" fontId="15" fillId="3" borderId="8" xfId="13" applyFont="1" applyFill="1" applyBorder="1">
      <alignment vertical="center"/>
    </xf>
    <xf numFmtId="0" fontId="15" fillId="3" borderId="0" xfId="13" applyFont="1" applyFill="1">
      <alignment vertical="center"/>
    </xf>
    <xf numFmtId="183" fontId="17" fillId="3" borderId="0" xfId="13" applyNumberFormat="1" applyFont="1" applyFill="1" applyAlignment="1">
      <alignment horizontal="left" vertical="center" shrinkToFit="1"/>
    </xf>
    <xf numFmtId="0" fontId="17" fillId="3" borderId="35" xfId="13" applyFont="1" applyFill="1" applyBorder="1">
      <alignment vertical="center"/>
    </xf>
    <xf numFmtId="0" fontId="15" fillId="3" borderId="0" xfId="13" applyFont="1" applyFill="1" applyAlignment="1">
      <alignment horizontal="center" vertical="center"/>
    </xf>
    <xf numFmtId="0" fontId="17" fillId="0" borderId="152" xfId="12" applyFont="1" applyBorder="1" applyAlignment="1" applyProtection="1">
      <alignment horizontal="center" vertical="center" shrinkToFit="1"/>
      <protection locked="0"/>
    </xf>
    <xf numFmtId="0" fontId="17" fillId="0" borderId="153" xfId="12" applyFont="1" applyBorder="1" applyAlignment="1" applyProtection="1">
      <alignment horizontal="center" vertical="center" shrinkToFit="1"/>
      <protection locked="0"/>
    </xf>
    <xf numFmtId="0" fontId="17" fillId="3" borderId="153" xfId="13" applyFont="1" applyFill="1" applyBorder="1" applyAlignment="1" applyProtection="1">
      <alignment horizontal="center" vertical="center" shrinkToFit="1"/>
      <protection locked="0"/>
    </xf>
    <xf numFmtId="0" fontId="17" fillId="3" borderId="0" xfId="13" applyFont="1" applyFill="1" applyAlignment="1">
      <alignment horizontal="center" vertical="center"/>
    </xf>
    <xf numFmtId="0" fontId="17"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4" fillId="0" borderId="0" xfId="20" applyNumberFormat="1" applyFont="1" applyFill="1">
      <alignment vertical="center"/>
    </xf>
    <xf numFmtId="0" fontId="17" fillId="0" borderId="30" xfId="20" applyFont="1" applyFill="1" applyBorder="1">
      <alignment vertical="center"/>
    </xf>
    <xf numFmtId="178" fontId="14" fillId="0" borderId="42" xfId="20" applyNumberFormat="1" applyFont="1" applyFill="1" applyBorder="1">
      <alignment vertical="center"/>
    </xf>
    <xf numFmtId="178" fontId="14" fillId="0" borderId="31" xfId="20" applyNumberFormat="1" applyFont="1" applyFill="1" applyBorder="1">
      <alignment vertical="center"/>
    </xf>
    <xf numFmtId="0" fontId="14"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7"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4" fillId="0" borderId="0" xfId="20" applyNumberFormat="1" applyFont="1" applyFill="1" applyBorder="1">
      <alignment vertical="center"/>
    </xf>
    <xf numFmtId="178" fontId="14" fillId="0" borderId="34" xfId="20" applyNumberFormat="1" applyFont="1" applyFill="1" applyBorder="1">
      <alignment vertical="center"/>
    </xf>
    <xf numFmtId="0" fontId="3" fillId="3" borderId="30" xfId="20" applyFont="1" applyFill="1" applyBorder="1">
      <alignment vertical="center"/>
    </xf>
    <xf numFmtId="178" fontId="14" fillId="3" borderId="31" xfId="20" applyNumberFormat="1" applyFont="1" applyFill="1" applyBorder="1">
      <alignment vertical="center"/>
    </xf>
    <xf numFmtId="178" fontId="14" fillId="0" borderId="32" xfId="20" applyNumberFormat="1" applyFont="1" applyFill="1" applyBorder="1">
      <alignment vertical="center"/>
    </xf>
    <xf numFmtId="0" fontId="14" fillId="0" borderId="0" xfId="20" applyFont="1" applyFill="1" applyBorder="1" applyAlignment="1"/>
    <xf numFmtId="178" fontId="21" fillId="0" borderId="30" xfId="14" applyNumberFormat="1" applyFont="1" applyBorder="1" applyAlignment="1">
      <alignment vertical="center"/>
    </xf>
    <xf numFmtId="178" fontId="21" fillId="0" borderId="31" xfId="14" applyNumberFormat="1" applyFont="1" applyBorder="1" applyAlignment="1">
      <alignment vertical="center"/>
    </xf>
    <xf numFmtId="178" fontId="21" fillId="0" borderId="31" xfId="14" applyNumberFormat="1" applyFont="1" applyBorder="1" applyAlignment="1">
      <alignment horizontal="center" vertical="center"/>
    </xf>
    <xf numFmtId="0" fontId="3" fillId="3" borderId="23" xfId="20" applyFont="1" applyFill="1" applyBorder="1">
      <alignment vertical="center"/>
    </xf>
    <xf numFmtId="178" fontId="14" fillId="3" borderId="34" xfId="20" applyNumberFormat="1" applyFont="1" applyFill="1" applyBorder="1">
      <alignment vertical="center"/>
    </xf>
    <xf numFmtId="178" fontId="14" fillId="0" borderId="35" xfId="20" applyNumberFormat="1" applyFont="1" applyFill="1" applyBorder="1">
      <alignment vertical="center"/>
    </xf>
    <xf numFmtId="178" fontId="21" fillId="0" borderId="16" xfId="14" applyNumberFormat="1" applyFont="1" applyBorder="1" applyAlignment="1">
      <alignment vertical="center"/>
    </xf>
    <xf numFmtId="178" fontId="21" fillId="0" borderId="15" xfId="14" applyNumberFormat="1" applyFont="1" applyBorder="1" applyAlignment="1">
      <alignment vertical="center"/>
    </xf>
    <xf numFmtId="178" fontId="21" fillId="0" borderId="171" xfId="14" applyNumberFormat="1" applyFont="1" applyBorder="1" applyAlignment="1">
      <alignment horizontal="center" vertical="center"/>
    </xf>
    <xf numFmtId="178" fontId="21" fillId="0" borderId="16" xfId="14" applyNumberFormat="1" applyFont="1" applyBorder="1" applyAlignment="1">
      <alignment horizontal="center" vertical="center"/>
    </xf>
    <xf numFmtId="178" fontId="21" fillId="0" borderId="27" xfId="14" applyNumberFormat="1" applyFont="1" applyBorder="1" applyAlignment="1">
      <alignment horizontal="center" vertical="center" wrapText="1"/>
    </xf>
    <xf numFmtId="183" fontId="21" fillId="0" borderId="27" xfId="15" applyNumberFormat="1" applyFont="1" applyFill="1" applyBorder="1" applyAlignment="1">
      <alignment horizontal="right" vertical="center" shrinkToFit="1"/>
    </xf>
    <xf numFmtId="183" fontId="21"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4" fillId="3" borderId="15" xfId="20" applyNumberFormat="1" applyFont="1" applyFill="1" applyBorder="1">
      <alignment vertical="center"/>
    </xf>
    <xf numFmtId="178" fontId="14" fillId="0" borderId="37" xfId="20" applyNumberFormat="1" applyFont="1" applyFill="1" applyBorder="1">
      <alignment vertical="center"/>
    </xf>
    <xf numFmtId="178" fontId="21" fillId="0" borderId="32" xfId="14" applyNumberFormat="1" applyFont="1" applyBorder="1" applyAlignment="1">
      <alignment horizontal="center" vertical="center"/>
    </xf>
    <xf numFmtId="178" fontId="21" fillId="0" borderId="30" xfId="14" applyNumberFormat="1" applyFont="1" applyBorder="1" applyAlignment="1">
      <alignment horizontal="center" vertical="center"/>
    </xf>
    <xf numFmtId="183" fontId="21" fillId="0" borderId="30" xfId="15" applyNumberFormat="1" applyFont="1" applyFill="1" applyBorder="1" applyAlignment="1">
      <alignment horizontal="right" vertical="center" shrinkToFit="1"/>
    </xf>
    <xf numFmtId="183" fontId="21" fillId="0" borderId="173" xfId="15" applyNumberFormat="1" applyFont="1" applyFill="1" applyBorder="1" applyAlignment="1">
      <alignment horizontal="right" vertical="center" shrinkToFit="1"/>
    </xf>
    <xf numFmtId="183" fontId="14" fillId="3" borderId="26" xfId="19" applyNumberFormat="1" applyFont="1" applyFill="1" applyBorder="1" applyAlignment="1">
      <alignment horizontal="right" vertical="center" shrinkToFit="1"/>
    </xf>
    <xf numFmtId="183" fontId="14" fillId="3" borderId="74" xfId="19" applyNumberFormat="1" applyFont="1" applyFill="1" applyBorder="1" applyAlignment="1">
      <alignment horizontal="right" vertical="center" shrinkToFit="1"/>
    </xf>
    <xf numFmtId="178" fontId="14" fillId="0" borderId="74" xfId="20" applyNumberFormat="1" applyFont="1" applyFill="1" applyBorder="1" applyAlignment="1">
      <alignment horizontal="center" vertical="center"/>
    </xf>
    <xf numFmtId="188" fontId="21" fillId="0" borderId="74" xfId="20" applyNumberFormat="1" applyFont="1" applyFill="1" applyBorder="1" applyAlignment="1">
      <alignment horizontal="right" vertical="center" shrinkToFit="1"/>
    </xf>
    <xf numFmtId="184" fontId="21" fillId="0" borderId="74" xfId="20" applyNumberFormat="1" applyFont="1" applyFill="1" applyBorder="1" applyAlignment="1">
      <alignment horizontal="right" vertical="center" shrinkToFit="1"/>
    </xf>
    <xf numFmtId="183" fontId="14" fillId="0" borderId="74" xfId="20" applyNumberFormat="1" applyFont="1" applyFill="1" applyBorder="1" applyAlignment="1">
      <alignment horizontal="right" vertical="center" shrinkToFit="1"/>
    </xf>
    <xf numFmtId="178" fontId="21" fillId="0" borderId="35" xfId="14" applyNumberFormat="1" applyFont="1" applyBorder="1" applyAlignment="1">
      <alignment horizontal="center" vertical="center"/>
    </xf>
    <xf numFmtId="178" fontId="21" fillId="0" borderId="174" xfId="14" applyNumberFormat="1" applyFont="1" applyBorder="1" applyAlignment="1">
      <alignment horizontal="center" vertical="center" wrapText="1"/>
    </xf>
    <xf numFmtId="184" fontId="21" fillId="0" borderId="175" xfId="15" applyNumberFormat="1" applyFont="1" applyFill="1" applyBorder="1" applyAlignment="1">
      <alignment horizontal="right" vertical="center" shrinkToFit="1"/>
    </xf>
    <xf numFmtId="184" fontId="21"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4" fillId="3" borderId="74" xfId="20" applyNumberFormat="1" applyFont="1" applyFill="1" applyBorder="1" applyAlignment="1">
      <alignment horizontal="center" vertical="center"/>
    </xf>
    <xf numFmtId="178" fontId="14" fillId="0" borderId="176" xfId="20" applyNumberFormat="1" applyFont="1" applyFill="1" applyBorder="1" applyAlignment="1">
      <alignment horizontal="center" vertical="center"/>
    </xf>
    <xf numFmtId="188" fontId="21" fillId="0" borderId="176" xfId="20" applyNumberFormat="1" applyFont="1" applyFill="1" applyBorder="1" applyAlignment="1">
      <alignment horizontal="right" vertical="center" shrinkToFit="1"/>
    </xf>
    <xf numFmtId="184" fontId="21" fillId="0" borderId="176" xfId="20" applyNumberFormat="1" applyFont="1" applyFill="1" applyBorder="1" applyAlignment="1">
      <alignment horizontal="right" vertical="center" shrinkToFit="1"/>
    </xf>
    <xf numFmtId="189" fontId="14" fillId="0" borderId="0" xfId="20" applyNumberFormat="1" applyFont="1" applyFill="1" applyBorder="1">
      <alignment vertical="center"/>
    </xf>
    <xf numFmtId="189" fontId="14" fillId="0" borderId="34" xfId="20" applyNumberFormat="1" applyFont="1" applyFill="1" applyBorder="1">
      <alignment vertical="center"/>
    </xf>
    <xf numFmtId="0" fontId="3" fillId="0" borderId="0" xfId="20" applyFont="1" applyFill="1" applyBorder="1" applyAlignment="1"/>
    <xf numFmtId="178" fontId="10" fillId="0" borderId="177" xfId="14" applyNumberFormat="1" applyFont="1" applyBorder="1" applyAlignment="1">
      <alignment horizontal="center" vertical="center"/>
    </xf>
    <xf numFmtId="183" fontId="21" fillId="0" borderId="177" xfId="15" applyNumberFormat="1" applyFont="1" applyFill="1" applyBorder="1" applyAlignment="1">
      <alignment horizontal="right" vertical="center" shrinkToFit="1"/>
    </xf>
    <xf numFmtId="183" fontId="21"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4" fillId="3" borderId="31" xfId="19" applyNumberFormat="1" applyFont="1" applyFill="1" applyBorder="1" applyAlignment="1">
      <alignment horizontal="right" vertical="center" shrinkToFit="1"/>
    </xf>
    <xf numFmtId="183" fontId="14" fillId="3" borderId="32" xfId="19" applyNumberFormat="1" applyFont="1" applyFill="1" applyBorder="1" applyAlignment="1">
      <alignment horizontal="right" vertical="center" shrinkToFit="1"/>
    </xf>
    <xf numFmtId="178" fontId="14" fillId="0" borderId="174" xfId="20" applyNumberFormat="1" applyFont="1" applyFill="1" applyBorder="1" applyAlignment="1">
      <alignment horizontal="center" vertical="center"/>
    </xf>
    <xf numFmtId="188" fontId="14" fillId="0" borderId="174" xfId="20" applyNumberFormat="1" applyFont="1" applyFill="1" applyBorder="1" applyAlignment="1">
      <alignment horizontal="right" vertical="center" shrinkToFit="1"/>
    </xf>
    <xf numFmtId="184" fontId="14" fillId="0" borderId="174" xfId="20" applyNumberFormat="1" applyFont="1" applyFill="1" applyBorder="1" applyAlignment="1">
      <alignment horizontal="right" vertical="center" shrinkToFit="1"/>
    </xf>
    <xf numFmtId="183" fontId="14" fillId="3" borderId="176" xfId="20" applyNumberFormat="1" applyFont="1" applyFill="1" applyBorder="1" applyAlignment="1">
      <alignment horizontal="right" vertical="center" shrinkToFit="1"/>
    </xf>
    <xf numFmtId="183" fontId="14" fillId="0" borderId="176" xfId="20" applyNumberFormat="1" applyFont="1" applyFill="1" applyBorder="1" applyAlignment="1">
      <alignment horizontal="right" vertical="center" shrinkToFit="1"/>
    </xf>
    <xf numFmtId="189" fontId="14" fillId="0" borderId="23" xfId="20" applyNumberFormat="1" applyFont="1" applyFill="1" applyBorder="1">
      <alignment vertical="center"/>
    </xf>
    <xf numFmtId="178" fontId="21" fillId="0" borderId="34" xfId="14" applyNumberFormat="1" applyFont="1" applyBorder="1" applyAlignment="1">
      <alignment horizontal="center" vertical="center" wrapText="1"/>
    </xf>
    <xf numFmtId="184" fontId="21" fillId="0" borderId="179" xfId="15" applyNumberFormat="1" applyFont="1" applyFill="1" applyBorder="1" applyAlignment="1">
      <alignment horizontal="right" vertical="center" shrinkToFit="1"/>
    </xf>
    <xf numFmtId="184" fontId="21" fillId="0" borderId="180" xfId="15" applyNumberFormat="1" applyFont="1" applyFill="1" applyBorder="1" applyAlignment="1">
      <alignment horizontal="right" vertical="center" shrinkToFit="1"/>
    </xf>
    <xf numFmtId="184" fontId="21" fillId="0" borderId="23" xfId="15" applyNumberFormat="1" applyFont="1" applyBorder="1" applyAlignment="1">
      <alignment horizontal="right" vertical="center" shrinkToFit="1"/>
    </xf>
    <xf numFmtId="0" fontId="3" fillId="3" borderId="37" xfId="20" applyFont="1" applyFill="1" applyBorder="1">
      <alignment vertical="center"/>
    </xf>
    <xf numFmtId="178" fontId="14" fillId="3" borderId="174" xfId="20" applyNumberFormat="1" applyFont="1" applyFill="1" applyBorder="1" applyAlignment="1">
      <alignment horizontal="center" vertical="center"/>
    </xf>
    <xf numFmtId="184" fontId="14" fillId="3" borderId="181" xfId="19" applyNumberFormat="1" applyFont="1" applyFill="1" applyBorder="1" applyAlignment="1">
      <alignment horizontal="right" vertical="center" shrinkToFit="1"/>
    </xf>
    <xf numFmtId="184" fontId="14" fillId="3" borderId="174" xfId="19" applyNumberFormat="1" applyFont="1" applyFill="1" applyBorder="1" applyAlignment="1">
      <alignment horizontal="right" vertical="center" shrinkToFit="1"/>
    </xf>
    <xf numFmtId="178" fontId="14" fillId="0" borderId="0" xfId="20" applyNumberFormat="1" applyFont="1" applyFill="1" applyBorder="1" applyAlignment="1">
      <alignment horizontal="center" vertical="center"/>
    </xf>
    <xf numFmtId="178" fontId="21" fillId="0" borderId="37" xfId="14" applyNumberFormat="1" applyFont="1" applyBorder="1" applyAlignment="1">
      <alignment horizontal="center" vertical="center"/>
    </xf>
    <xf numFmtId="178" fontId="21" fillId="0" borderId="74" xfId="14" applyNumberFormat="1" applyFont="1" applyBorder="1" applyAlignment="1">
      <alignment horizontal="center" vertical="center"/>
    </xf>
    <xf numFmtId="184" fontId="21" fillId="0" borderId="27" xfId="15" applyNumberFormat="1" applyFont="1" applyBorder="1" applyAlignment="1">
      <alignment horizontal="right" vertical="center" shrinkToFit="1"/>
    </xf>
    <xf numFmtId="184" fontId="21" fillId="0" borderId="172" xfId="15" applyNumberFormat="1" applyFont="1" applyBorder="1" applyAlignment="1">
      <alignment horizontal="right" vertical="center" shrinkToFit="1"/>
    </xf>
    <xf numFmtId="0" fontId="3" fillId="0" borderId="16" xfId="20" applyFont="1" applyFill="1" applyBorder="1">
      <alignment vertical="center"/>
    </xf>
    <xf numFmtId="178" fontId="14" fillId="0" borderId="14" xfId="20" applyNumberFormat="1" applyFont="1" applyFill="1" applyBorder="1">
      <alignment vertical="center"/>
    </xf>
    <xf numFmtId="178" fontId="14"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2" fillId="6" borderId="6" xfId="7" applyFont="1" applyFill="1" applyBorder="1" applyAlignment="1"/>
    <xf numFmtId="0" fontId="22" fillId="0" borderId="8" xfId="7" applyFont="1" applyFill="1" applyBorder="1" applyAlignment="1">
      <alignment horizontal="center" vertical="center" wrapText="1"/>
    </xf>
    <xf numFmtId="0" fontId="22" fillId="0" borderId="12" xfId="7" applyFont="1" applyFill="1" applyBorder="1" applyAlignment="1">
      <alignment horizontal="center" vertical="center" wrapText="1"/>
    </xf>
    <xf numFmtId="0" fontId="22" fillId="0" borderId="61" xfId="7" applyFont="1" applyFill="1" applyBorder="1" applyAlignment="1">
      <alignment horizontal="center" vertical="center"/>
    </xf>
    <xf numFmtId="0" fontId="22" fillId="6" borderId="18" xfId="7" applyFont="1" applyFill="1" applyBorder="1" applyAlignment="1">
      <alignment horizontal="right" vertical="top"/>
    </xf>
    <xf numFmtId="0" fontId="22" fillId="6" borderId="64" xfId="7" applyFont="1" applyFill="1" applyBorder="1" applyAlignment="1">
      <alignment horizontal="right" vertical="top"/>
    </xf>
    <xf numFmtId="0" fontId="22" fillId="6" borderId="1" xfId="7" applyFont="1" applyFill="1" applyBorder="1" applyAlignment="1">
      <alignment horizontal="center" vertical="center"/>
    </xf>
    <xf numFmtId="185" fontId="22" fillId="0" borderId="1" xfId="7" applyNumberFormat="1" applyFont="1" applyFill="1" applyBorder="1" applyAlignment="1" applyProtection="1">
      <alignment horizontal="right" vertical="center" shrinkToFit="1"/>
    </xf>
    <xf numFmtId="185" fontId="22" fillId="0" borderId="4" xfId="7" applyNumberFormat="1" applyFont="1" applyFill="1" applyBorder="1" applyAlignment="1" applyProtection="1">
      <alignment horizontal="right" vertical="center" shrinkToFit="1"/>
    </xf>
    <xf numFmtId="185" fontId="22" fillId="0" borderId="79" xfId="7" applyNumberFormat="1" applyFont="1" applyFill="1" applyBorder="1" applyAlignment="1" applyProtection="1">
      <alignment horizontal="right" vertical="center" shrinkToFit="1"/>
    </xf>
    <xf numFmtId="0" fontId="22" fillId="6" borderId="24" xfId="7" applyFont="1" applyFill="1" applyBorder="1" applyAlignment="1">
      <alignment horizontal="center" vertical="center"/>
    </xf>
    <xf numFmtId="185" fontId="22" fillId="0" borderId="24" xfId="7" applyNumberFormat="1" applyFont="1" applyFill="1" applyBorder="1" applyAlignment="1" applyProtection="1">
      <alignment horizontal="right" vertical="center" shrinkToFit="1"/>
    </xf>
    <xf numFmtId="185" fontId="22" fillId="0" borderId="27" xfId="7" applyNumberFormat="1" applyFont="1" applyFill="1" applyBorder="1" applyAlignment="1" applyProtection="1">
      <alignment horizontal="right" vertical="center" shrinkToFit="1"/>
    </xf>
    <xf numFmtId="185" fontId="22" fillId="0" borderId="182" xfId="7" applyNumberFormat="1" applyFont="1" applyFill="1" applyBorder="1" applyAlignment="1" applyProtection="1">
      <alignment horizontal="right" vertical="center" shrinkToFit="1"/>
    </xf>
    <xf numFmtId="0" fontId="23" fillId="0" borderId="0" xfId="7" applyFont="1" applyAlignment="1">
      <alignment horizontal="right" vertical="center"/>
    </xf>
    <xf numFmtId="0" fontId="22" fillId="6" borderId="55" xfId="7" applyFont="1" applyFill="1" applyBorder="1" applyAlignment="1">
      <alignment horizontal="center" vertical="center"/>
    </xf>
    <xf numFmtId="185" fontId="22" fillId="0" borderId="45" xfId="7" applyNumberFormat="1" applyFont="1" applyFill="1" applyBorder="1" applyAlignment="1" applyProtection="1">
      <alignment horizontal="right" vertical="center" shrinkToFit="1"/>
    </xf>
    <xf numFmtId="185" fontId="22" fillId="0" borderId="48" xfId="7" applyNumberFormat="1" applyFont="1" applyFill="1" applyBorder="1" applyAlignment="1" applyProtection="1">
      <alignment horizontal="right" vertical="center" shrinkToFit="1"/>
    </xf>
    <xf numFmtId="185" fontId="22" fillId="0" borderId="62" xfId="7" applyNumberFormat="1" applyFont="1" applyFill="1" applyBorder="1" applyAlignment="1" applyProtection="1">
      <alignment horizontal="right" vertical="center" shrinkToFit="1"/>
    </xf>
    <xf numFmtId="0" fontId="22" fillId="0" borderId="0" xfId="18" applyFont="1">
      <alignment vertical="center"/>
    </xf>
    <xf numFmtId="0" fontId="22" fillId="7" borderId="6" xfId="18" applyFont="1" applyFill="1" applyBorder="1" applyAlignment="1"/>
    <xf numFmtId="0" fontId="22" fillId="0" borderId="56" xfId="18" applyFont="1" applyFill="1" applyBorder="1" applyAlignment="1">
      <alignment vertical="center" wrapText="1"/>
    </xf>
    <xf numFmtId="0" fontId="22" fillId="0" borderId="57" xfId="18" applyFont="1" applyFill="1" applyBorder="1" applyAlignment="1">
      <alignment vertical="center"/>
    </xf>
    <xf numFmtId="0" fontId="22" fillId="0" borderId="12" xfId="18" applyFont="1" applyFill="1" applyBorder="1" applyAlignment="1">
      <alignment vertical="center"/>
    </xf>
    <xf numFmtId="0" fontId="22" fillId="0" borderId="61" xfId="18" applyFont="1" applyFill="1" applyBorder="1" applyAlignment="1">
      <alignment vertical="center"/>
    </xf>
    <xf numFmtId="0" fontId="24" fillId="0" borderId="0" xfId="18" applyFont="1" applyFill="1" applyBorder="1" applyAlignment="1">
      <alignment vertical="center"/>
    </xf>
    <xf numFmtId="0" fontId="22" fillId="7" borderId="18" xfId="18" applyFont="1" applyFill="1" applyBorder="1" applyAlignment="1">
      <alignment horizontal="right" vertical="top"/>
    </xf>
    <xf numFmtId="0" fontId="24" fillId="0" borderId="0" xfId="18" applyNumberFormat="1" applyFont="1" applyFill="1" applyBorder="1" applyAlignment="1">
      <alignment vertical="center" wrapText="1"/>
    </xf>
    <xf numFmtId="0" fontId="22" fillId="7" borderId="64" xfId="18" applyFont="1" applyFill="1" applyBorder="1" applyAlignment="1">
      <alignment horizontal="right" vertical="top"/>
    </xf>
    <xf numFmtId="0" fontId="22" fillId="7" borderId="13" xfId="18" applyFont="1" applyFill="1" applyBorder="1" applyAlignment="1">
      <alignment horizontal="center" vertical="center"/>
    </xf>
    <xf numFmtId="185" fontId="22" fillId="0" borderId="183" xfId="18" applyNumberFormat="1" applyFont="1" applyFill="1" applyBorder="1" applyAlignment="1">
      <alignment horizontal="right" vertical="center" shrinkToFit="1"/>
    </xf>
    <xf numFmtId="185" fontId="22" fillId="0" borderId="184" xfId="18" applyNumberFormat="1" applyFont="1" applyFill="1" applyBorder="1" applyAlignment="1">
      <alignment horizontal="right" vertical="center" shrinkToFit="1"/>
    </xf>
    <xf numFmtId="185" fontId="22" fillId="0" borderId="79" xfId="18" applyNumberFormat="1" applyFont="1" applyFill="1" applyBorder="1" applyAlignment="1">
      <alignment horizontal="right" vertical="center" shrinkToFit="1"/>
    </xf>
    <xf numFmtId="0" fontId="22" fillId="0" borderId="0" xfId="18" applyNumberFormat="1" applyFont="1" applyFill="1" applyBorder="1" applyAlignment="1">
      <alignment vertical="center"/>
    </xf>
    <xf numFmtId="0" fontId="22" fillId="7" borderId="24" xfId="18" applyFont="1" applyFill="1" applyBorder="1" applyAlignment="1">
      <alignment horizontal="center" vertical="center"/>
    </xf>
    <xf numFmtId="185" fontId="22" fillId="0" borderId="185" xfId="18" applyNumberFormat="1" applyFont="1" applyFill="1" applyBorder="1" applyAlignment="1">
      <alignment horizontal="right" vertical="center" shrinkToFit="1"/>
    </xf>
    <xf numFmtId="185" fontId="22" fillId="0" borderId="74" xfId="18" applyNumberFormat="1" applyFont="1" applyFill="1" applyBorder="1" applyAlignment="1">
      <alignment horizontal="right" vertical="center" shrinkToFit="1"/>
    </xf>
    <xf numFmtId="185" fontId="22" fillId="0" borderId="182" xfId="18" applyNumberFormat="1" applyFont="1" applyFill="1" applyBorder="1" applyAlignment="1">
      <alignment horizontal="right" vertical="center" shrinkToFit="1"/>
    </xf>
    <xf numFmtId="0" fontId="22" fillId="7" borderId="45" xfId="18" applyFont="1" applyFill="1" applyBorder="1" applyAlignment="1">
      <alignment horizontal="center" vertical="center"/>
    </xf>
    <xf numFmtId="185" fontId="22" fillId="0" borderId="186" xfId="18" applyNumberFormat="1" applyFont="1" applyFill="1" applyBorder="1" applyAlignment="1">
      <alignment horizontal="right" vertical="center" shrinkToFit="1"/>
    </xf>
    <xf numFmtId="185" fontId="22" fillId="0" borderId="187" xfId="18" applyNumberFormat="1" applyFont="1" applyFill="1" applyBorder="1" applyAlignment="1">
      <alignment horizontal="right" vertical="center" shrinkToFit="1"/>
    </xf>
    <xf numFmtId="185" fontId="22" fillId="0" borderId="62" xfId="18" applyNumberFormat="1" applyFont="1" applyFill="1" applyBorder="1" applyAlignment="1">
      <alignment horizontal="right" vertical="center" shrinkToFit="1"/>
    </xf>
    <xf numFmtId="0" fontId="24" fillId="6" borderId="6" xfId="9" applyFont="1" applyFill="1" applyBorder="1" applyAlignment="1"/>
    <xf numFmtId="0" fontId="24" fillId="0" borderId="0" xfId="9" applyFont="1" applyAlignment="1"/>
    <xf numFmtId="0" fontId="25" fillId="0" borderId="0" xfId="9" applyFont="1" applyAlignment="1"/>
    <xf numFmtId="0" fontId="25" fillId="8" borderId="6" xfId="9" applyFont="1" applyFill="1" applyBorder="1" applyAlignment="1"/>
    <xf numFmtId="0" fontId="26" fillId="0" borderId="0" xfId="9" applyFont="1" applyAlignment="1">
      <alignment horizontal="center" vertical="center" wrapText="1"/>
    </xf>
    <xf numFmtId="0" fontId="26" fillId="0" borderId="0" xfId="9" applyFont="1" applyAlignment="1">
      <alignment vertical="center" wrapText="1"/>
    </xf>
    <xf numFmtId="0" fontId="24" fillId="6" borderId="18" xfId="9" applyFont="1" applyFill="1" applyBorder="1" applyAlignment="1"/>
    <xf numFmtId="0" fontId="25" fillId="0" borderId="0" xfId="9" applyFont="1">
      <alignment vertical="center"/>
    </xf>
    <xf numFmtId="0" fontId="25" fillId="8" borderId="18" xfId="9" applyFont="1" applyFill="1" applyBorder="1" applyAlignment="1"/>
    <xf numFmtId="0" fontId="24" fillId="0" borderId="31" xfId="9" applyFont="1" applyFill="1" applyBorder="1" applyAlignment="1">
      <alignment vertical="center" wrapText="1"/>
    </xf>
    <xf numFmtId="0" fontId="24" fillId="0" borderId="32" xfId="9" applyFont="1" applyFill="1" applyBorder="1" applyAlignment="1">
      <alignment vertical="center"/>
    </xf>
    <xf numFmtId="0" fontId="24" fillId="0" borderId="30" xfId="9" applyFont="1" applyFill="1" applyBorder="1" applyAlignment="1">
      <alignment vertical="center"/>
    </xf>
    <xf numFmtId="0" fontId="24" fillId="0" borderId="33" xfId="9" applyFont="1" applyFill="1" applyBorder="1" applyAlignment="1">
      <alignment vertical="center"/>
    </xf>
    <xf numFmtId="0" fontId="25" fillId="0" borderId="0" xfId="9" applyFont="1" applyAlignment="1">
      <alignment vertical="top"/>
    </xf>
    <xf numFmtId="0" fontId="24" fillId="6" borderId="18" xfId="9" applyFont="1" applyFill="1" applyBorder="1" applyAlignment="1">
      <alignment horizontal="right" vertical="center"/>
    </xf>
    <xf numFmtId="0" fontId="25" fillId="8" borderId="18" xfId="9" applyFont="1" applyFill="1" applyBorder="1" applyAlignment="1">
      <alignment horizontal="right" vertical="center"/>
    </xf>
    <xf numFmtId="0" fontId="28" fillId="0" borderId="0" xfId="9" applyFont="1">
      <alignment vertical="center"/>
    </xf>
    <xf numFmtId="0" fontId="24" fillId="6" borderId="64" xfId="9" applyFont="1" applyFill="1" applyBorder="1" applyAlignment="1">
      <alignment horizontal="right" vertical="top"/>
    </xf>
    <xf numFmtId="0" fontId="25" fillId="8" borderId="64" xfId="9" applyFont="1" applyFill="1" applyBorder="1" applyAlignment="1">
      <alignment horizontal="right" vertical="top"/>
    </xf>
    <xf numFmtId="0" fontId="24" fillId="6" borderId="13" xfId="9" applyFont="1" applyFill="1" applyBorder="1" applyAlignment="1">
      <alignment horizontal="center" vertical="center"/>
    </xf>
    <xf numFmtId="183" fontId="24" fillId="0" borderId="183" xfId="9" applyNumberFormat="1" applyFont="1" applyFill="1" applyBorder="1" applyAlignment="1" applyProtection="1">
      <alignment horizontal="right" vertical="center" shrinkToFit="1"/>
    </xf>
    <xf numFmtId="183" fontId="24" fillId="0" borderId="184" xfId="9" applyNumberFormat="1" applyFont="1" applyFill="1" applyBorder="1" applyAlignment="1" applyProtection="1">
      <alignment horizontal="right" vertical="center" shrinkToFit="1"/>
    </xf>
    <xf numFmtId="183" fontId="24" fillId="0" borderId="79" xfId="9" applyNumberFormat="1" applyFont="1" applyFill="1" applyBorder="1" applyAlignment="1" applyProtection="1">
      <alignment horizontal="right" vertical="center" shrinkToFit="1"/>
    </xf>
    <xf numFmtId="183" fontId="25" fillId="0" borderId="0" xfId="9" applyNumberFormat="1" applyFont="1" applyAlignment="1">
      <alignment horizontal="right" vertical="center" shrinkToFit="1"/>
    </xf>
    <xf numFmtId="0" fontId="25" fillId="8" borderId="13" xfId="9" applyFont="1" applyFill="1" applyBorder="1" applyAlignment="1">
      <alignment horizontal="center" vertical="center"/>
    </xf>
    <xf numFmtId="183" fontId="25" fillId="0" borderId="183" xfId="9" applyNumberFormat="1" applyFont="1" applyBorder="1" applyAlignment="1" applyProtection="1">
      <alignment horizontal="right" vertical="center" shrinkToFit="1"/>
      <protection locked="0"/>
    </xf>
    <xf numFmtId="183" fontId="25" fillId="0" borderId="2" xfId="9" applyNumberFormat="1" applyFont="1" applyBorder="1" applyAlignment="1" applyProtection="1">
      <alignment horizontal="right" vertical="center" shrinkToFit="1"/>
      <protection locked="0"/>
    </xf>
    <xf numFmtId="183" fontId="25" fillId="0" borderId="79" xfId="9" applyNumberFormat="1" applyFont="1" applyBorder="1" applyAlignment="1" applyProtection="1">
      <alignment horizontal="right" vertical="center" shrinkToFit="1"/>
      <protection locked="0"/>
    </xf>
    <xf numFmtId="0" fontId="24" fillId="6" borderId="24" xfId="9" applyFont="1" applyFill="1" applyBorder="1" applyAlignment="1">
      <alignment horizontal="center" vertical="center"/>
    </xf>
    <xf numFmtId="183" fontId="24" fillId="0" borderId="185" xfId="9" applyNumberFormat="1" applyFont="1" applyFill="1" applyBorder="1" applyAlignment="1" applyProtection="1">
      <alignment horizontal="right" vertical="center" shrinkToFit="1"/>
    </xf>
    <xf numFmtId="183" fontId="24" fillId="0" borderId="74" xfId="9" applyNumberFormat="1" applyFont="1" applyFill="1" applyBorder="1" applyAlignment="1" applyProtection="1">
      <alignment horizontal="right" vertical="center" shrinkToFit="1"/>
    </xf>
    <xf numFmtId="183" fontId="24" fillId="0" borderId="182" xfId="9" applyNumberFormat="1" applyFont="1" applyFill="1" applyBorder="1" applyAlignment="1" applyProtection="1">
      <alignment horizontal="right" vertical="center" shrinkToFit="1"/>
    </xf>
    <xf numFmtId="0" fontId="25" fillId="8" borderId="24" xfId="9" applyFont="1" applyFill="1" applyBorder="1" applyAlignment="1">
      <alignment horizontal="center" vertical="center"/>
    </xf>
    <xf numFmtId="183" fontId="25" fillId="0" borderId="185" xfId="9" applyNumberFormat="1" applyFont="1" applyBorder="1" applyAlignment="1" applyProtection="1">
      <alignment horizontal="right" vertical="center" shrinkToFit="1"/>
      <protection locked="0"/>
    </xf>
    <xf numFmtId="183" fontId="25" fillId="0" borderId="25" xfId="9" applyNumberFormat="1" applyFont="1" applyBorder="1" applyAlignment="1" applyProtection="1">
      <alignment horizontal="right" vertical="center" shrinkToFit="1"/>
      <protection locked="0"/>
    </xf>
    <xf numFmtId="183" fontId="25" fillId="0" borderId="182" xfId="9" applyNumberFormat="1" applyFont="1" applyBorder="1" applyAlignment="1" applyProtection="1">
      <alignment horizontal="right" vertical="center" shrinkToFit="1"/>
      <protection locked="0"/>
    </xf>
    <xf numFmtId="0" fontId="23" fillId="0" borderId="0" xfId="9" applyFont="1" applyAlignment="1">
      <alignment horizontal="center" vertical="center"/>
    </xf>
    <xf numFmtId="0" fontId="24" fillId="6" borderId="55" xfId="9" applyFont="1" applyFill="1" applyBorder="1" applyAlignment="1">
      <alignment horizontal="center" vertical="center"/>
    </xf>
    <xf numFmtId="183" fontId="24" fillId="0" borderId="186" xfId="9" applyNumberFormat="1" applyFont="1" applyFill="1" applyBorder="1" applyAlignment="1" applyProtection="1">
      <alignment horizontal="right" vertical="center" shrinkToFit="1"/>
    </xf>
    <xf numFmtId="183" fontId="24" fillId="0" borderId="187" xfId="9" applyNumberFormat="1" applyFont="1" applyFill="1" applyBorder="1" applyAlignment="1" applyProtection="1">
      <alignment horizontal="right" vertical="center" shrinkToFit="1"/>
    </xf>
    <xf numFmtId="183" fontId="24"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5" fillId="8" borderId="55" xfId="9" applyFont="1" applyFill="1" applyBorder="1" applyAlignment="1">
      <alignment horizontal="center" vertical="center"/>
    </xf>
    <xf numFmtId="183" fontId="25" fillId="0" borderId="186" xfId="9" applyNumberFormat="1" applyFont="1" applyBorder="1" applyAlignment="1" applyProtection="1">
      <alignment horizontal="right" vertical="center" shrinkToFit="1"/>
      <protection locked="0"/>
    </xf>
    <xf numFmtId="183" fontId="25" fillId="0" borderId="46" xfId="9" applyNumberFormat="1" applyFont="1" applyBorder="1" applyAlignment="1" applyProtection="1">
      <alignment horizontal="right" vertical="center" shrinkToFit="1"/>
      <protection locked="0"/>
    </xf>
    <xf numFmtId="183" fontId="25" fillId="0" borderId="62" xfId="9" applyNumberFormat="1" applyFont="1" applyBorder="1" applyAlignment="1" applyProtection="1">
      <alignment horizontal="right" vertical="center" shrinkToFit="1"/>
      <protection locked="0"/>
    </xf>
    <xf numFmtId="0" fontId="24" fillId="0" borderId="0" xfId="8" applyFont="1" applyFill="1" applyBorder="1" applyAlignment="1"/>
    <xf numFmtId="0" fontId="24" fillId="0" borderId="26" xfId="8" applyFont="1" applyFill="1" applyBorder="1" applyAlignment="1">
      <alignment vertical="center"/>
    </xf>
    <xf numFmtId="0" fontId="24" fillId="0" borderId="32" xfId="8" applyFont="1" applyFill="1" applyBorder="1" applyAlignment="1">
      <alignment vertical="center" wrapText="1"/>
    </xf>
    <xf numFmtId="0" fontId="24" fillId="0" borderId="0" xfId="8" applyFont="1" applyFill="1" applyBorder="1" applyAlignment="1">
      <alignment horizontal="left"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4" fillId="0" borderId="0" xfId="8" applyNumberFormat="1" applyFont="1" applyFill="1" applyBorder="1" applyAlignment="1" applyProtection="1">
      <alignment horizontal="right"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4" fillId="6" borderId="4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3"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45" fillId="0" borderId="0" xfId="21" applyFont="1">
      <alignment vertical="center"/>
    </xf>
    <xf numFmtId="0" fontId="45" fillId="0" borderId="42" xfId="21" applyFont="1" applyBorder="1">
      <alignment vertical="center"/>
    </xf>
    <xf numFmtId="0" fontId="45" fillId="0" borderId="14" xfId="21" applyFont="1" applyBorder="1">
      <alignment vertical="center"/>
    </xf>
    <xf numFmtId="0" fontId="45" fillId="0" borderId="15" xfId="21" applyFont="1" applyBorder="1">
      <alignment vertical="center"/>
    </xf>
    <xf numFmtId="0" fontId="45" fillId="0" borderId="34" xfId="21" applyFont="1" applyBorder="1">
      <alignment vertical="center"/>
    </xf>
    <xf numFmtId="0" fontId="45" fillId="0" borderId="31" xfId="21" applyFont="1" applyBorder="1">
      <alignment vertical="center"/>
    </xf>
    <xf numFmtId="0" fontId="48" fillId="0" borderId="0" xfId="22" applyFont="1">
      <alignment vertical="center"/>
    </xf>
    <xf numFmtId="187" fontId="45" fillId="3" borderId="0" xfId="23" applyNumberFormat="1" applyFont="1" applyFill="1" applyAlignment="1">
      <alignment vertical="center" wrapText="1"/>
    </xf>
    <xf numFmtId="49" fontId="45" fillId="3" borderId="0" xfId="23" applyNumberFormat="1" applyFont="1" applyFill="1" applyAlignment="1">
      <alignment horizontal="center" vertical="center"/>
    </xf>
    <xf numFmtId="49" fontId="45" fillId="3" borderId="0" xfId="23" applyNumberFormat="1" applyFont="1" applyFill="1" applyAlignment="1">
      <alignment horizontal="center" vertical="center" wrapText="1"/>
    </xf>
    <xf numFmtId="178" fontId="45" fillId="3" borderId="0" xfId="21" applyNumberFormat="1" applyFont="1" applyFill="1" applyAlignment="1">
      <alignment vertical="center" wrapText="1"/>
    </xf>
    <xf numFmtId="184" fontId="44" fillId="0" borderId="0" xfId="24" applyNumberFormat="1" applyAlignment="1">
      <alignment horizontal="right" vertical="center"/>
    </xf>
    <xf numFmtId="183" fontId="44" fillId="0" borderId="0" xfId="24" applyNumberFormat="1" applyAlignment="1">
      <alignment horizontal="right" vertical="center"/>
    </xf>
    <xf numFmtId="178" fontId="44" fillId="0" borderId="0" xfId="25" applyNumberFormat="1" applyAlignment="1">
      <alignment horizontal="center" vertical="center"/>
    </xf>
    <xf numFmtId="178" fontId="44" fillId="0" borderId="0" xfId="25" applyNumberFormat="1" applyAlignment="1">
      <alignment vertical="center"/>
    </xf>
    <xf numFmtId="178" fontId="45" fillId="0" borderId="0" xfId="21" applyNumberFormat="1" applyFont="1">
      <alignment vertical="center"/>
    </xf>
    <xf numFmtId="178" fontId="47" fillId="0" borderId="0" xfId="21" applyNumberFormat="1" applyFont="1">
      <alignment vertical="center"/>
    </xf>
    <xf numFmtId="189" fontId="45" fillId="0" borderId="0" xfId="23" applyNumberFormat="1" applyFont="1">
      <alignment vertical="center"/>
    </xf>
    <xf numFmtId="0" fontId="45" fillId="0" borderId="0" xfId="23" applyFont="1">
      <alignment vertical="center"/>
    </xf>
    <xf numFmtId="0" fontId="50" fillId="0" borderId="42" xfId="21" applyFont="1" applyBorder="1">
      <alignment vertical="center"/>
    </xf>
    <xf numFmtId="0" fontId="45" fillId="0" borderId="35" xfId="21" applyFont="1" applyBorder="1">
      <alignment vertical="center"/>
    </xf>
    <xf numFmtId="178" fontId="45" fillId="0" borderId="42" xfId="21" applyNumberFormat="1" applyFont="1" applyBorder="1">
      <alignment vertical="center"/>
    </xf>
    <xf numFmtId="178" fontId="45" fillId="0" borderId="15" xfId="21" applyNumberFormat="1" applyFont="1" applyBorder="1">
      <alignment vertical="center"/>
    </xf>
    <xf numFmtId="189" fontId="45" fillId="0" borderId="34" xfId="21" applyNumberFormat="1" applyFont="1" applyBorder="1">
      <alignment vertical="center"/>
    </xf>
    <xf numFmtId="178" fontId="45" fillId="0" borderId="34" xfId="21" applyNumberFormat="1" applyFont="1" applyBorder="1">
      <alignment vertical="center"/>
    </xf>
    <xf numFmtId="178" fontId="45" fillId="0" borderId="31" xfId="21" applyNumberFormat="1" applyFont="1" applyBorder="1">
      <alignment vertical="center"/>
    </xf>
    <xf numFmtId="178" fontId="45" fillId="0" borderId="14" xfId="21" applyNumberFormat="1" applyFont="1" applyBorder="1">
      <alignment vertical="center"/>
    </xf>
    <xf numFmtId="191" fontId="45" fillId="0" borderId="0" xfId="21" applyNumberFormat="1" applyFont="1">
      <alignment vertical="center"/>
    </xf>
    <xf numFmtId="0" fontId="45" fillId="0" borderId="16" xfId="21" applyFont="1" applyBorder="1">
      <alignment vertical="center"/>
    </xf>
    <xf numFmtId="0" fontId="45" fillId="0" borderId="23" xfId="21" applyFont="1" applyBorder="1">
      <alignment vertical="center"/>
    </xf>
    <xf numFmtId="0" fontId="50" fillId="0" borderId="30" xfId="21" applyFont="1" applyBorder="1">
      <alignment vertical="center"/>
    </xf>
    <xf numFmtId="189" fontId="45" fillId="0" borderId="23" xfId="21" applyNumberFormat="1" applyFont="1" applyBorder="1">
      <alignment vertical="center"/>
    </xf>
    <xf numFmtId="0" fontId="45" fillId="0" borderId="30" xfId="21" applyFont="1" applyBorder="1">
      <alignment vertical="center"/>
    </xf>
    <xf numFmtId="0" fontId="44" fillId="3" borderId="0" xfId="26" applyFill="1" applyProtection="1">
      <protection hidden="1"/>
    </xf>
    <xf numFmtId="0" fontId="44" fillId="3" borderId="0" xfId="26" applyFill="1" applyAlignment="1">
      <alignment vertical="center"/>
    </xf>
    <xf numFmtId="0" fontId="44" fillId="3" borderId="0" xfId="26" applyFill="1" applyAlignment="1" applyProtection="1">
      <alignment vertical="center"/>
      <protection hidden="1"/>
    </xf>
    <xf numFmtId="0" fontId="0" fillId="3" borderId="0" xfId="26" applyFont="1" applyFill="1" applyAlignment="1">
      <alignment vertical="center"/>
    </xf>
    <xf numFmtId="0" fontId="44" fillId="3" borderId="0" xfId="26" applyFill="1"/>
    <xf numFmtId="0" fontId="9" fillId="0" borderId="0" xfId="10" applyFont="1" applyAlignment="1">
      <alignment horizontal="left" vertical="center" wrapText="1"/>
    </xf>
    <xf numFmtId="0" fontId="9" fillId="0" borderId="58" xfId="10" applyFont="1" applyBorder="1" applyAlignment="1">
      <alignment horizontal="left" vertical="center" wrapText="1"/>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10" applyFont="1" applyBorder="1" applyAlignment="1">
      <alignment horizontal="center" vertical="center"/>
    </xf>
    <xf numFmtId="0" fontId="2" fillId="0" borderId="23" xfId="10" applyFont="1" applyBorder="1" applyAlignment="1">
      <alignment horizontal="center" vertical="center"/>
    </xf>
    <xf numFmtId="0" fontId="2" fillId="0" borderId="16" xfId="10" applyFont="1" applyBorder="1" applyAlignment="1">
      <alignment horizontal="center" vertical="center"/>
    </xf>
    <xf numFmtId="0" fontId="2" fillId="0" borderId="31" xfId="10" applyFont="1" applyBorder="1" applyAlignment="1">
      <alignment horizontal="center" vertical="center"/>
    </xf>
    <xf numFmtId="0" fontId="2" fillId="0" borderId="34" xfId="10" applyFont="1" applyBorder="1" applyAlignment="1">
      <alignment horizontal="center" vertical="center"/>
    </xf>
    <xf numFmtId="0" fontId="2" fillId="0" borderId="15" xfId="10" applyFont="1" applyBorder="1" applyAlignment="1">
      <alignment horizontal="center" vertical="center"/>
    </xf>
    <xf numFmtId="0" fontId="9" fillId="0" borderId="30" xfId="10" applyFont="1" applyBorder="1" applyAlignment="1">
      <alignment horizontal="center" vertical="center" wrapText="1"/>
    </xf>
    <xf numFmtId="0" fontId="9" fillId="0" borderId="23" xfId="10" applyFont="1" applyBorder="1" applyAlignment="1">
      <alignment horizontal="center" vertical="center" wrapText="1"/>
    </xf>
    <xf numFmtId="0" fontId="9" fillId="0" borderId="16" xfId="10" applyFont="1" applyBorder="1" applyAlignment="1">
      <alignment horizontal="center" vertical="center" wrapText="1"/>
    </xf>
    <xf numFmtId="0" fontId="9" fillId="0" borderId="31" xfId="10" applyFont="1" applyBorder="1" applyAlignment="1">
      <alignment horizontal="center" vertical="center" wrapText="1"/>
    </xf>
    <xf numFmtId="0" fontId="9" fillId="0" borderId="34" xfId="10" applyFont="1" applyBorder="1" applyAlignment="1">
      <alignment horizontal="center" vertical="center" wrapText="1"/>
    </xf>
    <xf numFmtId="0" fontId="9"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9" fillId="0" borderId="54" xfId="10" applyFont="1" applyBorder="1" applyAlignment="1">
      <alignment horizontal="center" vertical="center" wrapText="1"/>
    </xf>
    <xf numFmtId="0" fontId="9"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8" xfId="10" applyFont="1" applyBorder="1" applyAlignment="1">
      <alignment horizontal="center" vertical="center"/>
    </xf>
    <xf numFmtId="0" fontId="2" fillId="0" borderId="0" xfId="10" applyFont="1" applyAlignment="1">
      <alignment horizontal="center" vertical="center"/>
    </xf>
    <xf numFmtId="0" fontId="2" fillId="0" borderId="56" xfId="10" applyFont="1" applyBorder="1" applyAlignment="1">
      <alignment horizontal="center" vertical="center"/>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0" xfId="10" applyNumberFormat="1" applyFont="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21" xfId="10"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9" fillId="0" borderId="0" xfId="10" applyFont="1" applyAlignment="1" applyProtection="1">
      <alignment horizontal="left" vertical="center" wrapText="1"/>
      <protection hidden="1"/>
    </xf>
    <xf numFmtId="176" fontId="2" fillId="0" borderId="0" xfId="10" applyNumberFormat="1" applyFont="1" applyAlignment="1" applyProtection="1">
      <alignment horizontal="center" vertical="center" shrinkToFit="1"/>
      <protection hidden="1"/>
    </xf>
    <xf numFmtId="0" fontId="2" fillId="0" borderId="0" xfId="10" applyFont="1" applyAlignment="1" applyProtection="1">
      <alignment horizontal="center" vertical="center" shrinkToFit="1"/>
      <protection hidden="1"/>
    </xf>
    <xf numFmtId="0" fontId="2" fillId="0" borderId="0" xfId="10" applyFont="1" applyAlignment="1">
      <alignment horizontal="center" vertical="center" shrinkToFit="1"/>
    </xf>
    <xf numFmtId="0" fontId="2" fillId="0" borderId="0" xfId="10" applyFont="1" applyAlignment="1">
      <alignment horizontal="left" vertical="center"/>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32" xfId="10" applyFont="1" applyBorder="1">
      <alignment vertical="center"/>
    </xf>
    <xf numFmtId="0" fontId="2" fillId="0" borderId="35" xfId="10" applyFont="1" applyBorder="1">
      <alignment vertical="center"/>
    </xf>
    <xf numFmtId="0" fontId="2" fillId="0" borderId="37"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0" fontId="11" fillId="0" borderId="35" xfId="10" applyFont="1" applyBorder="1">
      <alignment vertical="center"/>
    </xf>
    <xf numFmtId="0" fontId="11" fillId="0" borderId="37" xfId="10" applyFont="1" applyBorder="1">
      <alignment vertical="center"/>
    </xf>
    <xf numFmtId="0" fontId="2" fillId="0" borderId="8" xfId="10" applyFont="1" applyBorder="1" applyAlignment="1">
      <alignment horizontal="left" vertical="center"/>
    </xf>
    <xf numFmtId="0" fontId="2" fillId="0" borderId="58" xfId="10" applyFont="1" applyBorder="1" applyAlignment="1">
      <alignment horizontal="lef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2" fillId="0" borderId="10" xfId="10" applyFont="1" applyBorder="1" applyAlignment="1">
      <alignment horizontal="center" vertical="center"/>
    </xf>
    <xf numFmtId="0" fontId="2" fillId="0" borderId="29" xfId="10" applyFont="1" applyBorder="1" applyAlignment="1">
      <alignment horizontal="center" vertical="center"/>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5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0" fillId="0" borderId="33" xfId="11" applyFont="1" applyBorder="1" applyAlignment="1">
      <alignment horizontal="center" vertical="center" shrinkToFit="1"/>
    </xf>
    <xf numFmtId="0" fontId="10" fillId="0" borderId="36" xfId="11" applyFont="1" applyBorder="1" applyAlignment="1">
      <alignment horizontal="center" vertical="center" shrinkToFit="1"/>
    </xf>
    <xf numFmtId="0" fontId="10" fillId="0" borderId="38" xfId="11" applyFont="1" applyBorder="1" applyAlignment="1">
      <alignment horizontal="center" vertical="center" shrinkToFit="1"/>
    </xf>
    <xf numFmtId="179" fontId="10" fillId="0" borderId="30" xfId="10" applyNumberFormat="1" applyFont="1" applyBorder="1" applyAlignment="1">
      <alignment horizontal="right" vertical="center" shrinkToFit="1"/>
    </xf>
    <xf numFmtId="179" fontId="10" fillId="0" borderId="23" xfId="10" applyNumberFormat="1" applyFont="1" applyBorder="1" applyAlignment="1">
      <alignment horizontal="right" vertical="center" shrinkToFit="1"/>
    </xf>
    <xf numFmtId="179" fontId="10" fillId="0" borderId="54" xfId="10" applyNumberFormat="1" applyFont="1" applyBorder="1" applyAlignment="1">
      <alignment horizontal="right" vertical="center" shrinkToFit="1"/>
    </xf>
    <xf numFmtId="0" fontId="10" fillId="0" borderId="30" xfId="10" applyFont="1" applyBorder="1">
      <alignment vertical="center"/>
    </xf>
    <xf numFmtId="0" fontId="10" fillId="0" borderId="23" xfId="10" applyFont="1" applyBorder="1">
      <alignment vertical="center"/>
    </xf>
    <xf numFmtId="0" fontId="10" fillId="0" borderId="16"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0" fillId="0" borderId="30" xfId="11" applyFont="1" applyBorder="1" applyAlignment="1">
      <alignment horizontal="center" vertical="center" shrinkToFit="1"/>
    </xf>
    <xf numFmtId="0" fontId="10" fillId="0" borderId="23" xfId="11" applyFont="1" applyBorder="1" applyAlignment="1">
      <alignment horizontal="center" vertical="center" shrinkToFit="1"/>
    </xf>
    <xf numFmtId="0" fontId="10" fillId="0" borderId="16" xfId="11" applyFont="1" applyBorder="1" applyAlignment="1">
      <alignment horizontal="center" vertical="center" shrinkToFit="1"/>
    </xf>
    <xf numFmtId="178" fontId="10" fillId="0" borderId="32" xfId="10" applyNumberFormat="1" applyFont="1" applyBorder="1" applyAlignment="1">
      <alignment horizontal="right" vertical="center" shrinkToFit="1"/>
    </xf>
    <xf numFmtId="178" fontId="10" fillId="0" borderId="35" xfId="10" applyNumberFormat="1" applyFont="1" applyBorder="1" applyAlignment="1">
      <alignment horizontal="right" vertical="center" shrinkToFit="1"/>
    </xf>
    <xf numFmtId="178" fontId="10" fillId="0" borderId="51"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0" fontId="10" fillId="0" borderId="35" xfId="10" applyFont="1" applyBorder="1">
      <alignment vertical="center"/>
    </xf>
    <xf numFmtId="0" fontId="10" fillId="0" borderId="37" xfId="10" applyFont="1" applyBorder="1">
      <alignment vertical="center"/>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10" fillId="0" borderId="40" xfId="10" applyFont="1" applyBorder="1">
      <alignment vertical="center"/>
    </xf>
    <xf numFmtId="0" fontId="10" fillId="0" borderId="22" xfId="10" applyFont="1" applyBorder="1">
      <alignment vertical="center"/>
    </xf>
    <xf numFmtId="0" fontId="10" fillId="0" borderId="41" xfId="10" applyFont="1" applyBorder="1">
      <alignment vertical="center"/>
    </xf>
    <xf numFmtId="178" fontId="10" fillId="0" borderId="40" xfId="10" applyNumberFormat="1" applyFont="1" applyBorder="1" applyAlignment="1">
      <alignment horizontal="right" vertical="center" shrinkToFit="1"/>
    </xf>
    <xf numFmtId="178" fontId="10" fillId="0" borderId="19" xfId="10" applyNumberFormat="1" applyFont="1" applyBorder="1" applyAlignment="1">
      <alignment horizontal="right" vertical="center" shrinkToFit="1"/>
    </xf>
    <xf numFmtId="178" fontId="10"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49" fontId="6" fillId="0" borderId="0" xfId="10" applyNumberFormat="1" applyFont="1" applyAlignment="1">
      <alignment horizontal="center" vertical="center"/>
    </xf>
    <xf numFmtId="0" fontId="2" fillId="0" borderId="64" xfId="10" applyFont="1" applyBorder="1" applyAlignment="1">
      <alignment horizontal="center"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0" fontId="3" fillId="0" borderId="67" xfId="5" applyBorder="1" applyAlignment="1">
      <alignment horizontal="right" vertical="center" shrinkToFit="1"/>
    </xf>
    <xf numFmtId="180" fontId="2" fillId="0" borderId="73" xfId="5" applyNumberFormat="1" applyFont="1"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42" xfId="5" applyFont="1" applyBorder="1">
      <alignment vertical="center"/>
    </xf>
    <xf numFmtId="0" fontId="2" fillId="0" borderId="14" xfId="5" applyFont="1" applyBorder="1">
      <alignment vertical="center"/>
    </xf>
    <xf numFmtId="178" fontId="2" fillId="0" borderId="4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2" fillId="0" borderId="70" xfId="5" applyNumberFormat="1" applyFont="1"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0" xfId="5" applyFont="1">
      <alignment vertical="center"/>
    </xf>
    <xf numFmtId="0" fontId="10" fillId="0" borderId="14" xfId="5" applyFont="1" applyBorder="1">
      <alignment vertical="center"/>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178" fontId="2" fillId="0" borderId="15"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0" fontId="3" fillId="0" borderId="14" xfId="5" applyBorder="1" applyAlignment="1">
      <alignment horizontal="right" vertical="center" shrinkToFit="1"/>
    </xf>
    <xf numFmtId="178" fontId="2" fillId="0" borderId="14" xfId="5" applyNumberFormat="1" applyFont="1" applyBorder="1" applyAlignment="1">
      <alignment horizontal="right" vertical="center" shrinkToFit="1"/>
    </xf>
    <xf numFmtId="180" fontId="3" fillId="0" borderId="14" xfId="5" applyNumberForma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16" xfId="5" applyNumberFormat="1" applyFont="1" applyBorder="1" applyAlignment="1">
      <alignment horizontal="right" vertical="center" shrinkToFit="1"/>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0" fontId="2" fillId="0" borderId="31"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9" fillId="0" borderId="42" xfId="5" applyFont="1" applyBorder="1">
      <alignment vertical="center"/>
    </xf>
    <xf numFmtId="0" fontId="9" fillId="0" borderId="0" xfId="5" applyFont="1">
      <alignment vertical="center"/>
    </xf>
    <xf numFmtId="0" fontId="9" fillId="0" borderId="14" xfId="5" applyFont="1" applyBorder="1">
      <alignment vertical="center"/>
    </xf>
    <xf numFmtId="180" fontId="2" fillId="0" borderId="30"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78" fontId="2" fillId="0" borderId="75" xfId="5"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5" applyFont="1" applyBorder="1" applyAlignment="1">
      <alignment horizontal="center" vertical="center"/>
    </xf>
    <xf numFmtId="0" fontId="9" fillId="0" borderId="35" xfId="5" applyFont="1" applyBorder="1" applyAlignment="1">
      <alignment horizontal="center" vertical="center"/>
    </xf>
    <xf numFmtId="0" fontId="9" fillId="0" borderId="37" xfId="5" applyFont="1" applyBorder="1" applyAlignment="1">
      <alignment horizontal="center" vertical="center"/>
    </xf>
    <xf numFmtId="178" fontId="2" fillId="0" borderId="65"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2"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49" fontId="8" fillId="0" borderId="6" xfId="5" applyNumberFormat="1" applyFont="1" applyBorder="1" applyAlignment="1">
      <alignment horizontal="center" vertical="center"/>
    </xf>
    <xf numFmtId="49" fontId="8" fillId="0" borderId="18" xfId="5" applyNumberFormat="1" applyFont="1" applyBorder="1" applyAlignment="1">
      <alignment horizontal="center" vertical="center"/>
    </xf>
    <xf numFmtId="49" fontId="8"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17" fillId="4" borderId="40" xfId="13" applyFont="1" applyFill="1" applyBorder="1" applyAlignment="1" applyProtection="1">
      <alignment horizontal="center" vertical="center" wrapText="1"/>
      <protection locked="0"/>
    </xf>
    <xf numFmtId="0" fontId="17" fillId="4" borderId="19" xfId="13" applyFont="1" applyFill="1" applyBorder="1" applyAlignment="1" applyProtection="1">
      <alignment horizontal="center" vertical="center" wrapText="1"/>
      <protection locked="0"/>
    </xf>
    <xf numFmtId="0" fontId="17" fillId="4" borderId="13" xfId="13" applyFont="1" applyFill="1" applyBorder="1" applyAlignment="1" applyProtection="1">
      <alignment horizontal="center" vertical="center" wrapText="1"/>
      <protection locked="0"/>
    </xf>
    <xf numFmtId="0" fontId="17" fillId="4" borderId="93" xfId="13" applyFont="1" applyFill="1" applyBorder="1" applyAlignment="1" applyProtection="1">
      <alignment horizontal="center" vertical="center" wrapText="1"/>
      <protection locked="0"/>
    </xf>
    <xf numFmtId="0" fontId="17" fillId="4" borderId="82" xfId="13" applyFont="1" applyFill="1" applyBorder="1" applyAlignment="1" applyProtection="1">
      <alignment horizontal="center" vertical="center" wrapText="1"/>
      <protection locked="0"/>
    </xf>
    <xf numFmtId="0" fontId="17" fillId="4" borderId="89" xfId="13" applyFont="1" applyFill="1" applyBorder="1" applyAlignment="1" applyProtection="1">
      <alignment horizontal="center" vertical="center" wrapText="1"/>
      <protection locked="0"/>
    </xf>
    <xf numFmtId="0" fontId="17" fillId="4" borderId="53" xfId="13" applyFont="1" applyFill="1" applyBorder="1" applyAlignment="1" applyProtection="1">
      <alignment horizontal="center" vertical="center" wrapText="1"/>
      <protection locked="0"/>
    </xf>
    <xf numFmtId="0" fontId="17" fillId="4" borderId="121" xfId="13" applyFont="1" applyFill="1" applyBorder="1" applyAlignment="1" applyProtection="1">
      <alignment horizontal="center" vertical="center" wrapText="1"/>
      <protection locked="0"/>
    </xf>
    <xf numFmtId="0" fontId="17" fillId="4" borderId="7" xfId="13" applyFont="1" applyFill="1" applyBorder="1" applyAlignment="1" applyProtection="1">
      <alignment horizontal="center" vertical="center"/>
      <protection locked="0"/>
    </xf>
    <xf numFmtId="0" fontId="17" fillId="4" borderId="19" xfId="13" applyFont="1" applyFill="1" applyBorder="1" applyAlignment="1" applyProtection="1">
      <alignment horizontal="center" vertical="center"/>
      <protection locked="0"/>
    </xf>
    <xf numFmtId="0" fontId="17" fillId="4" borderId="13" xfId="13" applyFont="1" applyFill="1" applyBorder="1" applyAlignment="1" applyProtection="1">
      <alignment horizontal="center" vertical="center"/>
      <protection locked="0"/>
    </xf>
    <xf numFmtId="0" fontId="17" fillId="4" borderId="76" xfId="13" applyFont="1" applyFill="1" applyBorder="1" applyAlignment="1" applyProtection="1">
      <alignment horizontal="center" vertical="center"/>
      <protection locked="0"/>
    </xf>
    <xf numFmtId="0" fontId="17" fillId="4" borderId="82" xfId="13" applyFont="1" applyFill="1" applyBorder="1" applyAlignment="1" applyProtection="1">
      <alignment horizontal="center" vertical="center"/>
      <protection locked="0"/>
    </xf>
    <xf numFmtId="0" fontId="17" fillId="4" borderId="89" xfId="13" applyFont="1" applyFill="1" applyBorder="1" applyAlignment="1" applyProtection="1">
      <alignment horizontal="center" vertical="center"/>
      <protection locked="0"/>
    </xf>
    <xf numFmtId="0" fontId="17" fillId="4" borderId="7" xfId="13" applyFont="1" applyFill="1" applyBorder="1" applyAlignment="1" applyProtection="1">
      <alignment horizontal="center" vertical="center" wrapText="1" shrinkToFit="1"/>
      <protection locked="0"/>
    </xf>
    <xf numFmtId="0" fontId="17" fillId="4" borderId="19" xfId="13" applyFont="1" applyFill="1" applyBorder="1" applyAlignment="1" applyProtection="1">
      <alignment horizontal="center" vertical="center" shrinkToFit="1"/>
      <protection locked="0"/>
    </xf>
    <xf numFmtId="0" fontId="17" fillId="4" borderId="53" xfId="13" applyFont="1" applyFill="1" applyBorder="1" applyAlignment="1" applyProtection="1">
      <alignment horizontal="center" vertical="center" shrinkToFit="1"/>
      <protection locked="0"/>
    </xf>
    <xf numFmtId="0" fontId="17" fillId="4" borderId="76" xfId="13" applyFont="1" applyFill="1" applyBorder="1" applyAlignment="1" applyProtection="1">
      <alignment horizontal="center" vertical="center" shrinkToFit="1"/>
      <protection locked="0"/>
    </xf>
    <xf numFmtId="0" fontId="17" fillId="4" borderId="82" xfId="13" applyFont="1" applyFill="1" applyBorder="1" applyAlignment="1" applyProtection="1">
      <alignment horizontal="center" vertical="center" shrinkToFit="1"/>
      <protection locked="0"/>
    </xf>
    <xf numFmtId="0" fontId="17" fillId="4" borderId="121" xfId="13" applyFont="1" applyFill="1" applyBorder="1" applyAlignment="1" applyProtection="1">
      <alignment horizontal="center" vertical="center" shrinkToFit="1"/>
      <protection locked="0"/>
    </xf>
    <xf numFmtId="0" fontId="17" fillId="4" borderId="40" xfId="13" applyFont="1" applyFill="1" applyBorder="1" applyAlignment="1" applyProtection="1">
      <alignment horizontal="center" vertical="center" wrapText="1" shrinkToFit="1"/>
      <protection locked="0"/>
    </xf>
    <xf numFmtId="0" fontId="17" fillId="4" borderId="13" xfId="13" applyFont="1" applyFill="1" applyBorder="1" applyAlignment="1" applyProtection="1">
      <alignment horizontal="center" vertical="center" shrinkToFit="1"/>
      <protection locked="0"/>
    </xf>
    <xf numFmtId="0" fontId="17" fillId="4" borderId="93" xfId="13" applyFont="1" applyFill="1" applyBorder="1" applyAlignment="1" applyProtection="1">
      <alignment horizontal="center" vertical="center" shrinkToFit="1"/>
      <protection locked="0"/>
    </xf>
    <xf numFmtId="0" fontId="17" fillId="4" borderId="89" xfId="13" applyFont="1" applyFill="1" applyBorder="1" applyAlignment="1" applyProtection="1">
      <alignment horizontal="center" vertical="center" shrinkToFit="1"/>
      <protection locked="0"/>
    </xf>
    <xf numFmtId="0" fontId="17" fillId="4" borderId="93" xfId="13" applyFont="1" applyFill="1" applyBorder="1" applyAlignment="1" applyProtection="1">
      <alignment horizontal="center" vertical="center"/>
      <protection locked="0"/>
    </xf>
    <xf numFmtId="0" fontId="17" fillId="3" borderId="23" xfId="13" applyFont="1" applyFill="1" applyBorder="1" applyAlignment="1">
      <alignment horizontal="center" vertical="center"/>
    </xf>
    <xf numFmtId="0" fontId="17" fillId="3" borderId="16" xfId="13" applyFont="1" applyFill="1" applyBorder="1" applyAlignment="1">
      <alignment horizontal="center" vertical="center"/>
    </xf>
    <xf numFmtId="184" fontId="17" fillId="3" borderId="32" xfId="17" applyNumberFormat="1" applyFont="1" applyFill="1" applyBorder="1" applyAlignment="1">
      <alignment horizontal="right" vertical="center" shrinkToFit="1"/>
    </xf>
    <xf numFmtId="184" fontId="17" fillId="3" borderId="35" xfId="17" applyNumberFormat="1" applyFont="1" applyFill="1" applyBorder="1" applyAlignment="1">
      <alignment horizontal="right" vertical="center" shrinkToFit="1"/>
    </xf>
    <xf numFmtId="184" fontId="17" fillId="3" borderId="113" xfId="17" applyNumberFormat="1" applyFont="1" applyFill="1" applyBorder="1" applyAlignment="1">
      <alignment horizontal="right" vertical="center" shrinkToFit="1"/>
    </xf>
    <xf numFmtId="184" fontId="17" fillId="3" borderId="119" xfId="17" applyNumberFormat="1" applyFont="1" applyFill="1" applyBorder="1" applyAlignment="1">
      <alignment horizontal="right" vertical="center" shrinkToFit="1"/>
    </xf>
    <xf numFmtId="184" fontId="17" fillId="3" borderId="130" xfId="17" applyNumberFormat="1" applyFont="1" applyFill="1" applyBorder="1" applyAlignment="1">
      <alignment horizontal="right" vertical="center" shrinkToFit="1"/>
    </xf>
    <xf numFmtId="184" fontId="17" fillId="3" borderId="135" xfId="17" applyNumberFormat="1" applyFont="1" applyFill="1" applyBorder="1" applyAlignment="1">
      <alignment horizontal="right" vertical="center" shrinkToFit="1"/>
    </xf>
    <xf numFmtId="184" fontId="17" fillId="3" borderId="140" xfId="17" applyNumberFormat="1" applyFont="1" applyFill="1" applyBorder="1" applyAlignment="1">
      <alignment horizontal="right" vertical="center" shrinkToFit="1"/>
    </xf>
    <xf numFmtId="0" fontId="17" fillId="3" borderId="20" xfId="13" applyFont="1" applyFill="1" applyBorder="1" applyAlignment="1">
      <alignment horizontal="center" vertical="center"/>
    </xf>
    <xf numFmtId="0" fontId="17" fillId="3" borderId="17" xfId="13" applyFont="1" applyFill="1" applyBorder="1" applyAlignment="1">
      <alignment horizontal="center" vertical="center"/>
    </xf>
    <xf numFmtId="184" fontId="17" fillId="3" borderId="108" xfId="17" applyNumberFormat="1" applyFont="1" applyFill="1" applyBorder="1" applyAlignment="1">
      <alignment horizontal="right" vertical="center" shrinkToFit="1"/>
    </xf>
    <xf numFmtId="184" fontId="17" fillId="3" borderId="36" xfId="17" applyNumberFormat="1" applyFont="1" applyFill="1" applyBorder="1" applyAlignment="1">
      <alignment horizontal="right" vertical="center" shrinkToFit="1"/>
    </xf>
    <xf numFmtId="184" fontId="17" fillId="3" borderId="114" xfId="17" applyNumberFormat="1" applyFont="1" applyFill="1" applyBorder="1" applyAlignment="1">
      <alignment horizontal="right" vertical="center" shrinkToFit="1"/>
    </xf>
    <xf numFmtId="184" fontId="17" fillId="3" borderId="134" xfId="17" applyNumberFormat="1" applyFont="1" applyFill="1" applyBorder="1" applyAlignment="1">
      <alignment horizontal="right" vertical="center" shrinkToFit="1"/>
    </xf>
    <xf numFmtId="184" fontId="17" fillId="3" borderId="139" xfId="17" applyNumberFormat="1" applyFont="1" applyFill="1" applyBorder="1" applyAlignment="1">
      <alignment horizontal="right" vertical="center" shrinkToFit="1"/>
    </xf>
    <xf numFmtId="184" fontId="17" fillId="3" borderId="144" xfId="17" applyNumberFormat="1" applyFont="1" applyFill="1" applyBorder="1" applyAlignment="1">
      <alignment horizontal="right" vertical="center" shrinkToFit="1"/>
    </xf>
    <xf numFmtId="0" fontId="17" fillId="4" borderId="7" xfId="13" applyFont="1" applyFill="1" applyBorder="1" applyAlignment="1" applyProtection="1">
      <alignment horizontal="center" vertical="center" wrapText="1"/>
      <protection locked="0"/>
    </xf>
    <xf numFmtId="0" fontId="17" fillId="4" borderId="76" xfId="13" applyFont="1" applyFill="1" applyBorder="1" applyAlignment="1" applyProtection="1">
      <alignment horizontal="center" vertical="center" wrapText="1"/>
      <protection locked="0"/>
    </xf>
    <xf numFmtId="0" fontId="17" fillId="3" borderId="12" xfId="13" applyFont="1" applyFill="1" applyBorder="1" applyAlignment="1">
      <alignment horizontal="center" vertical="center" textRotation="255" shrinkToFit="1"/>
    </xf>
    <xf numFmtId="0" fontId="17" fillId="3" borderId="16" xfId="13" applyFont="1" applyFill="1" applyBorder="1" applyAlignment="1">
      <alignment horizontal="center" vertical="center" textRotation="255" shrinkToFit="1"/>
    </xf>
    <xf numFmtId="0" fontId="17" fillId="3" borderId="8" xfId="13" applyFont="1" applyFill="1" applyBorder="1" applyAlignment="1">
      <alignment horizontal="center" vertical="center" textRotation="255" shrinkToFit="1"/>
    </xf>
    <xf numFmtId="0" fontId="17" fillId="3" borderId="14" xfId="13" applyFont="1" applyFill="1" applyBorder="1" applyAlignment="1">
      <alignment horizontal="center" vertical="center" textRotation="255" shrinkToFit="1"/>
    </xf>
    <xf numFmtId="0" fontId="17" fillId="3" borderId="56" xfId="13" applyFont="1" applyFill="1" applyBorder="1" applyAlignment="1">
      <alignment horizontal="center" vertical="center" textRotation="255" shrinkToFit="1"/>
    </xf>
    <xf numFmtId="0" fontId="17" fillId="3" borderId="15" xfId="13" applyFont="1" applyFill="1" applyBorder="1" applyAlignment="1">
      <alignment horizontal="center" vertical="center" textRotation="255" shrinkToFit="1"/>
    </xf>
    <xf numFmtId="0" fontId="17" fillId="3" borderId="12" xfId="13" applyFont="1" applyFill="1" applyBorder="1" applyAlignment="1">
      <alignment horizontal="left" vertical="center" wrapText="1"/>
    </xf>
    <xf numFmtId="0" fontId="17" fillId="3" borderId="23" xfId="13" applyFont="1" applyFill="1" applyBorder="1" applyAlignment="1">
      <alignment horizontal="left" vertical="center" wrapText="1"/>
    </xf>
    <xf numFmtId="0" fontId="17" fillId="3" borderId="9" xfId="13" applyFont="1" applyFill="1" applyBorder="1" applyAlignment="1">
      <alignment horizontal="left" vertical="center" wrapText="1"/>
    </xf>
    <xf numFmtId="0" fontId="17" fillId="3" borderId="20" xfId="13" applyFont="1" applyFill="1" applyBorder="1" applyAlignment="1">
      <alignment horizontal="left" vertical="center" wrapText="1"/>
    </xf>
    <xf numFmtId="0" fontId="17" fillId="3" borderId="12" xfId="13" applyFont="1" applyFill="1" applyBorder="1" applyAlignment="1">
      <alignment horizontal="center" vertical="center" textRotation="255" wrapText="1"/>
    </xf>
    <xf numFmtId="0" fontId="17" fillId="3" borderId="16" xfId="13" applyFont="1" applyFill="1" applyBorder="1" applyAlignment="1">
      <alignment horizontal="center" vertical="center" textRotation="255" wrapText="1"/>
    </xf>
    <xf numFmtId="0" fontId="17" fillId="3" borderId="8" xfId="13" applyFont="1" applyFill="1" applyBorder="1" applyAlignment="1">
      <alignment horizontal="center" vertical="center" textRotation="255" wrapText="1"/>
    </xf>
    <xf numFmtId="0" fontId="17" fillId="3" borderId="14" xfId="13" applyFont="1" applyFill="1" applyBorder="1" applyAlignment="1">
      <alignment horizontal="center" vertical="center" textRotation="255" wrapText="1"/>
    </xf>
    <xf numFmtId="0" fontId="17" fillId="3" borderId="56" xfId="13" applyFont="1" applyFill="1" applyBorder="1" applyAlignment="1">
      <alignment horizontal="center" vertical="center" textRotation="255" wrapText="1"/>
    </xf>
    <xf numFmtId="0" fontId="17" fillId="3" borderId="15" xfId="13" applyFont="1" applyFill="1" applyBorder="1" applyAlignment="1">
      <alignment horizontal="center" vertical="center" textRotation="255" wrapText="1"/>
    </xf>
    <xf numFmtId="0" fontId="17" fillId="3" borderId="8" xfId="13" applyFont="1" applyFill="1" applyBorder="1" applyAlignment="1">
      <alignment horizontal="left" vertical="center"/>
    </xf>
    <xf numFmtId="0" fontId="17" fillId="3" borderId="0" xfId="13" applyFont="1" applyFill="1" applyAlignment="1">
      <alignment horizontal="left" vertical="center"/>
    </xf>
    <xf numFmtId="0" fontId="17" fillId="3" borderId="0" xfId="13" applyFont="1" applyFill="1" applyAlignment="1">
      <alignment horizontal="right" vertical="center" wrapText="1"/>
    </xf>
    <xf numFmtId="0" fontId="17" fillId="3" borderId="0" xfId="13" applyFont="1" applyFill="1" applyAlignment="1">
      <alignment horizontal="right" vertical="center"/>
    </xf>
    <xf numFmtId="0" fontId="17" fillId="3" borderId="14" xfId="13" applyFont="1" applyFill="1" applyBorder="1" applyAlignment="1">
      <alignment horizontal="right" vertical="center"/>
    </xf>
    <xf numFmtId="183" fontId="17" fillId="3" borderId="42" xfId="16" applyNumberFormat="1" applyFont="1" applyFill="1" applyBorder="1" applyAlignment="1">
      <alignment horizontal="right" vertical="center" shrinkToFit="1"/>
    </xf>
    <xf numFmtId="183" fontId="17" fillId="3" borderId="0" xfId="13" applyNumberFormat="1" applyFont="1" applyFill="1" applyAlignment="1">
      <alignment horizontal="right" vertical="center" shrinkToFit="1"/>
    </xf>
    <xf numFmtId="183" fontId="17" fillId="3" borderId="66" xfId="16" applyNumberFormat="1" applyFont="1" applyFill="1" applyBorder="1" applyAlignment="1">
      <alignment horizontal="right" vertical="center" shrinkToFit="1"/>
    </xf>
    <xf numFmtId="183" fontId="17" fillId="3" borderId="70" xfId="16" applyNumberFormat="1" applyFont="1" applyFill="1" applyBorder="1" applyAlignment="1">
      <alignment horizontal="right" vertical="center" shrinkToFit="1"/>
    </xf>
    <xf numFmtId="184" fontId="17" fillId="3" borderId="132" xfId="17" applyNumberFormat="1" applyFont="1" applyFill="1" applyBorder="1" applyAlignment="1">
      <alignment horizontal="right" vertical="center" shrinkToFit="1"/>
    </xf>
    <xf numFmtId="184" fontId="17" fillId="3" borderId="137" xfId="17" applyNumberFormat="1" applyFont="1" applyFill="1" applyBorder="1" applyAlignment="1">
      <alignment horizontal="right" vertical="center" shrinkToFit="1"/>
    </xf>
    <xf numFmtId="184" fontId="17" fillId="3" borderId="142" xfId="17" applyNumberFormat="1" applyFont="1" applyFill="1" applyBorder="1" applyAlignment="1">
      <alignment horizontal="right" vertical="center" shrinkToFit="1"/>
    </xf>
    <xf numFmtId="0" fontId="17" fillId="3" borderId="8" xfId="13" applyFont="1" applyFill="1" applyBorder="1">
      <alignment vertical="center"/>
    </xf>
    <xf numFmtId="0" fontId="17" fillId="3" borderId="0" xfId="13" applyFont="1" applyFill="1">
      <alignment vertical="center"/>
    </xf>
    <xf numFmtId="0" fontId="17" fillId="3" borderId="14" xfId="13" applyFont="1" applyFill="1" applyBorder="1">
      <alignment vertical="center"/>
    </xf>
    <xf numFmtId="186" fontId="17" fillId="3" borderId="42" xfId="17" applyNumberFormat="1" applyFont="1" applyFill="1" applyBorder="1" applyAlignment="1">
      <alignment horizontal="right" vertical="center" shrinkToFit="1"/>
    </xf>
    <xf numFmtId="186" fontId="17" fillId="3" borderId="0" xfId="17" applyNumberFormat="1" applyFont="1" applyFill="1" applyAlignment="1">
      <alignment horizontal="right" vertical="center" shrinkToFit="1"/>
    </xf>
    <xf numFmtId="186" fontId="17" fillId="3" borderId="14" xfId="17" applyNumberFormat="1" applyFont="1" applyFill="1" applyBorder="1" applyAlignment="1">
      <alignment horizontal="right" vertical="center" shrinkToFit="1"/>
    </xf>
    <xf numFmtId="186" fontId="17" fillId="3" borderId="58" xfId="17" applyNumberFormat="1" applyFont="1" applyFill="1" applyBorder="1" applyAlignment="1">
      <alignment horizontal="right" vertical="center" shrinkToFit="1"/>
    </xf>
    <xf numFmtId="0" fontId="18" fillId="3" borderId="56" xfId="13" applyFont="1" applyFill="1" applyBorder="1" applyAlignment="1">
      <alignment horizontal="left" vertical="center"/>
    </xf>
    <xf numFmtId="0" fontId="17" fillId="3" borderId="34" xfId="13" applyFont="1" applyFill="1" applyBorder="1" applyAlignment="1">
      <alignment horizontal="left" vertical="center"/>
    </xf>
    <xf numFmtId="0" fontId="17" fillId="3" borderId="34" xfId="13" applyFont="1" applyFill="1" applyBorder="1" applyAlignment="1">
      <alignment horizontal="right" vertical="center" wrapText="1"/>
    </xf>
    <xf numFmtId="0" fontId="17" fillId="3" borderId="34" xfId="13" applyFont="1" applyFill="1" applyBorder="1" applyAlignment="1">
      <alignment horizontal="right" vertical="center"/>
    </xf>
    <xf numFmtId="0" fontId="17" fillId="3" borderId="15" xfId="13" applyFont="1" applyFill="1" applyBorder="1" applyAlignment="1">
      <alignment horizontal="right" vertical="center"/>
    </xf>
    <xf numFmtId="183" fontId="17" fillId="3" borderId="31" xfId="17" applyNumberFormat="1" applyFont="1" applyFill="1" applyBorder="1" applyAlignment="1">
      <alignment horizontal="right" vertical="center" shrinkToFit="1"/>
    </xf>
    <xf numFmtId="183" fontId="17" fillId="3" borderId="34" xfId="17" applyNumberFormat="1" applyFont="1" applyFill="1" applyBorder="1" applyAlignment="1">
      <alignment horizontal="right" vertical="center" shrinkToFit="1"/>
    </xf>
    <xf numFmtId="183" fontId="17" fillId="3" borderId="67" xfId="17" applyNumberFormat="1" applyFont="1" applyFill="1" applyBorder="1" applyAlignment="1">
      <alignment horizontal="right" vertical="center" shrinkToFit="1"/>
    </xf>
    <xf numFmtId="183" fontId="17" fillId="3" borderId="73" xfId="17" applyNumberFormat="1" applyFont="1" applyFill="1" applyBorder="1" applyAlignment="1">
      <alignment horizontal="right" vertical="center" shrinkToFit="1"/>
    </xf>
    <xf numFmtId="184" fontId="17" fillId="3" borderId="133" xfId="17" applyNumberFormat="1" applyFont="1" applyFill="1" applyBorder="1" applyAlignment="1">
      <alignment horizontal="right" vertical="center" shrinkToFit="1"/>
    </xf>
    <xf numFmtId="184" fontId="17" fillId="3" borderId="138" xfId="17" applyNumberFormat="1" applyFont="1" applyFill="1" applyBorder="1" applyAlignment="1">
      <alignment horizontal="right" vertical="center" shrinkToFit="1"/>
    </xf>
    <xf numFmtId="184" fontId="17" fillId="3" borderId="143" xfId="17" applyNumberFormat="1" applyFont="1" applyFill="1" applyBorder="1" applyAlignment="1">
      <alignment horizontal="right" vertical="center" shrinkToFit="1"/>
    </xf>
    <xf numFmtId="0" fontId="17" fillId="3" borderId="9" xfId="13" applyFont="1" applyFill="1" applyBorder="1">
      <alignment vertical="center"/>
    </xf>
    <xf numFmtId="0" fontId="17" fillId="3" borderId="20" xfId="13" applyFont="1" applyFill="1" applyBorder="1">
      <alignment vertical="center"/>
    </xf>
    <xf numFmtId="0" fontId="17" fillId="3" borderId="17" xfId="13" applyFont="1" applyFill="1" applyBorder="1">
      <alignment vertical="center"/>
    </xf>
    <xf numFmtId="186" fontId="17" fillId="3" borderId="43" xfId="17" applyNumberFormat="1" applyFont="1" applyFill="1" applyBorder="1" applyAlignment="1">
      <alignment horizontal="right" vertical="center" shrinkToFit="1"/>
    </xf>
    <xf numFmtId="186" fontId="17" fillId="3" borderId="20" xfId="17" applyNumberFormat="1" applyFont="1" applyFill="1" applyBorder="1" applyAlignment="1">
      <alignment horizontal="right" vertical="center" shrinkToFit="1"/>
    </xf>
    <xf numFmtId="186" fontId="17" fillId="3" borderId="17" xfId="17" applyNumberFormat="1" applyFont="1" applyFill="1" applyBorder="1" applyAlignment="1">
      <alignment horizontal="right" vertical="center" shrinkToFit="1"/>
    </xf>
    <xf numFmtId="186" fontId="17" fillId="3" borderId="155" xfId="17" applyNumberFormat="1" applyFont="1" applyFill="1" applyBorder="1" applyAlignment="1">
      <alignment horizontal="right" vertical="center" shrinkToFit="1"/>
    </xf>
    <xf numFmtId="186" fontId="17" fillId="3" borderId="156" xfId="17" applyNumberFormat="1" applyFont="1" applyFill="1" applyBorder="1" applyAlignment="1">
      <alignment horizontal="right" vertical="center" shrinkToFit="1"/>
    </xf>
    <xf numFmtId="186" fontId="17" fillId="3" borderId="157" xfId="17" applyNumberFormat="1" applyFont="1" applyFill="1" applyBorder="1" applyAlignment="1">
      <alignment horizontal="right" vertical="center" shrinkToFit="1"/>
    </xf>
    <xf numFmtId="0" fontId="17" fillId="3" borderId="12" xfId="13" applyFont="1" applyFill="1" applyBorder="1" applyAlignment="1">
      <alignment horizontal="left" vertical="center"/>
    </xf>
    <xf numFmtId="0" fontId="17" fillId="3" borderId="23" xfId="13" applyFont="1" applyFill="1" applyBorder="1" applyAlignment="1">
      <alignment horizontal="left" vertical="center"/>
    </xf>
    <xf numFmtId="0" fontId="17" fillId="3" borderId="23" xfId="13" applyFont="1" applyFill="1" applyBorder="1" applyAlignment="1">
      <alignment horizontal="right" vertical="center"/>
    </xf>
    <xf numFmtId="0" fontId="17" fillId="3" borderId="16" xfId="13" applyFont="1" applyFill="1" applyBorder="1" applyAlignment="1">
      <alignment horizontal="right" vertical="center"/>
    </xf>
    <xf numFmtId="183" fontId="17" fillId="3" borderId="30" xfId="17" applyNumberFormat="1" applyFont="1" applyFill="1" applyBorder="1" applyAlignment="1">
      <alignment horizontal="right" vertical="center" shrinkToFit="1"/>
    </xf>
    <xf numFmtId="183" fontId="17" fillId="3" borderId="23" xfId="17" applyNumberFormat="1" applyFont="1" applyFill="1" applyBorder="1" applyAlignment="1">
      <alignment horizontal="right" vertical="center" shrinkToFit="1"/>
    </xf>
    <xf numFmtId="183" fontId="17" fillId="3" borderId="65" xfId="17" applyNumberFormat="1" applyFont="1" applyFill="1" applyBorder="1" applyAlignment="1">
      <alignment horizontal="right" vertical="center" shrinkToFit="1"/>
    </xf>
    <xf numFmtId="183" fontId="17" fillId="3" borderId="72" xfId="17" applyNumberFormat="1" applyFont="1" applyFill="1" applyBorder="1" applyAlignment="1">
      <alignment horizontal="right" vertical="center" shrinkToFit="1"/>
    </xf>
    <xf numFmtId="184" fontId="17" fillId="3" borderId="131" xfId="17" applyNumberFormat="1" applyFont="1" applyFill="1" applyBorder="1" applyAlignment="1">
      <alignment horizontal="right" vertical="center" shrinkToFit="1"/>
    </xf>
    <xf numFmtId="184" fontId="17" fillId="3" borderId="136" xfId="17" applyNumberFormat="1" applyFont="1" applyFill="1" applyBorder="1" applyAlignment="1">
      <alignment horizontal="right" vertical="center" shrinkToFit="1"/>
    </xf>
    <xf numFmtId="184" fontId="17" fillId="3" borderId="141" xfId="17" applyNumberFormat="1" applyFont="1" applyFill="1" applyBorder="1" applyAlignment="1">
      <alignment horizontal="right" vertical="center" shrinkToFit="1"/>
    </xf>
    <xf numFmtId="0" fontId="17" fillId="3" borderId="12" xfId="13" applyFont="1" applyFill="1" applyBorder="1">
      <alignment vertical="center"/>
    </xf>
    <xf numFmtId="0" fontId="17" fillId="3" borderId="23" xfId="13" applyFont="1" applyFill="1" applyBorder="1">
      <alignment vertical="center"/>
    </xf>
    <xf numFmtId="0" fontId="17" fillId="3" borderId="16" xfId="13" applyFont="1" applyFill="1" applyBorder="1">
      <alignment vertical="center"/>
    </xf>
    <xf numFmtId="185" fontId="17" fillId="3" borderId="30" xfId="17" applyNumberFormat="1" applyFont="1" applyFill="1" applyBorder="1" applyAlignment="1">
      <alignment horizontal="right" vertical="center" shrinkToFit="1"/>
    </xf>
    <xf numFmtId="185" fontId="17" fillId="3" borderId="23" xfId="17" applyNumberFormat="1" applyFont="1" applyFill="1" applyBorder="1" applyAlignment="1">
      <alignment horizontal="right" vertical="center" shrinkToFit="1"/>
    </xf>
    <xf numFmtId="185" fontId="17" fillId="3" borderId="16" xfId="17" applyNumberFormat="1" applyFont="1" applyFill="1" applyBorder="1" applyAlignment="1">
      <alignment horizontal="right" vertical="center" shrinkToFit="1"/>
    </xf>
    <xf numFmtId="185" fontId="17" fillId="3" borderId="54" xfId="17" applyNumberFormat="1" applyFont="1" applyFill="1" applyBorder="1" applyAlignment="1">
      <alignment horizontal="right" vertical="center" shrinkToFit="1"/>
    </xf>
    <xf numFmtId="0" fontId="17" fillId="3" borderId="43" xfId="13" applyFont="1" applyFill="1" applyBorder="1">
      <alignment vertical="center"/>
    </xf>
    <xf numFmtId="183" fontId="17" fillId="3" borderId="165" xfId="17" applyNumberFormat="1" applyFont="1" applyFill="1" applyBorder="1" applyAlignment="1">
      <alignment horizontal="right" vertical="center" shrinkToFit="1"/>
    </xf>
    <xf numFmtId="183" fontId="17" fillId="3" borderId="166" xfId="17" applyNumberFormat="1" applyFont="1" applyFill="1" applyBorder="1" applyAlignment="1">
      <alignment horizontal="right" vertical="center" shrinkToFit="1"/>
    </xf>
    <xf numFmtId="184" fontId="17" fillId="3" borderId="166" xfId="17" applyNumberFormat="1" applyFont="1" applyFill="1" applyBorder="1" applyAlignment="1">
      <alignment horizontal="right" vertical="center" shrinkToFit="1"/>
    </xf>
    <xf numFmtId="184" fontId="17" fillId="3" borderId="170" xfId="17" applyNumberFormat="1" applyFont="1" applyFill="1" applyBorder="1" applyAlignment="1">
      <alignment horizontal="right" vertical="center" shrinkToFit="1"/>
    </xf>
    <xf numFmtId="185" fontId="17" fillId="3" borderId="42" xfId="17" applyNumberFormat="1" applyFont="1" applyFill="1" applyBorder="1" applyAlignment="1">
      <alignment horizontal="right" vertical="center" shrinkToFit="1"/>
    </xf>
    <xf numFmtId="185" fontId="17" fillId="3" borderId="0" xfId="17" applyNumberFormat="1" applyFont="1" applyFill="1" applyAlignment="1">
      <alignment horizontal="right" vertical="center" shrinkToFit="1"/>
    </xf>
    <xf numFmtId="185" fontId="17" fillId="3" borderId="14" xfId="17" applyNumberFormat="1" applyFont="1" applyFill="1" applyBorder="1" applyAlignment="1">
      <alignment horizontal="right" vertical="center" shrinkToFit="1"/>
    </xf>
    <xf numFmtId="185" fontId="17" fillId="3" borderId="58" xfId="17" applyNumberFormat="1" applyFont="1" applyFill="1" applyBorder="1" applyAlignment="1">
      <alignment horizontal="right" vertical="center" shrinkToFit="1"/>
    </xf>
    <xf numFmtId="0" fontId="17" fillId="3" borderId="12" xfId="13" applyFont="1" applyFill="1" applyBorder="1" applyAlignment="1">
      <alignment horizontal="center" vertical="center" wrapText="1"/>
    </xf>
    <xf numFmtId="0" fontId="17" fillId="3" borderId="23" xfId="13" applyFont="1" applyFill="1" applyBorder="1" applyAlignment="1">
      <alignment horizontal="center" vertical="center" wrapText="1"/>
    </xf>
    <xf numFmtId="0" fontId="17" fillId="3" borderId="16" xfId="13" applyFont="1" applyFill="1" applyBorder="1" applyAlignment="1">
      <alignment horizontal="center" vertical="center" wrapText="1"/>
    </xf>
    <xf numFmtId="0" fontId="17" fillId="3" borderId="8" xfId="13" applyFont="1" applyFill="1" applyBorder="1" applyAlignment="1">
      <alignment horizontal="center" vertical="center" wrapText="1"/>
    </xf>
    <xf numFmtId="0" fontId="17" fillId="3" borderId="0" xfId="13" applyFont="1" applyFill="1" applyAlignment="1">
      <alignment horizontal="center" vertical="center" wrapText="1"/>
    </xf>
    <xf numFmtId="0" fontId="17" fillId="3" borderId="14" xfId="13" applyFont="1" applyFill="1" applyBorder="1" applyAlignment="1">
      <alignment horizontal="center" vertical="center" wrapText="1"/>
    </xf>
    <xf numFmtId="0" fontId="17" fillId="3" borderId="9" xfId="13" applyFont="1" applyFill="1" applyBorder="1" applyAlignment="1">
      <alignment horizontal="center" vertical="center" wrapText="1"/>
    </xf>
    <xf numFmtId="0" fontId="17" fillId="3" borderId="20" xfId="13" applyFont="1" applyFill="1" applyBorder="1" applyAlignment="1">
      <alignment horizontal="center" vertical="center" wrapText="1"/>
    </xf>
    <xf numFmtId="0" fontId="17" fillId="3" borderId="17" xfId="13" applyFont="1" applyFill="1" applyBorder="1" applyAlignment="1">
      <alignment horizontal="center" vertical="center" wrapText="1"/>
    </xf>
    <xf numFmtId="0" fontId="17" fillId="3" borderId="42" xfId="13" applyFont="1" applyFill="1" applyBorder="1">
      <alignment vertical="center"/>
    </xf>
    <xf numFmtId="184" fontId="17" fillId="3" borderId="70" xfId="16" applyNumberFormat="1" applyFont="1" applyFill="1" applyBorder="1" applyAlignment="1">
      <alignment horizontal="right" vertical="center" shrinkToFit="1"/>
    </xf>
    <xf numFmtId="184" fontId="17" fillId="3" borderId="0" xfId="16" applyNumberFormat="1" applyFont="1" applyFill="1" applyAlignment="1">
      <alignment horizontal="right" vertical="center" shrinkToFit="1"/>
    </xf>
    <xf numFmtId="184" fontId="17" fillId="3" borderId="58" xfId="16" applyNumberFormat="1" applyFont="1" applyFill="1" applyBorder="1" applyAlignment="1">
      <alignment horizontal="right" vertical="center" shrinkToFit="1"/>
    </xf>
    <xf numFmtId="183" fontId="17" fillId="3" borderId="149" xfId="17" applyNumberFormat="1" applyFont="1" applyFill="1" applyBorder="1" applyAlignment="1">
      <alignment horizontal="right" vertical="center" shrinkToFit="1"/>
    </xf>
    <xf numFmtId="183" fontId="17" fillId="3" borderId="69" xfId="17" applyNumberFormat="1" applyFont="1" applyFill="1" applyBorder="1" applyAlignment="1">
      <alignment horizontal="right" vertical="center" shrinkToFit="1"/>
    </xf>
    <xf numFmtId="184" fontId="17" fillId="3" borderId="69" xfId="17" applyNumberFormat="1" applyFont="1" applyFill="1" applyBorder="1" applyAlignment="1">
      <alignment horizontal="right" vertical="center" shrinkToFit="1"/>
    </xf>
    <xf numFmtId="184" fontId="17" fillId="3" borderId="169" xfId="17" applyNumberFormat="1" applyFont="1" applyFill="1" applyBorder="1" applyAlignment="1">
      <alignment horizontal="right" vertical="center" shrinkToFit="1"/>
    </xf>
    <xf numFmtId="0" fontId="17" fillId="3" borderId="31" xfId="13" applyFont="1" applyFill="1" applyBorder="1">
      <alignment vertical="center"/>
    </xf>
    <xf numFmtId="0" fontId="17" fillId="3" borderId="34" xfId="13" applyFont="1" applyFill="1" applyBorder="1">
      <alignment vertical="center"/>
    </xf>
    <xf numFmtId="0" fontId="17" fillId="3" borderId="15" xfId="13" applyFont="1" applyFill="1" applyBorder="1">
      <alignment vertical="center"/>
    </xf>
    <xf numFmtId="0" fontId="17" fillId="3" borderId="11" xfId="13" applyFont="1" applyFill="1" applyBorder="1" applyAlignment="1">
      <alignment horizontal="center" vertical="center"/>
    </xf>
    <xf numFmtId="0" fontId="17" fillId="3" borderId="22" xfId="13" applyFont="1" applyFill="1" applyBorder="1" applyAlignment="1">
      <alignment horizontal="center" vertical="center"/>
    </xf>
    <xf numFmtId="0" fontId="17" fillId="3" borderId="41" xfId="13" applyFont="1" applyFill="1" applyBorder="1" applyAlignment="1">
      <alignment horizontal="center" vertical="center"/>
    </xf>
    <xf numFmtId="0" fontId="17" fillId="3" borderId="39" xfId="13" applyFont="1" applyFill="1" applyBorder="1" applyAlignment="1">
      <alignment horizontal="center" vertical="center"/>
    </xf>
    <xf numFmtId="0" fontId="17" fillId="3" borderId="50" xfId="13" applyFont="1" applyFill="1" applyBorder="1" applyAlignment="1">
      <alignment horizontal="center" vertical="center"/>
    </xf>
    <xf numFmtId="0" fontId="17" fillId="3" borderId="61" xfId="13" applyFont="1" applyFill="1" applyBorder="1" applyAlignment="1">
      <alignment horizontal="left" vertical="center" wrapText="1"/>
    </xf>
    <xf numFmtId="0" fontId="17" fillId="3" borderId="36" xfId="13" applyFont="1" applyFill="1" applyBorder="1" applyAlignment="1">
      <alignment horizontal="left" vertical="center"/>
    </xf>
    <xf numFmtId="0" fontId="17" fillId="3" borderId="38" xfId="13" applyFont="1" applyFill="1" applyBorder="1" applyAlignment="1">
      <alignment horizontal="left" vertical="center"/>
    </xf>
    <xf numFmtId="184" fontId="17" fillId="3" borderId="97" xfId="17" applyNumberFormat="1" applyFont="1" applyFill="1" applyBorder="1" applyAlignment="1">
      <alignment horizontal="right" vertical="center" shrinkToFit="1"/>
    </xf>
    <xf numFmtId="184" fontId="17" fillId="3" borderId="103" xfId="17" applyNumberFormat="1" applyFont="1" applyFill="1" applyBorder="1" applyAlignment="1">
      <alignment horizontal="right" vertical="center" shrinkToFit="1"/>
    </xf>
    <xf numFmtId="184" fontId="17" fillId="3" borderId="163" xfId="17" applyNumberFormat="1" applyFont="1" applyFill="1" applyBorder="1" applyAlignment="1">
      <alignment horizontal="right" vertical="center" shrinkToFit="1"/>
    </xf>
    <xf numFmtId="0" fontId="17" fillId="3" borderId="42" xfId="17" applyFont="1" applyFill="1" applyBorder="1" applyAlignment="1">
      <alignment horizontal="left" vertical="center" shrinkToFit="1"/>
    </xf>
    <xf numFmtId="0" fontId="17" fillId="3" borderId="0" xfId="13" applyFont="1" applyFill="1" applyAlignment="1">
      <alignment horizontal="left" vertical="center" shrinkToFit="1"/>
    </xf>
    <xf numFmtId="0" fontId="17" fillId="3" borderId="14" xfId="17" applyFont="1" applyFill="1" applyBorder="1" applyAlignment="1">
      <alignment horizontal="left" vertical="center" shrinkToFit="1"/>
    </xf>
    <xf numFmtId="184" fontId="17" fillId="3" borderId="73" xfId="17" applyNumberFormat="1" applyFont="1" applyFill="1" applyBorder="1" applyAlignment="1">
      <alignment horizontal="right" vertical="center" shrinkToFit="1"/>
    </xf>
    <xf numFmtId="184" fontId="17" fillId="3" borderId="34" xfId="17" applyNumberFormat="1" applyFont="1" applyFill="1" applyBorder="1" applyAlignment="1">
      <alignment horizontal="right" vertical="center" shrinkToFit="1"/>
    </xf>
    <xf numFmtId="184" fontId="17" fillId="3" borderId="59" xfId="17" applyNumberFormat="1" applyFont="1" applyFill="1" applyBorder="1" applyAlignment="1">
      <alignment horizontal="right" vertical="center" shrinkToFit="1"/>
    </xf>
    <xf numFmtId="0" fontId="17" fillId="3" borderId="30" xfId="13" applyFont="1" applyFill="1" applyBorder="1">
      <alignment vertical="center"/>
    </xf>
    <xf numFmtId="183" fontId="17" fillId="3" borderId="148" xfId="17" applyNumberFormat="1" applyFont="1" applyFill="1" applyBorder="1" applyAlignment="1">
      <alignment horizontal="right" vertical="center" shrinkToFit="1"/>
    </xf>
    <xf numFmtId="183" fontId="17" fillId="3" borderId="68" xfId="17" applyNumberFormat="1" applyFont="1" applyFill="1" applyBorder="1" applyAlignment="1">
      <alignment horizontal="right" vertical="center" shrinkToFit="1"/>
    </xf>
    <xf numFmtId="184" fontId="17" fillId="3" borderId="68" xfId="17" applyNumberFormat="1" applyFont="1" applyFill="1" applyBorder="1" applyAlignment="1">
      <alignment horizontal="right" vertical="center" shrinkToFit="1"/>
    </xf>
    <xf numFmtId="184" fontId="17" fillId="3" borderId="168" xfId="17" applyNumberFormat="1" applyFont="1" applyFill="1" applyBorder="1" applyAlignment="1">
      <alignment horizontal="right" vertical="center" shrinkToFit="1"/>
    </xf>
    <xf numFmtId="0" fontId="17" fillId="3" borderId="30" xfId="13" applyFont="1" applyFill="1" applyBorder="1" applyAlignment="1">
      <alignment horizontal="center" vertical="center" wrapText="1"/>
    </xf>
    <xf numFmtId="0" fontId="17" fillId="3" borderId="42" xfId="13" applyFont="1" applyFill="1" applyBorder="1" applyAlignment="1">
      <alignment horizontal="center" vertical="center" wrapText="1"/>
    </xf>
    <xf numFmtId="0" fontId="17" fillId="3" borderId="34" xfId="13" applyFont="1" applyFill="1" applyBorder="1" applyAlignment="1">
      <alignment horizontal="center" vertical="center" wrapText="1"/>
    </xf>
    <xf numFmtId="0" fontId="17" fillId="3" borderId="15" xfId="13" applyFont="1" applyFill="1" applyBorder="1" applyAlignment="1">
      <alignment horizontal="center" vertical="center" wrapText="1"/>
    </xf>
    <xf numFmtId="183" fontId="17" fillId="3" borderId="150" xfId="17" applyNumberFormat="1" applyFont="1" applyFill="1" applyBorder="1" applyAlignment="1">
      <alignment horizontal="right" vertical="center" shrinkToFit="1"/>
    </xf>
    <xf numFmtId="183" fontId="17" fillId="3" borderId="71" xfId="17" applyNumberFormat="1" applyFont="1" applyFill="1" applyBorder="1" applyAlignment="1">
      <alignment horizontal="right" vertical="center" shrinkToFit="1"/>
    </xf>
    <xf numFmtId="184" fontId="17" fillId="3" borderId="159" xfId="17" applyNumberFormat="1" applyFont="1" applyFill="1" applyBorder="1" applyAlignment="1">
      <alignment horizontal="right" vertical="center" shrinkToFit="1"/>
    </xf>
    <xf numFmtId="184" fontId="17" fillId="3" borderId="26" xfId="17" applyNumberFormat="1" applyFont="1" applyFill="1" applyBorder="1" applyAlignment="1">
      <alignment horizontal="right" vertical="center" shrinkToFit="1"/>
    </xf>
    <xf numFmtId="0" fontId="17"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183" fontId="17" fillId="3" borderId="151" xfId="17" applyNumberFormat="1" applyFont="1" applyFill="1" applyBorder="1" applyAlignment="1">
      <alignment horizontal="right" vertical="center" shrinkToFit="1"/>
    </xf>
    <xf numFmtId="183" fontId="17" fillId="3" borderId="154" xfId="17" applyNumberFormat="1" applyFont="1" applyFill="1" applyBorder="1" applyAlignment="1">
      <alignment horizontal="right" vertical="center" shrinkToFit="1"/>
    </xf>
    <xf numFmtId="184" fontId="17" fillId="3" borderId="162" xfId="17" applyNumberFormat="1" applyFont="1" applyFill="1" applyBorder="1" applyAlignment="1">
      <alignment horizontal="right" vertical="center" shrinkToFit="1"/>
    </xf>
    <xf numFmtId="0" fontId="17" fillId="3" borderId="12" xfId="13" applyFont="1" applyFill="1" applyBorder="1" applyAlignment="1">
      <alignment horizontal="center" vertical="top" wrapText="1"/>
    </xf>
    <xf numFmtId="0" fontId="17" fillId="3" borderId="23" xfId="13" applyFont="1" applyFill="1" applyBorder="1" applyAlignment="1">
      <alignment horizontal="center" vertical="top" wrapText="1"/>
    </xf>
    <xf numFmtId="0" fontId="17" fillId="3" borderId="16" xfId="13" applyFont="1" applyFill="1" applyBorder="1" applyAlignment="1">
      <alignment horizontal="center" vertical="top" wrapText="1"/>
    </xf>
    <xf numFmtId="0" fontId="17" fillId="3" borderId="8" xfId="13" applyFont="1" applyFill="1" applyBorder="1" applyAlignment="1">
      <alignment horizontal="center" vertical="top" wrapText="1"/>
    </xf>
    <xf numFmtId="0" fontId="17" fillId="3" borderId="0" xfId="13" applyFont="1" applyFill="1" applyAlignment="1">
      <alignment horizontal="center" vertical="top" wrapText="1"/>
    </xf>
    <xf numFmtId="0" fontId="17" fillId="3" borderId="14" xfId="13" applyFont="1" applyFill="1" applyBorder="1" applyAlignment="1">
      <alignment horizontal="center" vertical="top" wrapText="1"/>
    </xf>
    <xf numFmtId="0" fontId="17" fillId="3" borderId="56" xfId="13" applyFont="1" applyFill="1" applyBorder="1" applyAlignment="1">
      <alignment horizontal="center" vertical="top" wrapText="1"/>
    </xf>
    <xf numFmtId="0" fontId="17" fillId="3" borderId="34" xfId="13" applyFont="1" applyFill="1" applyBorder="1" applyAlignment="1">
      <alignment horizontal="center" vertical="top" wrapText="1"/>
    </xf>
    <xf numFmtId="184" fontId="17" fillId="3" borderId="158" xfId="17" applyNumberFormat="1" applyFont="1" applyFill="1" applyBorder="1" applyAlignment="1">
      <alignment horizontal="right" vertical="center" shrinkToFit="1"/>
    </xf>
    <xf numFmtId="184" fontId="17" fillId="3" borderId="27" xfId="17" applyNumberFormat="1" applyFont="1" applyFill="1" applyBorder="1" applyAlignment="1">
      <alignment horizontal="right" vertical="center" shrinkToFit="1"/>
    </xf>
    <xf numFmtId="0" fontId="17" fillId="3" borderId="30" xfId="17" applyFont="1" applyFill="1" applyBorder="1" applyAlignment="1">
      <alignment horizontal="left" vertical="center" shrinkToFit="1"/>
    </xf>
    <xf numFmtId="0" fontId="17" fillId="3" borderId="23" xfId="17" applyFont="1" applyFill="1" applyBorder="1" applyAlignment="1">
      <alignment horizontal="left" vertical="center" shrinkToFit="1"/>
    </xf>
    <xf numFmtId="0" fontId="17" fillId="3" borderId="16" xfId="17" applyFont="1" applyFill="1" applyBorder="1" applyAlignment="1">
      <alignment horizontal="left" vertical="center" shrinkToFit="1"/>
    </xf>
    <xf numFmtId="0" fontId="17" fillId="3" borderId="42" xfId="13" applyFont="1" applyFill="1" applyBorder="1" applyAlignment="1">
      <alignment vertical="center" shrinkToFit="1"/>
    </xf>
    <xf numFmtId="0" fontId="17" fillId="3" borderId="0" xfId="13" applyFont="1" applyFill="1" applyAlignment="1">
      <alignment vertical="center" shrinkToFit="1"/>
    </xf>
    <xf numFmtId="0" fontId="17" fillId="3" borderId="14" xfId="13" applyFont="1" applyFill="1" applyBorder="1" applyAlignment="1">
      <alignment vertical="center" shrinkToFit="1"/>
    </xf>
    <xf numFmtId="184" fontId="17" fillId="3" borderId="75" xfId="17" applyNumberFormat="1" applyFont="1" applyFill="1" applyBorder="1" applyAlignment="1">
      <alignment horizontal="right" vertical="center" shrinkToFit="1"/>
    </xf>
    <xf numFmtId="184" fontId="17" fillId="3" borderId="25" xfId="17" applyNumberFormat="1" applyFont="1" applyFill="1" applyBorder="1" applyAlignment="1">
      <alignment horizontal="right" vertical="center" shrinkToFit="1"/>
    </xf>
    <xf numFmtId="0" fontId="17" fillId="3" borderId="57" xfId="13" applyFont="1" applyFill="1" applyBorder="1" applyAlignment="1">
      <alignment horizontal="center" vertical="center"/>
    </xf>
    <xf numFmtId="0" fontId="17" fillId="3" borderId="35" xfId="13" applyFont="1" applyFill="1" applyBorder="1" applyAlignment="1">
      <alignment horizontal="center" vertical="center"/>
    </xf>
    <xf numFmtId="0" fontId="17" fillId="3" borderId="37" xfId="13" applyFont="1" applyFill="1" applyBorder="1" applyAlignment="1">
      <alignment horizontal="center" vertical="center"/>
    </xf>
    <xf numFmtId="0" fontId="17" fillId="3" borderId="32" xfId="13" applyFont="1" applyFill="1" applyBorder="1" applyAlignment="1">
      <alignment horizontal="center" vertical="center"/>
    </xf>
    <xf numFmtId="0" fontId="17" fillId="3" borderId="51" xfId="13" applyFont="1" applyFill="1" applyBorder="1" applyAlignment="1">
      <alignment horizontal="center" vertical="center"/>
    </xf>
    <xf numFmtId="184" fontId="17" fillId="3" borderId="72" xfId="17" applyNumberFormat="1" applyFont="1" applyFill="1" applyBorder="1" applyAlignment="1">
      <alignment horizontal="right" vertical="center" shrinkToFit="1"/>
    </xf>
    <xf numFmtId="184" fontId="17" fillId="3" borderId="23" xfId="17" applyNumberFormat="1" applyFont="1" applyFill="1" applyBorder="1" applyAlignment="1">
      <alignment horizontal="right" vertical="center" shrinkToFit="1"/>
    </xf>
    <xf numFmtId="184" fontId="17" fillId="3" borderId="54" xfId="17" applyNumberFormat="1" applyFont="1" applyFill="1" applyBorder="1" applyAlignment="1">
      <alignment horizontal="right" vertical="center" shrinkToFit="1"/>
    </xf>
    <xf numFmtId="0" fontId="17" fillId="3" borderId="12" xfId="13" applyFont="1" applyFill="1" applyBorder="1" applyAlignment="1">
      <alignment horizontal="center" vertical="top"/>
    </xf>
    <xf numFmtId="0" fontId="17" fillId="3" borderId="23" xfId="13" applyFont="1" applyFill="1" applyBorder="1" applyAlignment="1">
      <alignment horizontal="center" vertical="top"/>
    </xf>
    <xf numFmtId="0" fontId="17" fillId="3" borderId="8" xfId="13" applyFont="1" applyFill="1" applyBorder="1" applyAlignment="1">
      <alignment horizontal="center" vertical="top"/>
    </xf>
    <xf numFmtId="0" fontId="17" fillId="3" borderId="0" xfId="13" applyFont="1" applyFill="1" applyAlignment="1">
      <alignment horizontal="center" vertical="top"/>
    </xf>
    <xf numFmtId="0" fontId="17" fillId="3" borderId="56" xfId="13" applyFont="1" applyFill="1" applyBorder="1" applyAlignment="1">
      <alignment horizontal="center" vertical="top"/>
    </xf>
    <xf numFmtId="0" fontId="17" fillId="3" borderId="34" xfId="13" applyFont="1" applyFill="1" applyBorder="1" applyAlignment="1">
      <alignment horizontal="center" vertical="top"/>
    </xf>
    <xf numFmtId="0" fontId="17" fillId="3" borderId="30" xfId="13" applyFont="1" applyFill="1" applyBorder="1" applyAlignment="1">
      <alignment horizontal="center" vertical="center" textRotation="255" wrapText="1"/>
    </xf>
    <xf numFmtId="0" fontId="17" fillId="3" borderId="42" xfId="13" applyFont="1" applyFill="1" applyBorder="1" applyAlignment="1">
      <alignment horizontal="center" vertical="center" textRotation="255" wrapText="1"/>
    </xf>
    <xf numFmtId="0" fontId="17"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7" fillId="3" borderId="32" xfId="17" applyNumberFormat="1" applyFont="1" applyFill="1" applyBorder="1" applyAlignment="1">
      <alignment horizontal="right" vertical="center" shrinkToFit="1"/>
    </xf>
    <xf numFmtId="183" fontId="17" fillId="3" borderId="35" xfId="17" applyNumberFormat="1" applyFont="1" applyFill="1" applyBorder="1" applyAlignment="1">
      <alignment horizontal="right" vertical="center" shrinkToFit="1"/>
    </xf>
    <xf numFmtId="183" fontId="17" fillId="3" borderId="113" xfId="17" applyNumberFormat="1" applyFont="1" applyFill="1" applyBorder="1" applyAlignment="1">
      <alignment horizontal="right" vertical="center" shrinkToFit="1"/>
    </xf>
    <xf numFmtId="183" fontId="17" fillId="3" borderId="119" xfId="17" applyNumberFormat="1" applyFont="1" applyFill="1" applyBorder="1" applyAlignment="1">
      <alignment horizontal="right" vertical="center" shrinkToFit="1"/>
    </xf>
    <xf numFmtId="183" fontId="17" fillId="3" borderId="130" xfId="17" applyNumberFormat="1" applyFont="1" applyFill="1" applyBorder="1" applyAlignment="1">
      <alignment horizontal="right" vertical="center" shrinkToFit="1"/>
    </xf>
    <xf numFmtId="183" fontId="17" fillId="3" borderId="135" xfId="17" applyNumberFormat="1" applyFont="1" applyFill="1" applyBorder="1" applyAlignment="1">
      <alignment horizontal="right" vertical="center" shrinkToFit="1"/>
    </xf>
    <xf numFmtId="183" fontId="17" fillId="3" borderId="140" xfId="17" applyNumberFormat="1" applyFont="1" applyFill="1" applyBorder="1" applyAlignment="1">
      <alignment horizontal="right" vertical="center" shrinkToFit="1"/>
    </xf>
    <xf numFmtId="0" fontId="17" fillId="3" borderId="14" xfId="13" applyFont="1" applyFill="1" applyBorder="1" applyAlignment="1">
      <alignment horizontal="left" vertical="center"/>
    </xf>
    <xf numFmtId="0" fontId="17" fillId="3" borderId="19" xfId="13" applyFont="1" applyFill="1" applyBorder="1" applyAlignment="1">
      <alignment horizontal="left" vertical="center" wrapText="1"/>
    </xf>
    <xf numFmtId="0" fontId="17" fillId="3" borderId="56" xfId="13" applyFont="1" applyFill="1" applyBorder="1" applyAlignment="1">
      <alignment horizontal="center" vertical="center"/>
    </xf>
    <xf numFmtId="0" fontId="17" fillId="3" borderId="34" xfId="13" applyFont="1" applyFill="1" applyBorder="1" applyAlignment="1">
      <alignment horizontal="center" vertical="center"/>
    </xf>
    <xf numFmtId="0" fontId="17" fillId="3" borderId="59" xfId="13" applyFont="1" applyFill="1" applyBorder="1" applyAlignment="1">
      <alignment horizontal="center" vertical="center"/>
    </xf>
    <xf numFmtId="0" fontId="17" fillId="3" borderId="74" xfId="13" applyFont="1" applyFill="1" applyBorder="1" applyAlignment="1">
      <alignment horizontal="center" vertical="center"/>
    </xf>
    <xf numFmtId="0" fontId="17" fillId="3" borderId="84" xfId="13" applyFont="1" applyFill="1" applyBorder="1" applyAlignment="1" applyProtection="1">
      <alignment horizontal="left" vertical="center" shrinkToFit="1"/>
      <protection locked="0"/>
    </xf>
    <xf numFmtId="0" fontId="17" fillId="3" borderId="87" xfId="13" applyFont="1" applyFill="1" applyBorder="1" applyAlignment="1" applyProtection="1">
      <alignment horizontal="left" vertical="center" shrinkToFit="1"/>
      <protection locked="0"/>
    </xf>
    <xf numFmtId="0" fontId="17" fillId="3" borderId="91" xfId="13" applyFont="1" applyFill="1" applyBorder="1" applyAlignment="1" applyProtection="1">
      <alignment horizontal="left" vertical="center" shrinkToFit="1"/>
      <protection locked="0"/>
    </xf>
    <xf numFmtId="183" fontId="17" fillId="3" borderId="84" xfId="13" applyNumberFormat="1" applyFont="1" applyFill="1" applyBorder="1" applyAlignment="1" applyProtection="1">
      <alignment horizontal="right" vertical="center" shrinkToFit="1"/>
      <protection locked="0"/>
    </xf>
    <xf numFmtId="183" fontId="17" fillId="3" borderId="87" xfId="13" applyNumberFormat="1" applyFont="1" applyFill="1" applyBorder="1" applyAlignment="1" applyProtection="1">
      <alignment horizontal="right" vertical="center" shrinkToFit="1"/>
      <protection locked="0"/>
    </xf>
    <xf numFmtId="183" fontId="17" fillId="3" borderId="91" xfId="13" applyNumberFormat="1" applyFont="1" applyFill="1" applyBorder="1" applyAlignment="1" applyProtection="1">
      <alignment horizontal="right" vertical="center" shrinkToFit="1"/>
      <protection locked="0"/>
    </xf>
    <xf numFmtId="0" fontId="17" fillId="3" borderId="123" xfId="13" applyFont="1" applyFill="1" applyBorder="1" applyAlignment="1" applyProtection="1">
      <alignment horizontal="left" vertical="center" shrinkToFit="1"/>
      <protection locked="0"/>
    </xf>
    <xf numFmtId="0" fontId="17" fillId="5" borderId="33" xfId="13" applyFont="1" applyFill="1" applyBorder="1" applyAlignment="1" applyProtection="1">
      <alignment horizontal="left" vertical="center" shrinkToFit="1"/>
      <protection locked="0"/>
    </xf>
    <xf numFmtId="0" fontId="17" fillId="5" borderId="36" xfId="13" applyFont="1" applyFill="1" applyBorder="1" applyAlignment="1" applyProtection="1">
      <alignment horizontal="left" vertical="center" shrinkToFit="1"/>
      <protection locked="0"/>
    </xf>
    <xf numFmtId="0" fontId="17" fillId="5" borderId="38" xfId="13" applyFont="1" applyFill="1" applyBorder="1" applyAlignment="1" applyProtection="1">
      <alignment horizontal="left" vertical="center" shrinkToFit="1"/>
      <protection locked="0"/>
    </xf>
    <xf numFmtId="183" fontId="17" fillId="5" borderId="160" xfId="13" applyNumberFormat="1" applyFont="1" applyFill="1" applyBorder="1" applyAlignment="1" applyProtection="1">
      <alignment horizontal="right" vertical="center" shrinkToFit="1"/>
      <protection locked="0"/>
    </xf>
    <xf numFmtId="183" fontId="17" fillId="5" borderId="161" xfId="13" applyNumberFormat="1" applyFont="1" applyFill="1" applyBorder="1" applyAlignment="1" applyProtection="1">
      <alignment horizontal="right" vertical="center" shrinkToFit="1"/>
      <protection locked="0"/>
    </xf>
    <xf numFmtId="183" fontId="17" fillId="5" borderId="164" xfId="13" applyNumberFormat="1" applyFont="1" applyFill="1" applyBorder="1" applyAlignment="1" applyProtection="1">
      <alignment horizontal="right" vertical="center" shrinkToFit="1"/>
      <protection locked="0"/>
    </xf>
    <xf numFmtId="183" fontId="17" fillId="5" borderId="33" xfId="13" applyNumberFormat="1" applyFont="1" applyFill="1" applyBorder="1" applyAlignment="1" applyProtection="1">
      <alignment horizontal="right" vertical="center" shrinkToFit="1"/>
      <protection locked="0"/>
    </xf>
    <xf numFmtId="183" fontId="17" fillId="5" borderId="36" xfId="12" applyNumberFormat="1" applyFont="1" applyFill="1" applyBorder="1" applyAlignment="1" applyProtection="1">
      <alignment horizontal="right" vertical="center" shrinkToFit="1"/>
      <protection locked="0"/>
    </xf>
    <xf numFmtId="183" fontId="17" fillId="5" borderId="38" xfId="13" applyNumberFormat="1" applyFont="1" applyFill="1" applyBorder="1" applyAlignment="1" applyProtection="1">
      <alignment horizontal="right" vertical="center" shrinkToFit="1"/>
      <protection locked="0"/>
    </xf>
    <xf numFmtId="0" fontId="17" fillId="5" borderId="52" xfId="13" applyFont="1" applyFill="1" applyBorder="1" applyAlignment="1" applyProtection="1">
      <alignment horizontal="left" vertical="center" shrinkToFit="1"/>
      <protection locked="0"/>
    </xf>
    <xf numFmtId="183" fontId="17" fillId="5" borderId="99" xfId="13" applyNumberFormat="1" applyFont="1" applyFill="1" applyBorder="1" applyAlignment="1" applyProtection="1">
      <alignment horizontal="right" vertical="center" shrinkToFit="1"/>
      <protection locked="0"/>
    </xf>
    <xf numFmtId="183" fontId="17" fillId="5" borderId="105" xfId="13" applyNumberFormat="1" applyFont="1" applyFill="1" applyBorder="1" applyAlignment="1" applyProtection="1">
      <alignment horizontal="right" vertical="center" shrinkToFit="1"/>
      <protection locked="0"/>
    </xf>
    <xf numFmtId="183" fontId="17" fillId="5" borderId="103" xfId="12" applyNumberFormat="1" applyFont="1" applyFill="1" applyBorder="1" applyAlignment="1" applyProtection="1">
      <alignment horizontal="right" vertical="center" shrinkToFit="1"/>
      <protection locked="0"/>
    </xf>
    <xf numFmtId="0" fontId="17" fillId="5" borderId="103" xfId="12" applyFont="1" applyFill="1" applyBorder="1" applyAlignment="1" applyProtection="1">
      <alignment horizontal="left" vertical="center" shrinkToFit="1"/>
      <protection locked="0"/>
    </xf>
    <xf numFmtId="0" fontId="17" fillId="5" borderId="124" xfId="12" applyFont="1" applyFill="1" applyBorder="1" applyAlignment="1" applyProtection="1">
      <alignment horizontal="left" vertical="center" shrinkToFit="1"/>
      <protection locked="0"/>
    </xf>
    <xf numFmtId="0" fontId="17" fillId="3" borderId="85" xfId="13" applyFont="1" applyFill="1" applyBorder="1" applyAlignment="1" applyProtection="1">
      <alignment horizontal="left" vertical="center" shrinkToFit="1"/>
      <protection locked="0"/>
    </xf>
    <xf numFmtId="0" fontId="17" fillId="3" borderId="88" xfId="13" applyFont="1" applyFill="1" applyBorder="1" applyAlignment="1" applyProtection="1">
      <alignment horizontal="left" vertical="center" shrinkToFit="1"/>
      <protection locked="0"/>
    </xf>
    <xf numFmtId="0" fontId="17" fillId="3" borderId="92" xfId="13" applyFont="1" applyFill="1" applyBorder="1" applyAlignment="1" applyProtection="1">
      <alignment horizontal="left" vertical="center" shrinkToFit="1"/>
      <protection locked="0"/>
    </xf>
    <xf numFmtId="183" fontId="17" fillId="3" borderId="96" xfId="13" applyNumberFormat="1" applyFont="1" applyFill="1" applyBorder="1" applyAlignment="1" applyProtection="1">
      <alignment horizontal="right" vertical="center" shrinkToFit="1"/>
      <protection locked="0"/>
    </xf>
    <xf numFmtId="183" fontId="17" fillId="3" borderId="102" xfId="13" applyNumberFormat="1" applyFont="1" applyFill="1" applyBorder="1" applyAlignment="1" applyProtection="1">
      <alignment horizontal="right" vertical="center" shrinkToFit="1"/>
      <protection locked="0"/>
    </xf>
    <xf numFmtId="0" fontId="17" fillId="3" borderId="102" xfId="13" applyFont="1" applyFill="1" applyBorder="1" applyAlignment="1" applyProtection="1">
      <alignment horizontal="left" vertical="center" shrinkToFit="1"/>
      <protection locked="0"/>
    </xf>
    <xf numFmtId="0" fontId="17" fillId="3" borderId="147" xfId="13" applyFont="1" applyFill="1" applyBorder="1" applyAlignment="1" applyProtection="1">
      <alignment horizontal="left" vertical="center" shrinkToFit="1"/>
      <protection locked="0"/>
    </xf>
    <xf numFmtId="0" fontId="17" fillId="0" borderId="84" xfId="17" applyFont="1" applyBorder="1" applyAlignment="1" applyProtection="1">
      <alignment horizontal="left" vertical="center" shrinkToFit="1"/>
      <protection locked="0"/>
    </xf>
    <xf numFmtId="0" fontId="17" fillId="0" borderId="87" xfId="17" applyFont="1" applyBorder="1" applyAlignment="1" applyProtection="1">
      <alignment horizontal="left" vertical="center" shrinkToFit="1"/>
      <protection locked="0"/>
    </xf>
    <xf numFmtId="0" fontId="17" fillId="0" borderId="91" xfId="17" applyFont="1" applyBorder="1" applyAlignment="1" applyProtection="1">
      <alignment horizontal="left" vertical="center" shrinkToFit="1"/>
      <protection locked="0"/>
    </xf>
    <xf numFmtId="183" fontId="17" fillId="0" borderId="95" xfId="17" applyNumberFormat="1" applyFont="1" applyBorder="1" applyAlignment="1" applyProtection="1">
      <alignment horizontal="right" vertical="center" shrinkToFit="1"/>
      <protection locked="0"/>
    </xf>
    <xf numFmtId="183" fontId="17" fillId="0" borderId="101" xfId="17" applyNumberFormat="1" applyFont="1" applyBorder="1" applyAlignment="1" applyProtection="1">
      <alignment horizontal="right" vertical="center" shrinkToFit="1"/>
      <protection locked="0"/>
    </xf>
    <xf numFmtId="0" fontId="17" fillId="0" borderId="101" xfId="12" applyFont="1" applyBorder="1" applyAlignment="1" applyProtection="1">
      <alignment horizontal="left" vertical="center" shrinkToFit="1"/>
      <protection locked="0"/>
    </xf>
    <xf numFmtId="0" fontId="17" fillId="0" borderId="146" xfId="12" applyFont="1" applyBorder="1" applyAlignment="1" applyProtection="1">
      <alignment horizontal="left" vertical="center" shrinkToFit="1"/>
      <protection locked="0"/>
    </xf>
    <xf numFmtId="183" fontId="17" fillId="0" borderId="107" xfId="17" applyNumberFormat="1" applyFont="1" applyBorder="1" applyAlignment="1" applyProtection="1">
      <alignment horizontal="right" vertical="center" shrinkToFit="1"/>
      <protection locked="0"/>
    </xf>
    <xf numFmtId="183" fontId="17" fillId="0" borderId="87" xfId="17" applyNumberFormat="1" applyFont="1" applyBorder="1" applyAlignment="1" applyProtection="1">
      <alignment horizontal="right" vertical="center" shrinkToFit="1"/>
      <protection locked="0"/>
    </xf>
    <xf numFmtId="183" fontId="17" fillId="0" borderId="106" xfId="17" applyNumberFormat="1" applyFont="1" applyBorder="1" applyAlignment="1" applyProtection="1">
      <alignment horizontal="right" vertical="center" shrinkToFit="1"/>
      <protection locked="0"/>
    </xf>
    <xf numFmtId="183" fontId="17" fillId="0" borderId="84" xfId="17" applyNumberFormat="1" applyFont="1" applyBorder="1" applyAlignment="1" applyProtection="1">
      <alignment horizontal="right" vertical="center" shrinkToFit="1"/>
      <protection locked="0"/>
    </xf>
    <xf numFmtId="0" fontId="17" fillId="0" borderId="83" xfId="17" applyFont="1" applyBorder="1" applyAlignment="1" applyProtection="1">
      <alignment horizontal="left" vertical="center" shrinkToFit="1"/>
      <protection locked="0"/>
    </xf>
    <xf numFmtId="0" fontId="17" fillId="0" borderId="86" xfId="17" applyFont="1" applyBorder="1" applyAlignment="1" applyProtection="1">
      <alignment horizontal="left" vertical="center" shrinkToFit="1"/>
      <protection locked="0"/>
    </xf>
    <xf numFmtId="0" fontId="17" fillId="0" borderId="90" xfId="17" applyFont="1" applyBorder="1" applyAlignment="1" applyProtection="1">
      <alignment horizontal="left" vertical="center" shrinkToFit="1"/>
      <protection locked="0"/>
    </xf>
    <xf numFmtId="183" fontId="17" fillId="0" borderId="94" xfId="17" applyNumberFormat="1" applyFont="1" applyBorder="1" applyAlignment="1" applyProtection="1">
      <alignment horizontal="right" vertical="center" shrinkToFit="1"/>
      <protection locked="0"/>
    </xf>
    <xf numFmtId="183" fontId="17" fillId="0" borderId="100" xfId="17" applyNumberFormat="1" applyFont="1" applyBorder="1" applyAlignment="1" applyProtection="1">
      <alignment horizontal="right" vertical="center" shrinkToFit="1"/>
      <protection locked="0"/>
    </xf>
    <xf numFmtId="0" fontId="17" fillId="0" borderId="100" xfId="12" applyFont="1" applyBorder="1" applyAlignment="1" applyProtection="1">
      <alignment horizontal="left" vertical="center" shrinkToFit="1"/>
      <protection locked="0"/>
    </xf>
    <xf numFmtId="0" fontId="17" fillId="0" borderId="145" xfId="12" applyFont="1" applyBorder="1" applyAlignment="1" applyProtection="1">
      <alignment horizontal="left" vertical="center" shrinkToFit="1"/>
      <protection locked="0"/>
    </xf>
    <xf numFmtId="183" fontId="17" fillId="0" borderId="91" xfId="12" applyNumberFormat="1" applyFont="1" applyBorder="1" applyAlignment="1" applyProtection="1">
      <alignment horizontal="right" vertical="center" shrinkToFit="1"/>
      <protection locked="0"/>
    </xf>
    <xf numFmtId="0" fontId="17" fillId="0" borderId="123" xfId="12" applyFont="1" applyBorder="1" applyAlignment="1" applyProtection="1">
      <alignment horizontal="left" vertical="center" shrinkToFit="1"/>
      <protection locked="0"/>
    </xf>
    <xf numFmtId="183" fontId="17" fillId="5" borderId="112" xfId="13" applyNumberFormat="1" applyFont="1" applyFill="1" applyBorder="1" applyAlignment="1" applyProtection="1">
      <alignment horizontal="right" vertical="center" shrinkToFit="1"/>
      <protection locked="0"/>
    </xf>
    <xf numFmtId="183" fontId="17" fillId="5" borderId="117" xfId="12" applyNumberFormat="1" applyFont="1" applyFill="1" applyBorder="1" applyAlignment="1" applyProtection="1">
      <alignment horizontal="right" vertical="center" shrinkToFit="1"/>
      <protection locked="0"/>
    </xf>
    <xf numFmtId="183" fontId="17" fillId="5" borderId="124" xfId="12" applyNumberFormat="1" applyFont="1" applyFill="1" applyBorder="1" applyAlignment="1" applyProtection="1">
      <alignment horizontal="right" vertical="center" shrinkToFit="1"/>
      <protection locked="0"/>
    </xf>
    <xf numFmtId="183" fontId="17" fillId="5" borderId="128" xfId="12" applyNumberFormat="1" applyFont="1" applyFill="1" applyBorder="1" applyAlignment="1" applyProtection="1">
      <alignment horizontal="right" vertical="center" shrinkToFit="1"/>
      <protection locked="0"/>
    </xf>
    <xf numFmtId="184" fontId="17" fillId="5" borderId="105" xfId="13" applyNumberFormat="1" applyFont="1" applyFill="1" applyBorder="1" applyAlignment="1" applyProtection="1">
      <alignment horizontal="right" vertical="center" shrinkToFit="1"/>
      <protection locked="0"/>
    </xf>
    <xf numFmtId="183" fontId="17" fillId="5" borderId="61" xfId="12" applyNumberFormat="1" applyFont="1" applyFill="1" applyBorder="1" applyAlignment="1" applyProtection="1">
      <alignment horizontal="right" vertical="center" shrinkToFit="1"/>
      <protection locked="0"/>
    </xf>
    <xf numFmtId="183" fontId="17" fillId="5" borderId="52" xfId="12" applyNumberFormat="1" applyFont="1" applyFill="1" applyBorder="1" applyAlignment="1" applyProtection="1">
      <alignment horizontal="right" vertical="center" shrinkToFit="1"/>
      <protection locked="0"/>
    </xf>
    <xf numFmtId="183" fontId="17" fillId="3" borderId="95" xfId="16" applyNumberFormat="1" applyFont="1" applyFill="1" applyBorder="1" applyAlignment="1" applyProtection="1">
      <alignment horizontal="right" vertical="center" shrinkToFit="1"/>
      <protection locked="0"/>
    </xf>
    <xf numFmtId="183" fontId="17" fillId="3" borderId="101" xfId="16" applyNumberFormat="1" applyFont="1" applyFill="1" applyBorder="1" applyAlignment="1" applyProtection="1">
      <alignment horizontal="right" vertical="center" shrinkToFit="1"/>
      <protection locked="0"/>
    </xf>
    <xf numFmtId="183" fontId="17" fillId="3" borderId="107" xfId="16" applyNumberFormat="1" applyFont="1" applyFill="1" applyBorder="1" applyAlignment="1" applyProtection="1">
      <alignment horizontal="right" vertical="center" shrinkToFit="1"/>
      <protection locked="0"/>
    </xf>
    <xf numFmtId="183" fontId="17" fillId="0" borderId="116" xfId="17" applyNumberFormat="1" applyFont="1" applyBorder="1" applyAlignment="1" applyProtection="1">
      <alignment horizontal="right" vertical="center" shrinkToFit="1"/>
      <protection locked="0"/>
    </xf>
    <xf numFmtId="183" fontId="17" fillId="0" borderId="123" xfId="17" applyNumberFormat="1" applyFont="1" applyBorder="1" applyAlignment="1" applyProtection="1">
      <alignment horizontal="right" vertical="center" shrinkToFit="1"/>
      <protection locked="0"/>
    </xf>
    <xf numFmtId="183" fontId="17" fillId="3" borderId="106" xfId="16" applyNumberFormat="1" applyFont="1" applyFill="1" applyBorder="1" applyAlignment="1" applyProtection="1">
      <alignment horizontal="right" vertical="center" shrinkToFit="1"/>
      <protection locked="0"/>
    </xf>
    <xf numFmtId="184" fontId="17" fillId="3" borderId="101" xfId="16" applyNumberFormat="1" applyFont="1" applyFill="1" applyBorder="1" applyAlignment="1" applyProtection="1">
      <alignment horizontal="right" vertical="center" shrinkToFit="1"/>
      <protection locked="0"/>
    </xf>
    <xf numFmtId="0" fontId="17" fillId="0" borderId="11" xfId="13" applyFont="1" applyBorder="1" applyAlignment="1" applyProtection="1">
      <alignment horizontal="center" vertical="center" shrinkToFit="1"/>
      <protection locked="0"/>
    </xf>
    <xf numFmtId="0" fontId="17" fillId="0" borderId="22" xfId="13" applyFont="1" applyBorder="1" applyAlignment="1" applyProtection="1">
      <alignment horizontal="center" vertical="center"/>
      <protection locked="0"/>
    </xf>
    <xf numFmtId="0" fontId="17" fillId="0" borderId="50" xfId="13" applyFont="1" applyBorder="1" applyAlignment="1" applyProtection="1">
      <alignment horizontal="center" vertical="center"/>
      <protection locked="0"/>
    </xf>
    <xf numFmtId="184" fontId="17" fillId="0" borderId="101" xfId="13" applyNumberFormat="1" applyFont="1" applyBorder="1" applyAlignment="1" applyProtection="1">
      <alignment horizontal="right" vertical="center" shrinkToFit="1"/>
      <protection locked="0"/>
    </xf>
    <xf numFmtId="183" fontId="17" fillId="0" borderId="98" xfId="17" applyNumberFormat="1" applyFont="1" applyBorder="1" applyAlignment="1" applyProtection="1">
      <alignment horizontal="right" vertical="center" shrinkToFit="1"/>
      <protection locked="0"/>
    </xf>
    <xf numFmtId="183" fontId="17" fillId="0" borderId="104" xfId="17" applyNumberFormat="1" applyFont="1" applyBorder="1" applyAlignment="1" applyProtection="1">
      <alignment horizontal="right" vertical="center" shrinkToFit="1"/>
      <protection locked="0"/>
    </xf>
    <xf numFmtId="183" fontId="17" fillId="0" borderId="111" xfId="17" applyNumberFormat="1" applyFont="1" applyBorder="1" applyAlignment="1" applyProtection="1">
      <alignment horizontal="right" vertical="center" shrinkToFit="1"/>
      <protection locked="0"/>
    </xf>
    <xf numFmtId="183" fontId="17" fillId="0" borderId="118" xfId="17" applyNumberFormat="1" applyFont="1" applyBorder="1" applyAlignment="1" applyProtection="1">
      <alignment horizontal="right" vertical="center" shrinkToFit="1"/>
      <protection locked="0"/>
    </xf>
    <xf numFmtId="183" fontId="17" fillId="0" borderId="125" xfId="17" applyNumberFormat="1" applyFont="1" applyBorder="1" applyAlignment="1" applyProtection="1">
      <alignment horizontal="right" vertical="center" shrinkToFit="1"/>
      <protection locked="0"/>
    </xf>
    <xf numFmtId="183" fontId="17" fillId="0" borderId="129" xfId="13" applyNumberFormat="1" applyFont="1" applyBorder="1" applyAlignment="1" applyProtection="1">
      <alignment horizontal="right" vertical="center" shrinkToFit="1"/>
      <protection locked="0"/>
    </xf>
    <xf numFmtId="184" fontId="17" fillId="0" borderId="104" xfId="13" applyNumberFormat="1" applyFont="1" applyBorder="1" applyAlignment="1" applyProtection="1">
      <alignment horizontal="right" vertical="center" shrinkToFit="1"/>
      <protection locked="0"/>
    </xf>
    <xf numFmtId="0" fontId="17" fillId="0" borderId="104" xfId="13" applyFont="1" applyBorder="1" applyAlignment="1" applyProtection="1">
      <alignment horizontal="left" vertical="center" shrinkToFit="1"/>
      <protection locked="0"/>
    </xf>
    <xf numFmtId="0" fontId="17" fillId="0" borderId="125" xfId="13" applyFont="1" applyBorder="1" applyAlignment="1" applyProtection="1">
      <alignment horizontal="left" vertical="center" shrinkToFit="1"/>
      <protection locked="0"/>
    </xf>
    <xf numFmtId="0" fontId="17" fillId="3" borderId="19" xfId="13" applyFont="1" applyFill="1" applyBorder="1" applyAlignment="1">
      <alignment horizontal="left" vertical="center"/>
    </xf>
    <xf numFmtId="0" fontId="17" fillId="3" borderId="20" xfId="13" applyFont="1" applyFill="1" applyBorder="1" applyAlignment="1">
      <alignment horizontal="left" vertical="center"/>
    </xf>
    <xf numFmtId="183" fontId="17" fillId="5" borderId="97" xfId="12" applyNumberFormat="1" applyFont="1" applyFill="1" applyBorder="1" applyAlignment="1" applyProtection="1">
      <alignment horizontal="right" vertical="center" shrinkToFit="1"/>
      <protection locked="0"/>
    </xf>
    <xf numFmtId="183" fontId="17" fillId="5" borderId="108" xfId="12" applyNumberFormat="1" applyFont="1" applyFill="1" applyBorder="1" applyAlignment="1" applyProtection="1">
      <alignment horizontal="right" vertical="center" shrinkToFit="1"/>
      <protection locked="0"/>
    </xf>
    <xf numFmtId="183" fontId="17" fillId="0" borderId="96" xfId="17" applyNumberFormat="1" applyFont="1" applyBorder="1" applyAlignment="1" applyProtection="1">
      <alignment horizontal="right" vertical="center" shrinkToFit="1"/>
      <protection locked="0"/>
    </xf>
    <xf numFmtId="183" fontId="17" fillId="0" borderId="102" xfId="17" applyNumberFormat="1" applyFont="1" applyBorder="1" applyAlignment="1" applyProtection="1">
      <alignment horizontal="right" vertical="center" shrinkToFit="1"/>
      <protection locked="0"/>
    </xf>
    <xf numFmtId="183" fontId="17" fillId="0" borderId="110" xfId="17" applyNumberFormat="1" applyFont="1" applyBorder="1" applyAlignment="1" applyProtection="1">
      <alignment horizontal="right" vertical="center" shrinkToFit="1"/>
      <protection locked="0"/>
    </xf>
    <xf numFmtId="183" fontId="17" fillId="0" borderId="127" xfId="12" applyNumberFormat="1" applyFont="1" applyBorder="1" applyAlignment="1" applyProtection="1">
      <alignment horizontal="right" vertical="center" shrinkToFit="1"/>
      <protection locked="0"/>
    </xf>
    <xf numFmtId="0" fontId="17" fillId="0" borderId="102" xfId="12" applyFont="1" applyBorder="1" applyAlignment="1" applyProtection="1">
      <alignment horizontal="left" vertical="center" shrinkToFit="1"/>
      <protection locked="0"/>
    </xf>
    <xf numFmtId="0" fontId="17" fillId="0" borderId="147" xfId="12" applyFont="1" applyBorder="1" applyAlignment="1" applyProtection="1">
      <alignment horizontal="left" vertical="center" shrinkToFit="1"/>
      <protection locked="0"/>
    </xf>
    <xf numFmtId="0" fontId="16" fillId="3" borderId="0" xfId="13" applyFont="1" applyFill="1">
      <alignment vertical="center"/>
    </xf>
    <xf numFmtId="0" fontId="20" fillId="3" borderId="6" xfId="13" applyFont="1" applyFill="1" applyBorder="1" applyAlignment="1">
      <alignment horizontal="center" vertical="center"/>
    </xf>
    <xf numFmtId="0" fontId="20" fillId="3" borderId="18" xfId="13" applyFont="1" applyFill="1" applyBorder="1" applyAlignment="1">
      <alignment horizontal="center" vertical="center"/>
    </xf>
    <xf numFmtId="0" fontId="20" fillId="3" borderId="64" xfId="13" applyFont="1" applyFill="1" applyBorder="1" applyAlignment="1">
      <alignment horizontal="center" vertical="center"/>
    </xf>
    <xf numFmtId="183" fontId="17" fillId="0" borderId="109" xfId="17" applyNumberFormat="1" applyFont="1" applyBorder="1" applyAlignment="1" applyProtection="1">
      <alignment horizontal="right" vertical="center" shrinkToFit="1"/>
      <protection locked="0"/>
    </xf>
    <xf numFmtId="183" fontId="17" fillId="0" borderId="115" xfId="17" applyNumberFormat="1" applyFont="1" applyBorder="1" applyAlignment="1" applyProtection="1">
      <alignment horizontal="right" vertical="center" shrinkToFit="1"/>
      <protection locked="0"/>
    </xf>
    <xf numFmtId="183" fontId="17" fillId="0" borderId="120" xfId="17" applyNumberFormat="1" applyFont="1" applyBorder="1" applyAlignment="1" applyProtection="1">
      <alignment horizontal="right" vertical="center" shrinkToFit="1"/>
      <protection locked="0"/>
    </xf>
    <xf numFmtId="183" fontId="17" fillId="0" borderId="122" xfId="17" applyNumberFormat="1" applyFont="1" applyBorder="1" applyAlignment="1" applyProtection="1">
      <alignment horizontal="right" vertical="center" shrinkToFit="1"/>
      <protection locked="0"/>
    </xf>
    <xf numFmtId="183" fontId="17" fillId="0" borderId="126" xfId="12" applyNumberFormat="1" applyFont="1" applyBorder="1" applyAlignment="1" applyProtection="1">
      <alignment horizontal="right" vertical="center" shrinkToFit="1"/>
      <protection locked="0"/>
    </xf>
    <xf numFmtId="183" fontId="17" fillId="0" borderId="83" xfId="12" applyNumberFormat="1" applyFont="1" applyBorder="1" applyAlignment="1" applyProtection="1">
      <alignment horizontal="right" vertical="center" shrinkToFit="1"/>
      <protection locked="0"/>
    </xf>
    <xf numFmtId="183" fontId="17" fillId="0" borderId="86" xfId="12" applyNumberFormat="1" applyFont="1" applyBorder="1" applyAlignment="1" applyProtection="1">
      <alignment horizontal="right" vertical="center" shrinkToFit="1"/>
      <protection locked="0"/>
    </xf>
    <xf numFmtId="183" fontId="17" fillId="0" borderId="90" xfId="12" applyNumberFormat="1" applyFont="1" applyBorder="1" applyAlignment="1" applyProtection="1">
      <alignment horizontal="right" vertical="center" shrinkToFit="1"/>
      <protection locked="0"/>
    </xf>
    <xf numFmtId="0" fontId="17"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4" fillId="3" borderId="32" xfId="20" applyFont="1" applyFill="1" applyBorder="1" applyAlignment="1">
      <alignment vertical="center"/>
    </xf>
    <xf numFmtId="0" fontId="14" fillId="3" borderId="35" xfId="20" applyFont="1" applyFill="1" applyBorder="1" applyAlignment="1">
      <alignment vertical="center"/>
    </xf>
    <xf numFmtId="0" fontId="14" fillId="3" borderId="37" xfId="20" applyFont="1" applyFill="1" applyBorder="1" applyAlignment="1">
      <alignment vertical="center"/>
    </xf>
    <xf numFmtId="178" fontId="21" fillId="0" borderId="32" xfId="14" applyNumberFormat="1" applyFont="1" applyBorder="1" applyAlignment="1">
      <alignment horizontal="center" vertical="center"/>
    </xf>
    <xf numFmtId="178" fontId="21" fillId="0" borderId="35" xfId="14" applyNumberFormat="1" applyFont="1" applyBorder="1" applyAlignment="1">
      <alignment horizontal="center" vertical="center"/>
    </xf>
    <xf numFmtId="178" fontId="21"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1" fillId="0" borderId="27" xfId="14" applyNumberFormat="1" applyFont="1" applyBorder="1" applyAlignment="1">
      <alignment horizontal="center" vertical="center" wrapText="1"/>
    </xf>
    <xf numFmtId="178" fontId="21" fillId="0" borderId="26" xfId="14" applyNumberFormat="1" applyFont="1" applyBorder="1" applyAlignment="1">
      <alignment horizontal="center" vertical="center" wrapText="1"/>
    </xf>
    <xf numFmtId="178" fontId="14" fillId="3" borderId="32" xfId="20" applyNumberFormat="1" applyFont="1" applyFill="1" applyBorder="1" applyAlignment="1">
      <alignment vertical="center" wrapText="1"/>
    </xf>
    <xf numFmtId="178" fontId="14" fillId="3" borderId="35" xfId="20" applyNumberFormat="1" applyFont="1" applyFill="1" applyBorder="1" applyAlignment="1">
      <alignment vertical="center" wrapText="1"/>
    </xf>
    <xf numFmtId="178" fontId="14" fillId="3" borderId="37" xfId="20" applyNumberFormat="1" applyFont="1" applyFill="1" applyBorder="1" applyAlignment="1">
      <alignment vertical="center" wrapText="1"/>
    </xf>
    <xf numFmtId="178" fontId="14" fillId="0" borderId="32" xfId="20" applyNumberFormat="1" applyFont="1" applyFill="1" applyBorder="1" applyAlignment="1">
      <alignment vertical="center" wrapText="1"/>
    </xf>
    <xf numFmtId="178" fontId="14" fillId="0" borderId="35" xfId="20" applyNumberFormat="1" applyFont="1" applyFill="1" applyBorder="1" applyAlignment="1">
      <alignment vertical="center" wrapText="1"/>
    </xf>
    <xf numFmtId="178" fontId="14" fillId="0" borderId="37" xfId="20" applyNumberFormat="1" applyFont="1" applyFill="1" applyBorder="1" applyAlignment="1">
      <alignment vertical="center" wrapText="1"/>
    </xf>
    <xf numFmtId="178" fontId="14" fillId="0" borderId="23" xfId="20" applyNumberFormat="1" applyFont="1" applyFill="1" applyBorder="1">
      <alignment vertical="center"/>
    </xf>
    <xf numFmtId="187" fontId="14" fillId="3" borderId="32" xfId="19" applyNumberFormat="1" applyFont="1" applyFill="1" applyBorder="1" applyAlignment="1">
      <alignment horizontal="left" vertical="center" wrapText="1"/>
    </xf>
    <xf numFmtId="187" fontId="14" fillId="3" borderId="35" xfId="19" applyNumberFormat="1" applyFont="1" applyFill="1" applyBorder="1" applyAlignment="1">
      <alignment horizontal="left" vertical="center" wrapText="1"/>
    </xf>
    <xf numFmtId="187" fontId="14" fillId="3" borderId="37" xfId="19" applyNumberFormat="1" applyFont="1" applyFill="1" applyBorder="1" applyAlignment="1">
      <alignment horizontal="left" vertical="center" wrapText="1"/>
    </xf>
    <xf numFmtId="0" fontId="14" fillId="3" borderId="32" xfId="19" applyFont="1" applyFill="1" applyBorder="1" applyAlignment="1">
      <alignment horizontal="left" vertical="center"/>
    </xf>
    <xf numFmtId="0" fontId="14" fillId="3" borderId="35" xfId="19" applyFont="1" applyFill="1" applyBorder="1" applyAlignment="1">
      <alignment horizontal="left" vertical="center"/>
    </xf>
    <xf numFmtId="0" fontId="14" fillId="3" borderId="37" xfId="19" applyFont="1" applyFill="1" applyBorder="1" applyAlignment="1">
      <alignment horizontal="left" vertical="center"/>
    </xf>
    <xf numFmtId="178" fontId="21" fillId="0" borderId="32" xfId="20" applyNumberFormat="1" applyFont="1" applyBorder="1">
      <alignment vertical="center"/>
    </xf>
    <xf numFmtId="178" fontId="21" fillId="0" borderId="35" xfId="20" applyNumberFormat="1" applyFont="1" applyBorder="1">
      <alignment vertical="center"/>
    </xf>
    <xf numFmtId="178" fontId="21" fillId="0" borderId="37" xfId="20" applyNumberFormat="1" applyFont="1" applyBorder="1">
      <alignment vertical="center"/>
    </xf>
    <xf numFmtId="0" fontId="22" fillId="0" borderId="19" xfId="7" applyFont="1" applyFill="1" applyBorder="1" applyAlignment="1" applyProtection="1">
      <alignment horizontal="left" vertical="center" wrapText="1"/>
    </xf>
    <xf numFmtId="0" fontId="22" fillId="0" borderId="53" xfId="7" applyFont="1" applyFill="1" applyBorder="1" applyAlignment="1" applyProtection="1">
      <alignment horizontal="left" vertical="center" wrapText="1"/>
    </xf>
    <xf numFmtId="0" fontId="22" fillId="0" borderId="23" xfId="7" applyFont="1" applyFill="1" applyBorder="1" applyAlignment="1" applyProtection="1">
      <alignment horizontal="left" vertical="center"/>
    </xf>
    <xf numFmtId="0" fontId="22" fillId="0" borderId="54" xfId="7" applyFont="1" applyFill="1" applyBorder="1" applyAlignment="1" applyProtection="1">
      <alignment horizontal="left" vertical="center"/>
    </xf>
    <xf numFmtId="0" fontId="22" fillId="0" borderId="36" xfId="7" applyFont="1" applyFill="1" applyBorder="1" applyAlignment="1" applyProtection="1">
      <alignment horizontal="left" vertical="center"/>
    </xf>
    <xf numFmtId="0" fontId="22" fillId="0" borderId="52" xfId="7" applyFont="1" applyFill="1" applyBorder="1" applyAlignment="1" applyProtection="1">
      <alignment horizontal="left" vertical="center"/>
    </xf>
    <xf numFmtId="0" fontId="24" fillId="0" borderId="35" xfId="18" applyFont="1" applyFill="1" applyBorder="1" applyAlignment="1">
      <alignment horizontal="left" vertical="center" wrapText="1"/>
    </xf>
    <xf numFmtId="0" fontId="24" fillId="0" borderId="51" xfId="18" applyFont="1" applyBorder="1" applyAlignment="1">
      <alignment horizontal="left" vertical="center" wrapText="1"/>
    </xf>
    <xf numFmtId="0" fontId="24" fillId="0" borderId="36" xfId="18" applyFont="1" applyFill="1" applyBorder="1" applyAlignment="1">
      <alignment horizontal="left" vertical="center" wrapText="1"/>
    </xf>
    <xf numFmtId="0" fontId="24" fillId="0" borderId="52" xfId="18" applyFont="1" applyBorder="1" applyAlignment="1">
      <alignment horizontal="left" vertical="center" wrapText="1"/>
    </xf>
    <xf numFmtId="0" fontId="24" fillId="0" borderId="22" xfId="18" applyFont="1" applyFill="1" applyBorder="1" applyAlignment="1">
      <alignment horizontal="left" vertical="center" wrapText="1"/>
    </xf>
    <xf numFmtId="0" fontId="24" fillId="0" borderId="50" xfId="18" applyFont="1" applyFill="1" applyBorder="1" applyAlignment="1">
      <alignment horizontal="left" vertical="center" wrapText="1"/>
    </xf>
    <xf numFmtId="0" fontId="27" fillId="0" borderId="39" xfId="9" applyFont="1" applyBorder="1">
      <alignment vertical="center"/>
    </xf>
    <xf numFmtId="0" fontId="27" fillId="0" borderId="22" xfId="9" applyFont="1" applyBorder="1">
      <alignment vertical="center"/>
    </xf>
    <xf numFmtId="0" fontId="27" fillId="0" borderId="41" xfId="9" applyFont="1" applyBorder="1">
      <alignment vertical="center"/>
    </xf>
    <xf numFmtId="0" fontId="25" fillId="0" borderId="32"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33" xfId="9" applyFont="1" applyBorder="1">
      <alignment vertical="center"/>
    </xf>
    <xf numFmtId="0" fontId="25" fillId="0" borderId="36" xfId="9" applyFont="1" applyBorder="1">
      <alignment vertical="center"/>
    </xf>
    <xf numFmtId="0" fontId="25" fillId="0" borderId="38" xfId="9" applyFont="1" applyBorder="1">
      <alignment vertical="center"/>
    </xf>
    <xf numFmtId="0" fontId="25" fillId="0" borderId="183" xfId="9" applyFont="1" applyBorder="1" applyAlignment="1">
      <alignment horizontal="center" vertical="center" wrapText="1"/>
    </xf>
    <xf numFmtId="0" fontId="25" fillId="0" borderId="185" xfId="9" applyFont="1" applyBorder="1" applyAlignment="1">
      <alignment horizontal="center" vertical="center" wrapText="1"/>
    </xf>
    <xf numFmtId="0" fontId="25" fillId="0" borderId="2" xfId="9" applyFont="1" applyBorder="1" applyAlignment="1">
      <alignment horizontal="center" vertical="center" wrapText="1"/>
    </xf>
    <xf numFmtId="0" fontId="25" fillId="0" borderId="25" xfId="9" applyFont="1" applyBorder="1" applyAlignment="1">
      <alignment horizontal="center" vertical="center" wrapText="1"/>
    </xf>
    <xf numFmtId="0" fontId="25" fillId="0" borderId="79" xfId="9" applyFont="1" applyBorder="1" applyAlignment="1">
      <alignment horizontal="center" vertical="center" wrapText="1"/>
    </xf>
    <xf numFmtId="0" fontId="25" fillId="0" borderId="182" xfId="9" applyFont="1" applyBorder="1" applyAlignment="1">
      <alignment horizontal="center" vertical="center" wrapText="1"/>
    </xf>
    <xf numFmtId="0" fontId="24" fillId="0" borderId="7" xfId="9" applyFont="1" applyFill="1" applyBorder="1" applyAlignment="1">
      <alignment vertical="center" wrapText="1"/>
    </xf>
    <xf numFmtId="0" fontId="24" fillId="0" borderId="13" xfId="9" applyFont="1" applyFill="1" applyBorder="1" applyAlignment="1">
      <alignment vertical="center" wrapText="1"/>
    </xf>
    <xf numFmtId="0" fontId="24" fillId="0" borderId="8" xfId="9" applyFont="1" applyFill="1" applyBorder="1" applyAlignment="1">
      <alignment vertical="center" wrapText="1"/>
    </xf>
    <xf numFmtId="0" fontId="24" fillId="0" borderId="14" xfId="9" applyFont="1" applyFill="1" applyBorder="1" applyAlignment="1">
      <alignment vertical="center" wrapText="1"/>
    </xf>
    <xf numFmtId="0" fontId="24" fillId="0" borderId="56" xfId="9" applyFont="1" applyFill="1" applyBorder="1" applyAlignment="1">
      <alignment vertical="center" wrapText="1"/>
    </xf>
    <xf numFmtId="0" fontId="24" fillId="0" borderId="15" xfId="9" applyFont="1" applyFill="1" applyBorder="1" applyAlignment="1">
      <alignment vertical="center" wrapText="1"/>
    </xf>
    <xf numFmtId="0" fontId="24" fillId="0" borderId="35" xfId="9" applyFont="1" applyFill="1" applyBorder="1" applyAlignment="1">
      <alignment vertical="center"/>
    </xf>
    <xf numFmtId="0" fontId="24" fillId="0" borderId="51" xfId="9" applyFont="1" applyFill="1" applyBorder="1" applyAlignment="1">
      <alignment vertical="center"/>
    </xf>
    <xf numFmtId="0" fontId="24" fillId="0" borderId="57" xfId="9" applyFont="1" applyFill="1" applyBorder="1" applyAlignment="1">
      <alignment vertical="center" wrapText="1"/>
    </xf>
    <xf numFmtId="0" fontId="24" fillId="0" borderId="37" xfId="9" applyFont="1" applyFill="1" applyBorder="1" applyAlignment="1">
      <alignment vertical="center" wrapText="1"/>
    </xf>
    <xf numFmtId="0" fontId="24" fillId="0" borderId="61" xfId="9" applyFont="1" applyFill="1" applyBorder="1" applyAlignment="1">
      <alignment vertical="center"/>
    </xf>
    <xf numFmtId="0" fontId="24" fillId="0" borderId="38" xfId="9" applyFont="1" applyFill="1" applyBorder="1" applyAlignment="1">
      <alignment vertical="center"/>
    </xf>
    <xf numFmtId="0" fontId="24" fillId="0" borderId="36" xfId="9" applyFont="1" applyFill="1" applyBorder="1" applyAlignment="1">
      <alignment vertical="center"/>
    </xf>
    <xf numFmtId="0" fontId="24" fillId="0" borderId="52" xfId="9" applyFont="1" applyFill="1" applyBorder="1" applyAlignment="1">
      <alignment vertical="center"/>
    </xf>
    <xf numFmtId="0" fontId="24" fillId="0" borderId="22" xfId="9" applyFont="1" applyFill="1" applyBorder="1" applyAlignment="1">
      <alignment vertical="center"/>
    </xf>
    <xf numFmtId="0" fontId="24" fillId="0" borderId="50" xfId="9" applyFont="1" applyFill="1" applyBorder="1" applyAlignment="1">
      <alignment vertical="center"/>
    </xf>
    <xf numFmtId="0" fontId="24" fillId="0" borderId="35" xfId="8" applyFont="1" applyFill="1" applyBorder="1" applyAlignment="1">
      <alignment horizontal="left" vertical="center"/>
    </xf>
    <xf numFmtId="0" fontId="24" fillId="0" borderId="51" xfId="8" applyFont="1" applyFill="1" applyBorder="1" applyAlignment="1">
      <alignment horizontal="left" vertical="center"/>
    </xf>
    <xf numFmtId="0" fontId="24" fillId="0" borderId="36" xfId="8" applyFont="1" applyFill="1" applyBorder="1" applyAlignment="1">
      <alignment horizontal="left" vertical="center"/>
    </xf>
    <xf numFmtId="0" fontId="24" fillId="0" borderId="52" xfId="8" applyFont="1" applyFill="1" applyBorder="1" applyAlignment="1">
      <alignment horizontal="left" vertical="center"/>
    </xf>
    <xf numFmtId="0" fontId="24" fillId="0" borderId="12" xfId="8" applyFont="1" applyFill="1" applyBorder="1" applyAlignment="1">
      <alignment vertical="center" wrapText="1"/>
    </xf>
    <xf numFmtId="0" fontId="24" fillId="0" borderId="16" xfId="8" applyFont="1" applyFill="1" applyBorder="1" applyAlignment="1">
      <alignment vertical="center" wrapText="1"/>
    </xf>
    <xf numFmtId="0" fontId="24" fillId="0" borderId="32" xfId="8" applyFont="1" applyFill="1" applyBorder="1" applyAlignment="1">
      <alignment horizontal="center" vertical="center" shrinkToFit="1"/>
    </xf>
    <xf numFmtId="0" fontId="24" fillId="0" borderId="35" xfId="8" applyFont="1" applyFill="1" applyBorder="1" applyAlignment="1">
      <alignment horizontal="center" vertical="center" shrinkToFit="1"/>
    </xf>
    <xf numFmtId="0" fontId="24" fillId="0" borderId="51" xfId="8" applyFont="1" applyFill="1" applyBorder="1" applyAlignment="1">
      <alignment horizontal="center" vertical="center" shrinkToFit="1"/>
    </xf>
    <xf numFmtId="0" fontId="24" fillId="0" borderId="22" xfId="8" applyFont="1" applyFill="1" applyBorder="1" applyAlignment="1">
      <alignment horizontal="left" vertical="center"/>
    </xf>
    <xf numFmtId="0" fontId="24"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184" fontId="45" fillId="3" borderId="74" xfId="23" applyNumberFormat="1" applyFont="1" applyFill="1" applyBorder="1" applyAlignment="1">
      <alignment horizontal="center" vertical="center"/>
    </xf>
    <xf numFmtId="187" fontId="45" fillId="3" borderId="0" xfId="23" applyNumberFormat="1" applyFont="1" applyFill="1" applyAlignment="1">
      <alignment horizontal="center" vertical="center" wrapText="1"/>
    </xf>
    <xf numFmtId="0" fontId="49" fillId="0" borderId="30" xfId="21" applyFont="1" applyBorder="1" applyAlignment="1" applyProtection="1">
      <alignment horizontal="left" vertical="top" wrapText="1"/>
      <protection locked="0"/>
    </xf>
    <xf numFmtId="0" fontId="49" fillId="0" borderId="23" xfId="21" applyFont="1" applyBorder="1" applyAlignment="1" applyProtection="1">
      <alignment horizontal="left" vertical="top" wrapText="1"/>
      <protection locked="0"/>
    </xf>
    <xf numFmtId="0" fontId="49" fillId="0" borderId="16" xfId="21" applyFont="1" applyBorder="1" applyAlignment="1" applyProtection="1">
      <alignment horizontal="left" vertical="top" wrapText="1"/>
      <protection locked="0"/>
    </xf>
    <xf numFmtId="0" fontId="49" fillId="0" borderId="42" xfId="21" applyFont="1" applyBorder="1" applyAlignment="1" applyProtection="1">
      <alignment horizontal="left" vertical="top" wrapText="1"/>
      <protection locked="0"/>
    </xf>
    <xf numFmtId="0" fontId="49" fillId="0" borderId="0" xfId="21" applyFont="1" applyAlignment="1" applyProtection="1">
      <alignment horizontal="left" vertical="top" wrapText="1"/>
      <protection locked="0"/>
    </xf>
    <xf numFmtId="0" fontId="49" fillId="0" borderId="14" xfId="21" applyFont="1" applyBorder="1" applyAlignment="1" applyProtection="1">
      <alignment horizontal="left" vertical="top" wrapText="1"/>
      <protection locked="0"/>
    </xf>
    <xf numFmtId="0" fontId="49" fillId="0" borderId="31" xfId="21" applyFont="1" applyBorder="1" applyAlignment="1" applyProtection="1">
      <alignment horizontal="left" vertical="top" wrapText="1"/>
      <protection locked="0"/>
    </xf>
    <xf numFmtId="0" fontId="49" fillId="0" borderId="34" xfId="21" applyFont="1" applyBorder="1" applyAlignment="1" applyProtection="1">
      <alignment horizontal="left" vertical="top" wrapText="1"/>
      <protection locked="0"/>
    </xf>
    <xf numFmtId="0" fontId="49" fillId="0" borderId="15" xfId="21" applyFont="1" applyBorder="1" applyAlignment="1" applyProtection="1">
      <alignment horizontal="left" vertical="top" wrapText="1"/>
      <protection locked="0"/>
    </xf>
    <xf numFmtId="0" fontId="45" fillId="0" borderId="0" xfId="21" applyFont="1" applyAlignment="1">
      <alignment horizontal="center" vertical="center"/>
    </xf>
    <xf numFmtId="0" fontId="45" fillId="0" borderId="32" xfId="21" applyFont="1" applyBorder="1" applyAlignment="1">
      <alignment horizontal="center" vertical="center"/>
    </xf>
    <xf numFmtId="0" fontId="45" fillId="0" borderId="35" xfId="21" applyFont="1" applyBorder="1" applyAlignment="1">
      <alignment horizontal="center" vertical="center"/>
    </xf>
    <xf numFmtId="0" fontId="45" fillId="0" borderId="37" xfId="21" applyFont="1" applyBorder="1" applyAlignment="1">
      <alignment horizontal="center" vertical="center"/>
    </xf>
    <xf numFmtId="0" fontId="45" fillId="0" borderId="74" xfId="21" applyFont="1" applyBorder="1" applyAlignment="1">
      <alignment horizontal="center" vertical="center"/>
    </xf>
    <xf numFmtId="184" fontId="45" fillId="3" borderId="0" xfId="23" applyNumberFormat="1" applyFont="1" applyFill="1" applyAlignment="1">
      <alignment horizontal="center" vertical="center"/>
    </xf>
    <xf numFmtId="187" fontId="45" fillId="3" borderId="74" xfId="23" applyNumberFormat="1" applyFont="1" applyFill="1" applyBorder="1" applyAlignment="1">
      <alignment horizontal="center" vertical="center" wrapText="1"/>
    </xf>
    <xf numFmtId="178" fontId="44" fillId="0" borderId="0" xfId="21" applyNumberFormat="1" applyAlignment="1">
      <alignment horizontal="center" vertical="center"/>
    </xf>
    <xf numFmtId="187" fontId="45" fillId="0" borderId="0" xfId="23" applyNumberFormat="1" applyFont="1" applyAlignment="1">
      <alignment horizontal="center" vertical="center" wrapText="1"/>
    </xf>
    <xf numFmtId="184" fontId="45" fillId="3" borderId="0" xfId="23" applyNumberFormat="1" applyFont="1" applyFill="1" applyAlignment="1">
      <alignment horizontal="center" vertical="center" wrapText="1"/>
    </xf>
    <xf numFmtId="0" fontId="45" fillId="0" borderId="23" xfId="21" applyFont="1" applyBorder="1" applyAlignment="1" applyProtection="1">
      <alignment horizontal="left" vertical="top" wrapText="1"/>
      <protection locked="0"/>
    </xf>
    <xf numFmtId="0" fontId="45" fillId="0" borderId="16" xfId="21" applyFont="1" applyBorder="1" applyAlignment="1" applyProtection="1">
      <alignment horizontal="left" vertical="top" wrapText="1"/>
      <protection locked="0"/>
    </xf>
    <xf numFmtId="0" fontId="45" fillId="0" borderId="42" xfId="21" applyFont="1" applyBorder="1" applyAlignment="1" applyProtection="1">
      <alignment horizontal="left" vertical="top" wrapText="1"/>
      <protection locked="0"/>
    </xf>
    <xf numFmtId="0" fontId="45" fillId="0" borderId="0" xfId="21" applyFont="1" applyAlignment="1" applyProtection="1">
      <alignment horizontal="left" vertical="top" wrapText="1"/>
      <protection locked="0"/>
    </xf>
    <xf numFmtId="0" fontId="45" fillId="0" borderId="14" xfId="21" applyFont="1" applyBorder="1" applyAlignment="1" applyProtection="1">
      <alignment horizontal="left" vertical="top" wrapText="1"/>
      <protection locked="0"/>
    </xf>
    <xf numFmtId="0" fontId="45" fillId="0" borderId="31" xfId="21" applyFont="1" applyBorder="1" applyAlignment="1" applyProtection="1">
      <alignment horizontal="left" vertical="top" wrapText="1"/>
      <protection locked="0"/>
    </xf>
    <xf numFmtId="0" fontId="45" fillId="0" borderId="34" xfId="21" applyFont="1" applyBorder="1" applyAlignment="1" applyProtection="1">
      <alignment horizontal="left" vertical="top" wrapText="1"/>
      <protection locked="0"/>
    </xf>
    <xf numFmtId="0" fontId="45" fillId="0" borderId="15" xfId="21" applyFont="1" applyBorder="1" applyAlignment="1" applyProtection="1">
      <alignment horizontal="left" vertical="top" wrapText="1"/>
      <protection locked="0"/>
    </xf>
    <xf numFmtId="184" fontId="45" fillId="0" borderId="0" xfId="21" applyNumberFormat="1" applyFont="1" applyAlignment="1">
      <alignment horizontal="center" vertical="center"/>
    </xf>
  </cellXfs>
  <cellStyles count="27">
    <cellStyle name="標準" xfId="0" builtinId="0"/>
    <cellStyle name="標準 2" xfId="1"/>
    <cellStyle name="標準 2 2" xfId="2"/>
    <cellStyle name="標準 2 3" xfId="3"/>
    <cellStyle name="標準 2 4" xfId="4"/>
    <cellStyle name="標準 2 5" xfId="26"/>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22"/>
    <cellStyle name="標準_【レイアウト】（県）資料３（Ｐ２）　歳出比較分析表" xfId="20"/>
    <cellStyle name="標準_【レイアウト】（県）資料３（Ｐ２）　歳出比較分析表 2" xfId="21"/>
    <cellStyle name="標準_【レイアウト】（市）資料３（Ｐ２）　歳出比較分析表" xfId="19"/>
    <cellStyle name="標準_【レイアウト】（市）資料３（Ｐ２）　歳出比較分析表 2" xfId="23"/>
    <cellStyle name="標準_APAHO251300" xfId="14"/>
    <cellStyle name="標準_APAHO251300 2" xfId="25"/>
    <cellStyle name="標準_APAHO252300" xfId="15"/>
    <cellStyle name="標準_APAHO252300 2" xfId="24"/>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xmlns:c16r2="http://schemas.microsoft.com/office/drawing/2015/06/chart">
            <c:ext xmlns:c16="http://schemas.microsoft.com/office/drawing/2014/chart" uri="{C3380CC4-5D6E-409C-BE32-E72D297353CC}">
              <c16:uniqueId val="{00000000-DEAD-447F-AC07-05B4783A85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30121</c:v>
                </c:pt>
                <c:pt idx="1">
                  <c:v>36201</c:v>
                </c:pt>
                <c:pt idx="2">
                  <c:v>37648</c:v>
                </c:pt>
                <c:pt idx="3">
                  <c:v>44901</c:v>
                </c:pt>
                <c:pt idx="4">
                  <c:v>34384</c:v>
                </c:pt>
              </c:numCache>
            </c:numRef>
          </c:val>
          <c:smooth val="0"/>
          <c:extLst xmlns:c16r2="http://schemas.microsoft.com/office/drawing/2015/06/chart">
            <c:ext xmlns:c16="http://schemas.microsoft.com/office/drawing/2014/chart" uri="{C3380CC4-5D6E-409C-BE32-E72D297353CC}">
              <c16:uniqueId val="{00000001-DEAD-447F-AC07-05B4783A850A}"/>
            </c:ext>
          </c:extLst>
        </c:ser>
        <c:dLbls>
          <c:showLegendKey val="0"/>
          <c:showVal val="0"/>
          <c:showCatName val="0"/>
          <c:showSerName val="0"/>
          <c:showPercent val="0"/>
          <c:showBubbleSize val="0"/>
        </c:dLbls>
        <c:marker val="1"/>
        <c:smooth val="0"/>
        <c:axId val="499980832"/>
        <c:axId val="499981216"/>
      </c:lineChart>
      <c:catAx>
        <c:axId val="49998083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9981216"/>
        <c:crosses val="autoZero"/>
        <c:auto val="1"/>
        <c:lblAlgn val="ctr"/>
        <c:lblOffset val="100"/>
        <c:tickLblSkip val="1"/>
        <c:noMultiLvlLbl val="0"/>
      </c:catAx>
      <c:valAx>
        <c:axId val="499981216"/>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9980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xmlns:c16r2="http://schemas.microsoft.com/office/drawing/2015/06/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7.89</c:v>
                </c:pt>
                <c:pt idx="1">
                  <c:v>7.12</c:v>
                </c:pt>
                <c:pt idx="2">
                  <c:v>7.54</c:v>
                </c:pt>
                <c:pt idx="3">
                  <c:v>8.8000000000000007</c:v>
                </c:pt>
                <c:pt idx="4">
                  <c:v>5.28</c:v>
                </c:pt>
              </c:numCache>
            </c:numRef>
          </c:val>
          <c:extLst xmlns:c16r2="http://schemas.microsoft.com/office/drawing/2015/06/chart">
            <c:ext xmlns:c16="http://schemas.microsoft.com/office/drawing/2014/chart" uri="{C3380CC4-5D6E-409C-BE32-E72D297353CC}">
              <c16:uniqueId val="{00000000-1C35-4EFA-8DCD-250F94FB8A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40.17</c:v>
                </c:pt>
                <c:pt idx="1">
                  <c:v>42.86</c:v>
                </c:pt>
                <c:pt idx="2">
                  <c:v>42.53</c:v>
                </c:pt>
                <c:pt idx="3">
                  <c:v>41.49</c:v>
                </c:pt>
                <c:pt idx="4">
                  <c:v>37.89</c:v>
                </c:pt>
              </c:numCache>
            </c:numRef>
          </c:val>
          <c:extLst xmlns:c16r2="http://schemas.microsoft.com/office/drawing/2015/06/chart">
            <c:ext xmlns:c16="http://schemas.microsoft.com/office/drawing/2014/chart" uri="{C3380CC4-5D6E-409C-BE32-E72D297353CC}">
              <c16:uniqueId val="{00000001-1C35-4EFA-8DCD-250F94FB8A8B}"/>
            </c:ext>
          </c:extLst>
        </c:ser>
        <c:dLbls>
          <c:showLegendKey val="0"/>
          <c:showVal val="0"/>
          <c:showCatName val="0"/>
          <c:showSerName val="0"/>
          <c:showPercent val="0"/>
          <c:showBubbleSize val="0"/>
        </c:dLbls>
        <c:gapWidth val="250"/>
        <c:overlap val="100"/>
        <c:axId val="502928912"/>
        <c:axId val="502929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2.56</c:v>
                </c:pt>
                <c:pt idx="1">
                  <c:v>4.74</c:v>
                </c:pt>
                <c:pt idx="2">
                  <c:v>2.41</c:v>
                </c:pt>
                <c:pt idx="3">
                  <c:v>-1.23</c:v>
                </c:pt>
                <c:pt idx="4">
                  <c:v>-3.38</c:v>
                </c:pt>
              </c:numCache>
            </c:numRef>
          </c:val>
          <c:smooth val="0"/>
          <c:extLst xmlns:c16r2="http://schemas.microsoft.com/office/drawing/2015/06/chart">
            <c:ext xmlns:c16="http://schemas.microsoft.com/office/drawing/2014/chart" uri="{C3380CC4-5D6E-409C-BE32-E72D297353CC}">
              <c16:uniqueId val="{00000002-1C35-4EFA-8DCD-250F94FB8A8B}"/>
            </c:ext>
          </c:extLst>
        </c:ser>
        <c:dLbls>
          <c:showLegendKey val="0"/>
          <c:showVal val="0"/>
          <c:showCatName val="0"/>
          <c:showSerName val="0"/>
          <c:showPercent val="0"/>
          <c:showBubbleSize val="0"/>
        </c:dLbls>
        <c:marker val="1"/>
        <c:smooth val="0"/>
        <c:axId val="502928912"/>
        <c:axId val="502929296"/>
      </c:lineChart>
      <c:catAx>
        <c:axId val="50292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2929296"/>
        <c:crosses val="autoZero"/>
        <c:auto val="1"/>
        <c:lblAlgn val="ctr"/>
        <c:lblOffset val="100"/>
        <c:tickLblSkip val="1"/>
        <c:noMultiLvlLbl val="0"/>
      </c:catAx>
      <c:valAx>
        <c:axId val="50292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292891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E24-49BE-83FE-E885733D71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E24-49BE-83FE-E885733D716B}"/>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6E24-49BE-83FE-E885733D716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0.04</c:v>
                </c:pt>
                <c:pt idx="4">
                  <c:v>#N/A</c:v>
                </c:pt>
                <c:pt idx="5">
                  <c:v>0.04</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6E24-49BE-83FE-E885733D716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0.42</c:v>
                </c:pt>
                <c:pt idx="2">
                  <c:v>#N/A</c:v>
                </c:pt>
                <c:pt idx="3">
                  <c:v>0.34</c:v>
                </c:pt>
                <c:pt idx="4">
                  <c:v>#N/A</c:v>
                </c:pt>
                <c:pt idx="5">
                  <c:v>0.12</c:v>
                </c:pt>
                <c:pt idx="6">
                  <c:v>#N/A</c:v>
                </c:pt>
                <c:pt idx="7">
                  <c:v>0.32</c:v>
                </c:pt>
                <c:pt idx="8">
                  <c:v>#N/A</c:v>
                </c:pt>
                <c:pt idx="9">
                  <c:v>0.54</c:v>
                </c:pt>
              </c:numCache>
            </c:numRef>
          </c:val>
          <c:extLst xmlns:c16r2="http://schemas.microsoft.com/office/drawing/2015/06/chart">
            <c:ext xmlns:c16="http://schemas.microsoft.com/office/drawing/2014/chart" uri="{C3380CC4-5D6E-409C-BE32-E72D297353CC}">
              <c16:uniqueId val="{00000004-6E24-49BE-83FE-E885733D716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2.16</c:v>
                </c:pt>
                <c:pt idx="2">
                  <c:v>#N/A</c:v>
                </c:pt>
                <c:pt idx="3">
                  <c:v>2.17</c:v>
                </c:pt>
                <c:pt idx="4">
                  <c:v>#N/A</c:v>
                </c:pt>
                <c:pt idx="5">
                  <c:v>1.59</c:v>
                </c:pt>
                <c:pt idx="6">
                  <c:v>#N/A</c:v>
                </c:pt>
                <c:pt idx="7">
                  <c:v>1.41</c:v>
                </c:pt>
                <c:pt idx="8">
                  <c:v>#N/A</c:v>
                </c:pt>
                <c:pt idx="9">
                  <c:v>2.02</c:v>
                </c:pt>
              </c:numCache>
            </c:numRef>
          </c:val>
          <c:extLst xmlns:c16r2="http://schemas.microsoft.com/office/drawing/2015/06/chart">
            <c:ext xmlns:c16="http://schemas.microsoft.com/office/drawing/2014/chart" uri="{C3380CC4-5D6E-409C-BE32-E72D297353CC}">
              <c16:uniqueId val="{00000005-6E24-49BE-83FE-E885733D716B}"/>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3.27</c:v>
                </c:pt>
                <c:pt idx="2">
                  <c:v>#N/A</c:v>
                </c:pt>
                <c:pt idx="3">
                  <c:v>3.38</c:v>
                </c:pt>
                <c:pt idx="4">
                  <c:v>#N/A</c:v>
                </c:pt>
                <c:pt idx="5">
                  <c:v>3.28</c:v>
                </c:pt>
                <c:pt idx="6">
                  <c:v>#N/A</c:v>
                </c:pt>
                <c:pt idx="7">
                  <c:v>3.39</c:v>
                </c:pt>
                <c:pt idx="8">
                  <c:v>#N/A</c:v>
                </c:pt>
                <c:pt idx="9">
                  <c:v>3.16</c:v>
                </c:pt>
              </c:numCache>
            </c:numRef>
          </c:val>
          <c:extLst xmlns:c16r2="http://schemas.microsoft.com/office/drawing/2015/06/chart">
            <c:ext xmlns:c16="http://schemas.microsoft.com/office/drawing/2014/chart" uri="{C3380CC4-5D6E-409C-BE32-E72D297353CC}">
              <c16:uniqueId val="{00000006-6E24-49BE-83FE-E885733D71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7.84</c:v>
                </c:pt>
                <c:pt idx="2">
                  <c:v>#N/A</c:v>
                </c:pt>
                <c:pt idx="3">
                  <c:v>7.09</c:v>
                </c:pt>
                <c:pt idx="4">
                  <c:v>#N/A</c:v>
                </c:pt>
                <c:pt idx="5">
                  <c:v>7.51</c:v>
                </c:pt>
                <c:pt idx="6">
                  <c:v>#N/A</c:v>
                </c:pt>
                <c:pt idx="7">
                  <c:v>8.76</c:v>
                </c:pt>
                <c:pt idx="8">
                  <c:v>#N/A</c:v>
                </c:pt>
                <c:pt idx="9">
                  <c:v>5.24</c:v>
                </c:pt>
              </c:numCache>
            </c:numRef>
          </c:val>
          <c:extLst xmlns:c16r2="http://schemas.microsoft.com/office/drawing/2015/06/chart">
            <c:ext xmlns:c16="http://schemas.microsoft.com/office/drawing/2014/chart" uri="{C3380CC4-5D6E-409C-BE32-E72D297353CC}">
              <c16:uniqueId val="{00000007-6E24-49BE-83FE-E885733D716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12.96</c:v>
                </c:pt>
                <c:pt idx="2">
                  <c:v>#N/A</c:v>
                </c:pt>
                <c:pt idx="3">
                  <c:v>13.35</c:v>
                </c:pt>
                <c:pt idx="4">
                  <c:v>#N/A</c:v>
                </c:pt>
                <c:pt idx="5">
                  <c:v>13.37</c:v>
                </c:pt>
                <c:pt idx="6">
                  <c:v>#N/A</c:v>
                </c:pt>
                <c:pt idx="7">
                  <c:v>13.92</c:v>
                </c:pt>
                <c:pt idx="8">
                  <c:v>#N/A</c:v>
                </c:pt>
                <c:pt idx="9">
                  <c:v>12.27</c:v>
                </c:pt>
              </c:numCache>
            </c:numRef>
          </c:val>
          <c:extLst xmlns:c16r2="http://schemas.microsoft.com/office/drawing/2015/06/chart">
            <c:ext xmlns:c16="http://schemas.microsoft.com/office/drawing/2014/chart" uri="{C3380CC4-5D6E-409C-BE32-E72D297353CC}">
              <c16:uniqueId val="{00000008-6E24-49BE-83FE-E885733D716B}"/>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3.41</c:v>
                </c:pt>
                <c:pt idx="1">
                  <c:v>#N/A</c:v>
                </c:pt>
                <c:pt idx="2">
                  <c:v>2</c:v>
                </c:pt>
                <c:pt idx="3">
                  <c:v>#N/A</c:v>
                </c:pt>
                <c:pt idx="4">
                  <c:v>0.95</c:v>
                </c:pt>
                <c:pt idx="5">
                  <c:v>#N/A</c:v>
                </c:pt>
                <c:pt idx="6">
                  <c:v>0.28000000000000003</c:v>
                </c:pt>
                <c:pt idx="7">
                  <c:v>#N/A</c:v>
                </c:pt>
                <c:pt idx="8">
                  <c:v>0.09</c:v>
                </c:pt>
                <c:pt idx="9">
                  <c:v>#N/A</c:v>
                </c:pt>
              </c:numCache>
            </c:numRef>
          </c:val>
          <c:extLst xmlns:c16r2="http://schemas.microsoft.com/office/drawing/2015/06/chart">
            <c:ext xmlns:c16="http://schemas.microsoft.com/office/drawing/2014/chart" uri="{C3380CC4-5D6E-409C-BE32-E72D297353CC}">
              <c16:uniqueId val="{00000009-6E24-49BE-83FE-E885733D716B}"/>
            </c:ext>
          </c:extLst>
        </c:ser>
        <c:dLbls>
          <c:showLegendKey val="0"/>
          <c:showVal val="0"/>
          <c:showCatName val="0"/>
          <c:showSerName val="0"/>
          <c:showPercent val="0"/>
          <c:showBubbleSize val="0"/>
        </c:dLbls>
        <c:gapWidth val="150"/>
        <c:overlap val="100"/>
        <c:axId val="502777528"/>
        <c:axId val="503439392"/>
      </c:barChart>
      <c:catAx>
        <c:axId val="50277752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3439392"/>
        <c:crosses val="autoZero"/>
        <c:auto val="1"/>
        <c:lblAlgn val="ctr"/>
        <c:lblOffset val="100"/>
        <c:tickLblSkip val="1"/>
        <c:noMultiLvlLbl val="0"/>
      </c:catAx>
      <c:valAx>
        <c:axId val="503439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277752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xmlns:c16r2="http://schemas.microsoft.com/office/drawing/2015/06/char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791</c:v>
                </c:pt>
                <c:pt idx="5">
                  <c:v>749</c:v>
                </c:pt>
                <c:pt idx="8">
                  <c:v>708</c:v>
                </c:pt>
                <c:pt idx="11">
                  <c:v>652</c:v>
                </c:pt>
                <c:pt idx="14">
                  <c:v>596</c:v>
                </c:pt>
              </c:numCache>
            </c:numRef>
          </c:val>
          <c:extLst xmlns:c16r2="http://schemas.microsoft.com/office/drawing/2015/06/chart">
            <c:ext xmlns:c16="http://schemas.microsoft.com/office/drawing/2014/chart" uri="{C3380CC4-5D6E-409C-BE32-E72D297353CC}">
              <c16:uniqueId val="{00000000-A83B-43A9-BE43-C3BB742168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83B-43A9-BE43-C3BB742168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2-A83B-43A9-BE43-C3BB742168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83B-43A9-BE43-C3BB742168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266</c:v>
                </c:pt>
                <c:pt idx="3">
                  <c:v>275</c:v>
                </c:pt>
                <c:pt idx="6">
                  <c:v>301</c:v>
                </c:pt>
                <c:pt idx="9">
                  <c:v>296</c:v>
                </c:pt>
                <c:pt idx="12">
                  <c:v>305</c:v>
                </c:pt>
              </c:numCache>
            </c:numRef>
          </c:val>
          <c:extLst xmlns:c16r2="http://schemas.microsoft.com/office/drawing/2015/06/chart">
            <c:ext xmlns:c16="http://schemas.microsoft.com/office/drawing/2014/chart" uri="{C3380CC4-5D6E-409C-BE32-E72D297353CC}">
              <c16:uniqueId val="{00000004-A83B-43A9-BE43-C3BB742168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3B-43A9-BE43-C3BB742168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83B-43A9-BE43-C3BB742168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1391</c:v>
                </c:pt>
                <c:pt idx="3">
                  <c:v>1279</c:v>
                </c:pt>
                <c:pt idx="6">
                  <c:v>1225</c:v>
                </c:pt>
                <c:pt idx="9">
                  <c:v>1190</c:v>
                </c:pt>
                <c:pt idx="12">
                  <c:v>1227</c:v>
                </c:pt>
              </c:numCache>
            </c:numRef>
          </c:val>
          <c:extLst xmlns:c16r2="http://schemas.microsoft.com/office/drawing/2015/06/chart">
            <c:ext xmlns:c16="http://schemas.microsoft.com/office/drawing/2014/chart" uri="{C3380CC4-5D6E-409C-BE32-E72D297353CC}">
              <c16:uniqueId val="{00000007-A83B-43A9-BE43-C3BB74216894}"/>
            </c:ext>
          </c:extLst>
        </c:ser>
        <c:dLbls>
          <c:showLegendKey val="0"/>
          <c:showVal val="0"/>
          <c:showCatName val="0"/>
          <c:showSerName val="0"/>
          <c:showPercent val="0"/>
          <c:showBubbleSize val="0"/>
        </c:dLbls>
        <c:gapWidth val="100"/>
        <c:overlap val="100"/>
        <c:axId val="507326344"/>
        <c:axId val="507329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869</c:v>
                </c:pt>
                <c:pt idx="2">
                  <c:v>#N/A</c:v>
                </c:pt>
                <c:pt idx="3">
                  <c:v>#N/A</c:v>
                </c:pt>
                <c:pt idx="4">
                  <c:v>807</c:v>
                </c:pt>
                <c:pt idx="5">
                  <c:v>#N/A</c:v>
                </c:pt>
                <c:pt idx="6">
                  <c:v>#N/A</c:v>
                </c:pt>
                <c:pt idx="7">
                  <c:v>819</c:v>
                </c:pt>
                <c:pt idx="8">
                  <c:v>#N/A</c:v>
                </c:pt>
                <c:pt idx="9">
                  <c:v>#N/A</c:v>
                </c:pt>
                <c:pt idx="10">
                  <c:v>834</c:v>
                </c:pt>
                <c:pt idx="11">
                  <c:v>#N/A</c:v>
                </c:pt>
                <c:pt idx="12">
                  <c:v>#N/A</c:v>
                </c:pt>
                <c:pt idx="13">
                  <c:v>936</c:v>
                </c:pt>
                <c:pt idx="14">
                  <c:v>#N/A</c:v>
                </c:pt>
              </c:numCache>
            </c:numRef>
          </c:val>
          <c:smooth val="0"/>
          <c:extLst xmlns:c16r2="http://schemas.microsoft.com/office/drawing/2015/06/chart">
            <c:ext xmlns:c16="http://schemas.microsoft.com/office/drawing/2014/chart" uri="{C3380CC4-5D6E-409C-BE32-E72D297353CC}">
              <c16:uniqueId val="{00000008-A83B-43A9-BE43-C3BB74216894}"/>
            </c:ext>
          </c:extLst>
        </c:ser>
        <c:dLbls>
          <c:showLegendKey val="0"/>
          <c:showVal val="0"/>
          <c:showCatName val="0"/>
          <c:showSerName val="0"/>
          <c:showPercent val="0"/>
          <c:showBubbleSize val="0"/>
        </c:dLbls>
        <c:marker val="1"/>
        <c:smooth val="0"/>
        <c:axId val="507326344"/>
        <c:axId val="507329872"/>
      </c:lineChart>
      <c:catAx>
        <c:axId val="5073263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7329872"/>
        <c:crosses val="autoZero"/>
        <c:auto val="1"/>
        <c:lblAlgn val="ctr"/>
        <c:lblOffset val="100"/>
        <c:tickLblSkip val="1"/>
        <c:noMultiLvlLbl val="0"/>
      </c:catAx>
      <c:valAx>
        <c:axId val="50732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732634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6300</c:v>
                </c:pt>
                <c:pt idx="5">
                  <c:v>5789</c:v>
                </c:pt>
                <c:pt idx="8">
                  <c:v>5300</c:v>
                </c:pt>
                <c:pt idx="11">
                  <c:v>4992</c:v>
                </c:pt>
                <c:pt idx="14">
                  <c:v>4837</c:v>
                </c:pt>
              </c:numCache>
            </c:numRef>
          </c:val>
          <c:extLst xmlns:c16r2="http://schemas.microsoft.com/office/drawing/2015/06/chart">
            <c:ext xmlns:c16="http://schemas.microsoft.com/office/drawing/2014/chart" uri="{C3380CC4-5D6E-409C-BE32-E72D297353CC}">
              <c16:uniqueId val="{00000000-EF8D-487A-80B1-77320EB116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303</c:v>
                </c:pt>
                <c:pt idx="5">
                  <c:v>312</c:v>
                </c:pt>
                <c:pt idx="8">
                  <c:v>274</c:v>
                </c:pt>
                <c:pt idx="11">
                  <c:v>214</c:v>
                </c:pt>
                <c:pt idx="14">
                  <c:v>136</c:v>
                </c:pt>
              </c:numCache>
            </c:numRef>
          </c:val>
          <c:extLst xmlns:c16r2="http://schemas.microsoft.com/office/drawing/2015/06/chart">
            <c:ext xmlns:c16="http://schemas.microsoft.com/office/drawing/2014/chart" uri="{C3380CC4-5D6E-409C-BE32-E72D297353CC}">
              <c16:uniqueId val="{00000001-EF8D-487A-80B1-77320EB116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5968</c:v>
                </c:pt>
                <c:pt idx="5">
                  <c:v>6663</c:v>
                </c:pt>
                <c:pt idx="8">
                  <c:v>6858</c:v>
                </c:pt>
                <c:pt idx="11">
                  <c:v>7137</c:v>
                </c:pt>
                <c:pt idx="14">
                  <c:v>8037</c:v>
                </c:pt>
              </c:numCache>
            </c:numRef>
          </c:val>
          <c:extLst xmlns:c16r2="http://schemas.microsoft.com/office/drawing/2015/06/chart">
            <c:ext xmlns:c16="http://schemas.microsoft.com/office/drawing/2014/chart" uri="{C3380CC4-5D6E-409C-BE32-E72D297353CC}">
              <c16:uniqueId val="{00000002-EF8D-487A-80B1-77320EB116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F8D-487A-80B1-77320EB116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F8D-487A-80B1-77320EB116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326</c:v>
                </c:pt>
                <c:pt idx="3">
                  <c:v>323</c:v>
                </c:pt>
                <c:pt idx="6">
                  <c:v>321</c:v>
                </c:pt>
                <c:pt idx="9">
                  <c:v>0</c:v>
                </c:pt>
                <c:pt idx="12">
                  <c:v>0</c:v>
                </c:pt>
              </c:numCache>
            </c:numRef>
          </c:val>
          <c:extLst xmlns:c16r2="http://schemas.microsoft.com/office/drawing/2015/06/chart">
            <c:ext xmlns:c16="http://schemas.microsoft.com/office/drawing/2014/chart" uri="{C3380CC4-5D6E-409C-BE32-E72D297353CC}">
              <c16:uniqueId val="{00000005-EF8D-487A-80B1-77320EB116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2375</c:v>
                </c:pt>
                <c:pt idx="3">
                  <c:v>2312</c:v>
                </c:pt>
                <c:pt idx="6">
                  <c:v>2393</c:v>
                </c:pt>
                <c:pt idx="9">
                  <c:v>2162</c:v>
                </c:pt>
                <c:pt idx="12">
                  <c:v>2204</c:v>
                </c:pt>
              </c:numCache>
            </c:numRef>
          </c:val>
          <c:extLst xmlns:c16r2="http://schemas.microsoft.com/office/drawing/2015/06/chart">
            <c:ext xmlns:c16="http://schemas.microsoft.com/office/drawing/2014/chart" uri="{C3380CC4-5D6E-409C-BE32-E72D297353CC}">
              <c16:uniqueId val="{00000006-EF8D-487A-80B1-77320EB116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F8D-487A-80B1-77320EB116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4506</c:v>
                </c:pt>
                <c:pt idx="3">
                  <c:v>4106</c:v>
                </c:pt>
                <c:pt idx="6">
                  <c:v>3960</c:v>
                </c:pt>
                <c:pt idx="9">
                  <c:v>4198</c:v>
                </c:pt>
                <c:pt idx="12">
                  <c:v>4449</c:v>
                </c:pt>
              </c:numCache>
            </c:numRef>
          </c:val>
          <c:extLst xmlns:c16r2="http://schemas.microsoft.com/office/drawing/2015/06/chart">
            <c:ext xmlns:c16="http://schemas.microsoft.com/office/drawing/2014/chart" uri="{C3380CC4-5D6E-409C-BE32-E72D297353CC}">
              <c16:uniqueId val="{00000008-EF8D-487A-80B1-77320EB116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5</c:v>
                </c:pt>
                <c:pt idx="6">
                  <c:v>4</c:v>
                </c:pt>
                <c:pt idx="9">
                  <c:v>0</c:v>
                </c:pt>
                <c:pt idx="12">
                  <c:v>0</c:v>
                </c:pt>
              </c:numCache>
            </c:numRef>
          </c:val>
          <c:extLst xmlns:c16r2="http://schemas.microsoft.com/office/drawing/2015/06/chart">
            <c:ext xmlns:c16="http://schemas.microsoft.com/office/drawing/2014/chart" uri="{C3380CC4-5D6E-409C-BE32-E72D297353CC}">
              <c16:uniqueId val="{00000009-EF8D-487A-80B1-77320EB116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10758</c:v>
                </c:pt>
                <c:pt idx="3">
                  <c:v>9759</c:v>
                </c:pt>
                <c:pt idx="6">
                  <c:v>9108</c:v>
                </c:pt>
                <c:pt idx="9">
                  <c:v>8738</c:v>
                </c:pt>
                <c:pt idx="12">
                  <c:v>8070</c:v>
                </c:pt>
              </c:numCache>
            </c:numRef>
          </c:val>
          <c:extLst xmlns:c16r2="http://schemas.microsoft.com/office/drawing/2015/06/chart">
            <c:ext xmlns:c16="http://schemas.microsoft.com/office/drawing/2014/chart" uri="{C3380CC4-5D6E-409C-BE32-E72D297353CC}">
              <c16:uniqueId val="{0000000A-EF8D-487A-80B1-77320EB11601}"/>
            </c:ext>
          </c:extLst>
        </c:ser>
        <c:dLbls>
          <c:showLegendKey val="0"/>
          <c:showVal val="0"/>
          <c:showCatName val="0"/>
          <c:showSerName val="0"/>
          <c:showPercent val="0"/>
          <c:showBubbleSize val="0"/>
        </c:dLbls>
        <c:gapWidth val="100"/>
        <c:overlap val="100"/>
        <c:axId val="507326736"/>
        <c:axId val="507327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5401</c:v>
                </c:pt>
                <c:pt idx="2">
                  <c:v>#N/A</c:v>
                </c:pt>
                <c:pt idx="3">
                  <c:v>#N/A</c:v>
                </c:pt>
                <c:pt idx="4">
                  <c:v>3740</c:v>
                </c:pt>
                <c:pt idx="5">
                  <c:v>#N/A</c:v>
                </c:pt>
                <c:pt idx="6">
                  <c:v>#N/A</c:v>
                </c:pt>
                <c:pt idx="7">
                  <c:v>3353</c:v>
                </c:pt>
                <c:pt idx="8">
                  <c:v>#N/A</c:v>
                </c:pt>
                <c:pt idx="9">
                  <c:v>#N/A</c:v>
                </c:pt>
                <c:pt idx="10">
                  <c:v>2756</c:v>
                </c:pt>
                <c:pt idx="11">
                  <c:v>#N/A</c:v>
                </c:pt>
                <c:pt idx="12">
                  <c:v>#N/A</c:v>
                </c:pt>
                <c:pt idx="13">
                  <c:v>1712</c:v>
                </c:pt>
                <c:pt idx="14">
                  <c:v>#N/A</c:v>
                </c:pt>
              </c:numCache>
            </c:numRef>
          </c:val>
          <c:smooth val="0"/>
          <c:extLst xmlns:c16r2="http://schemas.microsoft.com/office/drawing/2015/06/chart">
            <c:ext xmlns:c16="http://schemas.microsoft.com/office/drawing/2014/chart" uri="{C3380CC4-5D6E-409C-BE32-E72D297353CC}">
              <c16:uniqueId val="{0000000B-EF8D-487A-80B1-77320EB11601}"/>
            </c:ext>
          </c:extLst>
        </c:ser>
        <c:dLbls>
          <c:showLegendKey val="0"/>
          <c:showVal val="0"/>
          <c:showCatName val="0"/>
          <c:showSerName val="0"/>
          <c:showPercent val="0"/>
          <c:showBubbleSize val="0"/>
        </c:dLbls>
        <c:marker val="1"/>
        <c:smooth val="0"/>
        <c:axId val="507326736"/>
        <c:axId val="507327912"/>
      </c:lineChart>
      <c:catAx>
        <c:axId val="50732673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7327912"/>
        <c:crosses val="autoZero"/>
        <c:auto val="1"/>
        <c:lblAlgn val="ctr"/>
        <c:lblOffset val="100"/>
        <c:tickLblSkip val="1"/>
        <c:noMultiLvlLbl val="0"/>
      </c:catAx>
      <c:valAx>
        <c:axId val="507327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73267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xmlns:c16r2="http://schemas.microsoft.com/office/drawing/2015/06/char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4165</c:v>
                </c:pt>
                <c:pt idx="1">
                  <c:v>3949</c:v>
                </c:pt>
                <c:pt idx="2">
                  <c:v>3896</c:v>
                </c:pt>
              </c:numCache>
            </c:numRef>
          </c:val>
          <c:extLst xmlns:c16r2="http://schemas.microsoft.com/office/drawing/2015/06/chart">
            <c:ext xmlns:c16="http://schemas.microsoft.com/office/drawing/2014/chart" uri="{C3380CC4-5D6E-409C-BE32-E72D297353CC}">
              <c16:uniqueId val="{00000000-0A20-4814-B15E-3027F5CF97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39</c:v>
                </c:pt>
                <c:pt idx="1">
                  <c:v>39</c:v>
                </c:pt>
                <c:pt idx="2">
                  <c:v>39</c:v>
                </c:pt>
              </c:numCache>
            </c:numRef>
          </c:val>
          <c:extLst xmlns:c16r2="http://schemas.microsoft.com/office/drawing/2015/06/chart">
            <c:ext xmlns:c16="http://schemas.microsoft.com/office/drawing/2014/chart" uri="{C3380CC4-5D6E-409C-BE32-E72D297353CC}">
              <c16:uniqueId val="{00000001-0A20-4814-B15E-3027F5CF97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2340</c:v>
                </c:pt>
                <c:pt idx="1">
                  <c:v>3199</c:v>
                </c:pt>
                <c:pt idx="2">
                  <c:v>4152</c:v>
                </c:pt>
              </c:numCache>
            </c:numRef>
          </c:val>
          <c:extLst xmlns:c16r2="http://schemas.microsoft.com/office/drawing/2015/06/chart">
            <c:ext xmlns:c16="http://schemas.microsoft.com/office/drawing/2014/chart" uri="{C3380CC4-5D6E-409C-BE32-E72D297353CC}">
              <c16:uniqueId val="{00000002-0A20-4814-B15E-3027F5CF9779}"/>
            </c:ext>
          </c:extLst>
        </c:ser>
        <c:dLbls>
          <c:showLegendKey val="0"/>
          <c:showVal val="0"/>
          <c:showCatName val="0"/>
          <c:showSerName val="0"/>
          <c:showPercent val="0"/>
          <c:showBubbleSize val="0"/>
        </c:dLbls>
        <c:gapWidth val="120"/>
        <c:overlap val="100"/>
        <c:axId val="507329088"/>
        <c:axId val="507329480"/>
      </c:barChart>
      <c:catAx>
        <c:axId val="507329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7329480"/>
        <c:crosses val="autoZero"/>
        <c:auto val="1"/>
        <c:lblAlgn val="ctr"/>
        <c:lblOffset val="100"/>
        <c:tickLblSkip val="1"/>
        <c:noMultiLvlLbl val="0"/>
      </c:catAx>
      <c:valAx>
        <c:axId val="507329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73290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425-403C-BCDD-7E3ABBB4AF76}"/>
                </c:ext>
                <c:ext xmlns:c15="http://schemas.microsoft.com/office/drawing/2012/chart" uri="{CE6537A1-D6FC-4f65-9D91-7224C49458BB}">
                  <c15:dlblFieldTable>
                    <c15:dlblFTEntry>
                      <c15:txfldGUID>{1C3FB631-6B41-4C0D-A508-527C79E4DA18}</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425-403C-BCDD-7E3ABBB4AF76}"/>
                </c:ext>
                <c:ext xmlns:c15="http://schemas.microsoft.com/office/drawing/2012/chart" uri="{CE6537A1-D6FC-4f65-9D91-7224C49458BB}">
                  <c15:dlblFieldTable>
                    <c15:dlblFTEntry>
                      <c15:txfldGUID>{F669F2D1-AA06-4CDA-959C-6C5F19A58FDC}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425-403C-BCDD-7E3ABBB4AF76}"/>
                </c:ext>
                <c:ext xmlns:c15="http://schemas.microsoft.com/office/drawing/2012/chart" uri="{CE6537A1-D6FC-4f65-9D91-7224C49458BB}">
                  <c15:dlblFieldTable>
                    <c15:dlblFTEntry>
                      <c15:txfldGUID>{DE9C13B1-30EC-4265-A4DC-17E3D5B10C97}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425-403C-BCDD-7E3ABBB4AF76}"/>
                </c:ext>
                <c:ext xmlns:c15="http://schemas.microsoft.com/office/drawing/2012/chart" uri="{CE6537A1-D6FC-4f65-9D91-7224C49458BB}">
                  <c15:dlblFieldTable>
                    <c15:dlblFTEntry>
                      <c15:txfldGUID>{99E4EA4C-A489-45DE-AEC7-F1B172006C0A}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425-403C-BCDD-7E3ABBB4AF76}"/>
                </c:ext>
                <c:ext xmlns:c15="http://schemas.microsoft.com/office/drawing/2012/chart" uri="{CE6537A1-D6FC-4f65-9D91-7224C49458BB}">
                  <c15:dlblFieldTable>
                    <c15:dlblFTEntry>
                      <c15:txfldGUID>{07A56C3F-4E7F-427E-BFF6-6246EDC8D437}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425-403C-BCDD-7E3ABBB4AF76}"/>
                </c:ext>
                <c:ext xmlns:c15="http://schemas.microsoft.com/office/drawing/2012/chart" uri="{CE6537A1-D6FC-4f65-9D91-7224C49458BB}">
                  <c15:dlblFieldTable>
                    <c15:dlblFTEntry>
                      <c15:txfldGUID>{4179F6A5-2C6E-4F62-BB42-197520B3AEAB}</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425-403C-BCDD-7E3ABBB4AF76}"/>
                </c:ext>
                <c:ext xmlns:c15="http://schemas.microsoft.com/office/drawing/2012/chart" uri="{CE6537A1-D6FC-4f65-9D91-7224C49458BB}">
                  <c15:dlblFieldTable>
                    <c15:dlblFTEntry>
                      <c15:txfldGUID>{8CA020FD-6874-401B-9243-89FD20C7B31E}</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425-403C-BCDD-7E3ABBB4AF76}"/>
                </c:ext>
                <c:ext xmlns:c15="http://schemas.microsoft.com/office/drawing/2012/chart" uri="{CE6537A1-D6FC-4f65-9D91-7224C49458BB}">
                  <c15:dlblFieldTable>
                    <c15:dlblFTEntry>
                      <c15:txfldGUID>{BB4CA90E-74EA-4F49-A7D4-EB46FD7513FE}</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425-403C-BCDD-7E3ABBB4AF76}"/>
                </c:ext>
                <c:ext xmlns:c15="http://schemas.microsoft.com/office/drawing/2012/chart" uri="{CE6537A1-D6FC-4f65-9D91-7224C49458BB}">
                  <c15:dlblFieldTable>
                    <c15:dlblFTEntry>
                      <c15:txfldGUID>{8BBC7EF9-FA78-4E75-89A9-D5BDC39088F3}</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59.5</c:v>
                </c:pt>
                <c:pt idx="16">
                  <c:v>60.8</c:v>
                </c:pt>
                <c:pt idx="24">
                  <c:v>61.6</c:v>
                </c:pt>
                <c:pt idx="32">
                  <c:v>63.1</c:v>
                </c:pt>
              </c:numCache>
            </c:numRef>
          </c:xVal>
          <c:yVal>
            <c:numRef>
              <c:f>公会計指標分析・財政指標組合せ分析表!$BP$51:$DC$51</c:f>
              <c:numCache>
                <c:formatCode>#,##0.0;"▲ "#,##0.0</c:formatCode>
                <c:ptCount val="40"/>
                <c:pt idx="0">
                  <c:v>62.5</c:v>
                </c:pt>
                <c:pt idx="8">
                  <c:v>43.3</c:v>
                </c:pt>
                <c:pt idx="16">
                  <c:v>36.700000000000003</c:v>
                </c:pt>
                <c:pt idx="24">
                  <c:v>31</c:v>
                </c:pt>
                <c:pt idx="32">
                  <c:v>17.600000000000001</c:v>
                </c:pt>
              </c:numCache>
            </c:numRef>
          </c:yVal>
          <c:smooth val="0"/>
          <c:extLst xmlns:c16r2="http://schemas.microsoft.com/office/drawing/2015/06/chart">
            <c:ext xmlns:c16="http://schemas.microsoft.com/office/drawing/2014/chart" uri="{C3380CC4-5D6E-409C-BE32-E72D297353CC}">
              <c16:uniqueId val="{00000009-D425-403C-BCDD-7E3ABBB4AF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425-403C-BCDD-7E3ABBB4AF76}"/>
                </c:ext>
                <c:ext xmlns:c15="http://schemas.microsoft.com/office/drawing/2012/chart" uri="{CE6537A1-D6FC-4f65-9D91-7224C49458BB}">
                  <c15:dlblFieldTable>
                    <c15:dlblFTEntry>
                      <c15:txfldGUID>{A1C970F3-F7AF-40CD-B803-C60A43BB7EF3}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425-403C-BCDD-7E3ABBB4AF76}"/>
                </c:ext>
                <c:ext xmlns:c15="http://schemas.microsoft.com/office/drawing/2012/chart" uri="{CE6537A1-D6FC-4f65-9D91-7224C49458BB}">
                  <c15:dlblFieldTable>
                    <c15:dlblFTEntry>
                      <c15:txfldGUID>{9A01FCA6-916C-4BC3-8DE8-6759450FA2DF}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425-403C-BCDD-7E3ABBB4AF76}"/>
                </c:ext>
                <c:ext xmlns:c15="http://schemas.microsoft.com/office/drawing/2012/chart" uri="{CE6537A1-D6FC-4f65-9D91-7224C49458BB}">
                  <c15:dlblFieldTable>
                    <c15:dlblFTEntry>
                      <c15:txfldGUID>{2F84CC6E-4435-423F-89EB-553D0BAAABCA}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425-403C-BCDD-7E3ABBB4AF76}"/>
                </c:ext>
                <c:ext xmlns:c15="http://schemas.microsoft.com/office/drawing/2012/chart" uri="{CE6537A1-D6FC-4f65-9D91-7224C49458BB}">
                  <c15:dlblFieldTable>
                    <c15:dlblFTEntry>
                      <c15:txfldGUID>{2F302D92-67E4-40A7-B8A9-7B3C9B56A185}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425-403C-BCDD-7E3ABBB4AF76}"/>
                </c:ext>
                <c:ext xmlns:c15="http://schemas.microsoft.com/office/drawing/2012/chart" uri="{CE6537A1-D6FC-4f65-9D91-7224C49458BB}">
                  <c15:dlblFieldTable>
                    <c15:dlblFTEntry>
                      <c15:txfldGUID>{D72ACECE-21FE-4987-8F2D-24003C0CAF8D}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425-403C-BCDD-7E3ABBB4AF76}"/>
                </c:ext>
                <c:ext xmlns:c15="http://schemas.microsoft.com/office/drawing/2012/chart" uri="{CE6537A1-D6FC-4f65-9D91-7224C49458BB}">
                  <c15:dlblFieldTable>
                    <c15:dlblFTEntry>
                      <c15:txfldGUID>{087D5182-5261-4141-A46B-FF426AE708A8}</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425-403C-BCDD-7E3ABBB4AF76}"/>
                </c:ext>
                <c:ext xmlns:c15="http://schemas.microsoft.com/office/drawing/2012/chart" uri="{CE6537A1-D6FC-4f65-9D91-7224C49458BB}">
                  <c15:dlblFieldTable>
                    <c15:dlblFTEntry>
                      <c15:txfldGUID>{5EB45B31-AE59-42D8-9B9E-34F49635BBBC}</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425-403C-BCDD-7E3ABBB4AF76}"/>
                </c:ext>
                <c:ext xmlns:c15="http://schemas.microsoft.com/office/drawing/2012/chart" uri="{CE6537A1-D6FC-4f65-9D91-7224C49458BB}">
                  <c15:dlblFieldTable>
                    <c15:dlblFTEntry>
                      <c15:txfldGUID>{C178ECB1-8917-4A8E-803A-73B14C179486}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425-403C-BCDD-7E3ABBB4AF76}"/>
                </c:ext>
                <c:ext xmlns:c15="http://schemas.microsoft.com/office/drawing/2012/chart" uri="{CE6537A1-D6FC-4f65-9D91-7224C49458BB}">
                  <c15:dlblFieldTable>
                    <c15:dlblFTEntry>
                      <c15:txfldGUID>{C1566E47-BC35-47D5-81D1-E3172D933D3E}</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xmlns:c16r2="http://schemas.microsoft.com/office/drawing/2015/06/chart">
            <c:ext xmlns:c16="http://schemas.microsoft.com/office/drawing/2014/chart" uri="{C3380CC4-5D6E-409C-BE32-E72D297353CC}">
              <c16:uniqueId val="{00000013-D425-403C-BCDD-7E3ABBB4AF76}"/>
            </c:ext>
          </c:extLst>
        </c:ser>
        <c:dLbls>
          <c:showLegendKey val="0"/>
          <c:showVal val="1"/>
          <c:showCatName val="0"/>
          <c:showSerName val="0"/>
          <c:showPercent val="0"/>
          <c:showBubbleSize val="0"/>
        </c:dLbls>
        <c:axId val="507328304"/>
        <c:axId val="508302424"/>
      </c:scatterChart>
      <c:valAx>
        <c:axId val="507328304"/>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302424"/>
        <c:crosses val="autoZero"/>
        <c:crossBetween val="midCat"/>
      </c:valAx>
      <c:valAx>
        <c:axId val="508302424"/>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732830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064-4EBF-833B-C3CB2E5FCAB2}"/>
                </c:ext>
                <c:ext xmlns:c15="http://schemas.microsoft.com/office/drawing/2012/chart" uri="{CE6537A1-D6FC-4f65-9D91-7224C49458BB}">
                  <c15:dlblFieldTable>
                    <c15:dlblFTEntry>
                      <c15:txfldGUID>{CB847544-028F-40B9-AC7A-914D49C91B7C}</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064-4EBF-833B-C3CB2E5FCAB2}"/>
                </c:ext>
                <c:ext xmlns:c15="http://schemas.microsoft.com/office/drawing/2012/chart" uri="{CE6537A1-D6FC-4f65-9D91-7224C49458BB}">
                  <c15:dlblFieldTable>
                    <c15:dlblFTEntry>
                      <c15:txfldGUID>{0ABBDBA1-68DE-47F5-943D-12B900ABE508}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064-4EBF-833B-C3CB2E5FCAB2}"/>
                </c:ext>
                <c:ext xmlns:c15="http://schemas.microsoft.com/office/drawing/2012/chart" uri="{CE6537A1-D6FC-4f65-9D91-7224C49458BB}">
                  <c15:dlblFieldTable>
                    <c15:dlblFTEntry>
                      <c15:txfldGUID>{3AB21C21-5193-4048-BA1C-6BA1AD5D8960}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064-4EBF-833B-C3CB2E5FCAB2}"/>
                </c:ext>
                <c:ext xmlns:c15="http://schemas.microsoft.com/office/drawing/2012/chart" uri="{CE6537A1-D6FC-4f65-9D91-7224C49458BB}">
                  <c15:dlblFieldTable>
                    <c15:dlblFTEntry>
                      <c15:txfldGUID>{E9C6F52A-431D-4D27-9A6A-D72BE18EEA68}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064-4EBF-833B-C3CB2E5FCAB2}"/>
                </c:ext>
                <c:ext xmlns:c15="http://schemas.microsoft.com/office/drawing/2012/chart" uri="{CE6537A1-D6FC-4f65-9D91-7224C49458BB}">
                  <c15:dlblFieldTable>
                    <c15:dlblFTEntry>
                      <c15:txfldGUID>{31F69988-ADBF-4CB8-8F77-97D9F4DF004A}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064-4EBF-833B-C3CB2E5FCAB2}"/>
                </c:ext>
                <c:ext xmlns:c15="http://schemas.microsoft.com/office/drawing/2012/chart" uri="{CE6537A1-D6FC-4f65-9D91-7224C49458BB}">
                  <c15:dlblFieldTable>
                    <c15:dlblFTEntry>
                      <c15:txfldGUID>{5900B116-A7C4-465C-8E6B-16B6A8C92A91}</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064-4EBF-833B-C3CB2E5FCAB2}"/>
                </c:ext>
                <c:ext xmlns:c15="http://schemas.microsoft.com/office/drawing/2012/chart" uri="{CE6537A1-D6FC-4f65-9D91-7224C49458BB}">
                  <c15:dlblFieldTable>
                    <c15:dlblFTEntry>
                      <c15:txfldGUID>{2854F3BA-5DC0-4FDC-A5F6-C480C239819D}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064-4EBF-833B-C3CB2E5FCAB2}"/>
                </c:ext>
                <c:ext xmlns:c15="http://schemas.microsoft.com/office/drawing/2012/chart" uri="{CE6537A1-D6FC-4f65-9D91-7224C49458BB}">
                  <c15:dlblFieldTable>
                    <c15:dlblFTEntry>
                      <c15:txfldGUID>{B8DB26DD-6AB0-48A7-A81C-1BC488B3B0EB}</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064-4EBF-833B-C3CB2E5FCAB2}"/>
                </c:ext>
                <c:ext xmlns:c15="http://schemas.microsoft.com/office/drawing/2012/chart" uri="{CE6537A1-D6FC-4f65-9D91-7224C49458BB}">
                  <c15:dlblFieldTable>
                    <c15:dlblFTEntry>
                      <c15:txfldGUID>{261D6D50-8289-4399-8FE0-A4548534367A}</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10.199999999999999</c:v>
                </c:pt>
                <c:pt idx="16">
                  <c:v>9.4</c:v>
                </c:pt>
                <c:pt idx="24">
                  <c:v>9.1999999999999993</c:v>
                </c:pt>
                <c:pt idx="32">
                  <c:v>9.3000000000000007</c:v>
                </c:pt>
              </c:numCache>
            </c:numRef>
          </c:xVal>
          <c:yVal>
            <c:numRef>
              <c:f>公会計指標分析・財政指標組合せ分析表!$BP$73:$DC$73</c:f>
              <c:numCache>
                <c:formatCode>#,##0.0;"▲ "#,##0.0</c:formatCode>
                <c:ptCount val="40"/>
                <c:pt idx="0">
                  <c:v>62.5</c:v>
                </c:pt>
                <c:pt idx="8">
                  <c:v>43.3</c:v>
                </c:pt>
                <c:pt idx="16">
                  <c:v>36.700000000000003</c:v>
                </c:pt>
                <c:pt idx="24">
                  <c:v>31</c:v>
                </c:pt>
                <c:pt idx="32">
                  <c:v>17.600000000000001</c:v>
                </c:pt>
              </c:numCache>
            </c:numRef>
          </c:yVal>
          <c:smooth val="0"/>
          <c:extLst xmlns:c16r2="http://schemas.microsoft.com/office/drawing/2015/06/chart">
            <c:ext xmlns:c16="http://schemas.microsoft.com/office/drawing/2014/chart" uri="{C3380CC4-5D6E-409C-BE32-E72D297353CC}">
              <c16:uniqueId val="{00000009-0064-4EBF-833B-C3CB2E5FCA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42684986077936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64-4EBF-833B-C3CB2E5FCAB2}"/>
                </c:ext>
                <c:ext xmlns:c15="http://schemas.microsoft.com/office/drawing/2012/chart" uri="{CE6537A1-D6FC-4f65-9D91-7224C49458BB}">
                  <c15:dlblFieldTable>
                    <c15:dlblFTEntry>
                      <c15:txfldGUID>{30A5A951-8638-4F12-8A6D-F17CD0FF6E11}</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064-4EBF-833B-C3CB2E5FCAB2}"/>
                </c:ext>
                <c:ext xmlns:c15="http://schemas.microsoft.com/office/drawing/2012/chart" uri="{CE6537A1-D6FC-4f65-9D91-7224C49458BB}">
                  <c15:dlblFieldTable>
                    <c15:dlblFTEntry>
                      <c15:txfldGUID>{0210CD8F-911A-48FE-8350-966E1E9920A4}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064-4EBF-833B-C3CB2E5FCAB2}"/>
                </c:ext>
                <c:ext xmlns:c15="http://schemas.microsoft.com/office/drawing/2012/chart" uri="{CE6537A1-D6FC-4f65-9D91-7224C49458BB}">
                  <c15:dlblFieldTable>
                    <c15:dlblFTEntry>
                      <c15:txfldGUID>{F9E413D1-F9CF-427B-B967-12487F896866}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064-4EBF-833B-C3CB2E5FCAB2}"/>
                </c:ext>
                <c:ext xmlns:c15="http://schemas.microsoft.com/office/drawing/2012/chart" uri="{CE6537A1-D6FC-4f65-9D91-7224C49458BB}">
                  <c15:dlblFieldTable>
                    <c15:dlblFTEntry>
                      <c15:txfldGUID>{B23D41D2-DE30-4A98-8D19-A54CE07F6D78}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064-4EBF-833B-C3CB2E5FCAB2}"/>
                </c:ext>
                <c:ext xmlns:c15="http://schemas.microsoft.com/office/drawing/2012/chart" uri="{CE6537A1-D6FC-4f65-9D91-7224C49458BB}">
                  <c15:dlblFieldTable>
                    <c15:dlblFTEntry>
                      <c15:txfldGUID>{7BC2AF4E-F831-47F2-BFC1-5FDBA6F16669}</c15:txfldGUID>
                      <c15:f>#REF!</c15:f>
                      <c15:dlblFieldTableCache>
                        <c:ptCount val="1"/>
                        <c:pt idx="0">
                          <c:v>#REF!</c:v>
                        </c:pt>
                      </c15:dlblFieldTableCache>
                    </c15:dlblFTEntry>
                  </c15:dlblFieldTable>
                  <c15:showDataLabelsRange val="0"/>
                </c:ext>
              </c:extLst>
            </c:dLbl>
            <c:dLbl>
              <c:idx val="8"/>
              <c:layout>
                <c:manualLayout>
                  <c:x val="-2.422564935810842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064-4EBF-833B-C3CB2E5FCAB2}"/>
                </c:ext>
                <c:ext xmlns:c15="http://schemas.microsoft.com/office/drawing/2012/chart" uri="{CE6537A1-D6FC-4f65-9D91-7224C49458BB}">
                  <c15:dlblFieldTable>
                    <c15:dlblFTEntry>
                      <c15:txfldGUID>{027C0F12-26D1-49BF-BDA8-944BCB4EB7CE}</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064-4EBF-833B-C3CB2E5FCAB2}"/>
                </c:ext>
                <c:ext xmlns:c15="http://schemas.microsoft.com/office/drawing/2012/chart" uri="{CE6537A1-D6FC-4f65-9D91-7224C49458BB}">
                  <c15:dlblFieldTable>
                    <c15:dlblFTEntry>
                      <c15:txfldGUID>{9AB14B68-504D-429B-BEEB-4E2BACF86F9D}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064-4EBF-833B-C3CB2E5FCAB2}"/>
                </c:ext>
                <c:ext xmlns:c15="http://schemas.microsoft.com/office/drawing/2012/chart" uri="{CE6537A1-D6FC-4f65-9D91-7224C49458BB}">
                  <c15:dlblFieldTable>
                    <c15:dlblFTEntry>
                      <c15:txfldGUID>{04EE6CC4-5D1B-4689-8FC1-7FD54F8D4F60}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064-4EBF-833B-C3CB2E5FCAB2}"/>
                </c:ext>
                <c:ext xmlns:c15="http://schemas.microsoft.com/office/drawing/2012/chart" uri="{CE6537A1-D6FC-4f65-9D91-7224C49458BB}">
                  <c15:dlblFieldTable>
                    <c15:dlblFTEntry>
                      <c15:txfldGUID>{8EDBC257-08B8-417A-B15B-10E12F23C13B}</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xmlns:c16r2="http://schemas.microsoft.com/office/drawing/2015/06/chart">
            <c:ext xmlns:c16="http://schemas.microsoft.com/office/drawing/2014/chart" uri="{C3380CC4-5D6E-409C-BE32-E72D297353CC}">
              <c16:uniqueId val="{00000013-0064-4EBF-833B-C3CB2E5FCAB2}"/>
            </c:ext>
          </c:extLst>
        </c:ser>
        <c:dLbls>
          <c:showLegendKey val="0"/>
          <c:showVal val="1"/>
          <c:showCatName val="0"/>
          <c:showSerName val="0"/>
          <c:showPercent val="0"/>
          <c:showBubbleSize val="0"/>
        </c:dLbls>
        <c:axId val="508303208"/>
        <c:axId val="508298504"/>
      </c:scatterChart>
      <c:valAx>
        <c:axId val="508303208"/>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298504"/>
        <c:crosses val="autoZero"/>
        <c:crossBetween val="midCat"/>
      </c:valAx>
      <c:valAx>
        <c:axId val="508298504"/>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3032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元利償還金等（A）の元利償還金は、一般会計では8百万円減少したが、土地区画整理事業特別会計では45百万円増加したため、合計で37百万円増加している。</a:t>
          </a:r>
        </a:p>
        <a:p>
          <a:r>
            <a:rPr kumimoji="1" lang="ja-JP" altLang="en-US" sz="1400">
              <a:latin typeface="ＭＳ ゴシック"/>
              <a:ea typeface="ＭＳ ゴシック"/>
            </a:rPr>
            <a:t>　一方で、分子の減少要素である算入公債費等（B）は、補正係数の減や平成13年度同意債の算入終了により56百万円減少となったため分子全体では102百万円の増加となった。
　計画的に基金に積み立て活用する等地方債残高の減少に努め、過度に地方債に依存しない財政運営を行っていく。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将来負担額（A）の一般会計等に係る地方債の現在高は、地方債の新規借入抑制により668百万円減少となった。</a:t>
          </a:r>
        </a:p>
        <a:p>
          <a:r>
            <a:rPr kumimoji="1" lang="ja-JP" altLang="en-US" sz="1400">
              <a:latin typeface="ＭＳ ゴシック"/>
              <a:ea typeface="ＭＳ ゴシック"/>
            </a:rPr>
            <a:t>　一方、分子の減少要素である充当可能財源等（B）の充当可能基金は、900百万円の増加となった。これは、新型コロナウイルス対策で財政調整基金を56百万円取り崩したものの、公共施設の老朽化対策として、公共施設等整備基金へ939百万円積立てを行ったこと等によるものである。
　最終的な将来負担比率の分子は、前年度と比べて1,044百万円の減少となり、過去5年間で最も低い1,712百万円となった。</a:t>
          </a:r>
        </a:p>
        <a:p>
          <a:r>
            <a:rPr kumimoji="1" lang="ja-JP" altLang="en-US" sz="1400">
              <a:latin typeface="ＭＳ ゴシック"/>
              <a:ea typeface="ＭＳ ゴシック"/>
            </a:rPr>
            <a:t>　本町の財政は、景気動向の影響を大きく受けやすいため、今後も過度に地方債や基金の取崩に依存することのない健全な財政運営に取り組んでいく。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福岡県苅田町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939百万円、企業立地等奨励金基金に200百万円の積立てを行った。一方で、新型コロナウイルス感染症対策に伴う経費に充当するため、財政調整基金を56百万円取り崩し、基金全体では900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老朽化した公共施設の更新や長寿命化、非耐震化の本庁舎建替えの財源として公共施設整備基金を中心に、財政調整基金とのバランスを取りながら積立を行っていく予定である。また、町内進出企業への奨励金財源として企業立地等奨励金基金の残高を約600百万円とするため計画的に積立を行っていく予定であ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　　：公共施設の老朽化対策のため、施設の新築や改修、設備の更新等の財源に充当する。
企業立地等奨励金基金：苅田町企業立地促進条例等に基づく奨励金の財源に充当する。
まちづくり基金　　　：ふるさと寄附金やまちづくり自販機の売上を積み立て、本町の発展やまちづくりの推進を図る事業の財源に充当する。
宿泊税交付金基金　　：福岡県宿泊税交付金を積み立て、苅田町の観光資源の魅力向上、旅行者の受入環境の充実その他の観光の振興を図る事業に充当する。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霊園管理基金　　　　：霊園の管理料を積み立て、霊園管理に要する経費の財源に充当する。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公共施設整備基金は、令和3年度決算余剰金の1/2　419百万円と固定資産税等の増収を受け一般会計から520百万円の積立を行ったことにより増加となった。
企業立地等奨励金基金は、奨励金の歳出に充てるため189百万円の取崩を行い、200百万円の積立を行ったことにより増額となった。
まちづくり基金は、ふるさと応援寄附金の受入等による52百万円の積立を行った一方で、ふるさと応援寄附金の返礼品等の経費に充てるため29百万円の取崩、過去に積み立てたふるさと応援寄附金を活用し次世代自動車の購入補助経費や電子黒板の購入経費に充てるため29百万円の取崩を行ったため6百万円の減額となった。
宿泊税交付金基金は、観光の振興を図る事業に要した経費より、福岡県宿泊税交付金の受入が多かったため8百万円の増加となった。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霊園管理基金は、管理費に要した経費より管理料の受入の方が多かったため2百万円の増加となった。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今後老朽化の進む公共施設の改修や長寿命化、庁舎の建替え等多くの財源が必要となることから、前年度決算余剰金の1/2を中心に地方税の増収や歳出の削減により捻出した一般財源を計画的に積み立てる予定となっている。
企業立地等奨励金基金は、町内進出企業等へ令和9年度までに約600百万円の奨励金支払が見込まれているため、地方税の増収や歳出の削減により捻出した一般財源を計画的に積み立てる予定となっている。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新型コロナウイルス感染症対策に伴う経費に充当するため56百万円の取崩を行ったため、財政調整基金は減少となった。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平成25年度から平成27年度まで1,250百万円取崩を行ったため、残高が減少していたが、平成29年度より積立を行い、残高水準が平成24年度末時点と同程度まで増加した。今後は、計画的に債券の購入を行い、債券から得た利息を積み立て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積立、取崩ともに行っていないため現在高に変動なし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中期的に歳出が確実に見込まれている特定目的基金（公共施設整備基金、企業立地等奨励金基金）を中心にバランスと取りながら積立てを行っていく予定である。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37,767
36,647
49.58
17,057,863
16,359,658
542,927
10,282,608
8,070,055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類似団体に比べて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年度の町民温水プール建設、平成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消防本部事務所棟建替え及び土地区画整理事業等による道路新設整備等により、比較的新しい固定資産を保有しているためである。しかし、個別施設ごとにみると、多くの公共施設等で老朽化が進み、これから一斉に大規模改修や建替えの時期を迎える状況である。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月に改訂した公共施設等総合管理計画に基づき、公共施設の修繕や更新等を計画的に実施することで、コストの分散、縮減や財政負担の軽減につなげる。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65" name="直線コネクタ 64"/>
        <xdr:cNvCxnSpPr/>
      </xdr:nvCxnSpPr>
      <xdr:spPr>
        <a:xfrm flipV="1">
          <a:off x="4760595" y="4789593"/>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66" name="有形固定資産減価償却率最小値テキスト"/>
        <xdr:cNvSpPr txBox="1"/>
      </xdr:nvSpPr>
      <xdr:spPr>
        <a:xfrm>
          <a:off x="4813300"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67" name="直線コネクタ 66"/>
        <xdr:cNvCxnSpPr/>
      </xdr:nvCxnSpPr>
      <xdr:spPr>
        <a:xfrm>
          <a:off x="4673600" y="600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68" name="有形固定資産減価償却率最大値テキスト"/>
        <xdr:cNvSpPr txBox="1"/>
      </xdr:nvSpPr>
      <xdr:spPr>
        <a:xfrm>
          <a:off x="4813300" y="456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69" name="直線コネクタ 68"/>
        <xdr:cNvCxnSpPr/>
      </xdr:nvCxnSpPr>
      <xdr:spPr>
        <a:xfrm>
          <a:off x="4673600" y="478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70" name="有形固定資産減価償却率平均値テキスト"/>
        <xdr:cNvSpPr txBox="1"/>
      </xdr:nvSpPr>
      <xdr:spPr>
        <a:xfrm>
          <a:off x="4813300" y="5357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1" name="フローチャート: 判断 70"/>
        <xdr:cNvSpPr/>
      </xdr:nvSpPr>
      <xdr:spPr>
        <a:xfrm>
          <a:off x="4711700" y="537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72" name="フローチャート: 判断 71"/>
        <xdr:cNvSpPr/>
      </xdr:nvSpPr>
      <xdr:spPr>
        <a:xfrm>
          <a:off x="40005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73" name="フローチャート: 判断 72"/>
        <xdr:cNvSpPr/>
      </xdr:nvSpPr>
      <xdr:spPr>
        <a:xfrm>
          <a:off x="3238500" y="5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74" name="フローチャート: 判断 73"/>
        <xdr:cNvSpPr/>
      </xdr:nvSpPr>
      <xdr:spPr>
        <a:xfrm>
          <a:off x="2476500" y="525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1" name="楕円 80"/>
        <xdr:cNvSpPr/>
      </xdr:nvSpPr>
      <xdr:spPr>
        <a:xfrm>
          <a:off x="47117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29650</xdr:rowOff>
    </xdr:from>
    <xdr:ext cx="405111" cy="259045"/>
    <xdr:sp macro="" textlink="">
      <xdr:nvSpPr>
        <xdr:cNvPr id="82" name="有形固定資産減価償却率該当値テキスト"/>
        <xdr:cNvSpPr txBox="1"/>
      </xdr:nvSpPr>
      <xdr:spPr>
        <a:xfrm>
          <a:off x="4813300" y="5173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83" name="楕円 82"/>
        <xdr:cNvSpPr/>
      </xdr:nvSpPr>
      <xdr:spPr>
        <a:xfrm>
          <a:off x="40005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xdr:rowOff>
    </xdr:from>
    <xdr:to>
      <xdr:col>23</xdr:col>
      <xdr:colOff>85725</xdr:colOff>
      <xdr:row>31</xdr:row>
      <xdr:rowOff>57573</xdr:rowOff>
    </xdr:to>
    <xdr:cxnSp macro="">
      <xdr:nvCxnSpPr>
        <xdr:cNvPr id="84" name="直線コネクタ 83"/>
        <xdr:cNvCxnSpPr/>
      </xdr:nvCxnSpPr>
      <xdr:spPr>
        <a:xfrm>
          <a:off x="4051300" y="531854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85" name="楕円 84"/>
        <xdr:cNvSpPr/>
      </xdr:nvSpPr>
      <xdr:spPr>
        <a:xfrm>
          <a:off x="3238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3598</xdr:rowOff>
    </xdr:to>
    <xdr:cxnSp macro="">
      <xdr:nvCxnSpPr>
        <xdr:cNvPr id="86" name="直線コネクタ 85"/>
        <xdr:cNvCxnSpPr/>
      </xdr:nvCxnSpPr>
      <xdr:spPr>
        <a:xfrm>
          <a:off x="3289300" y="528976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7" name="楕円 86"/>
        <xdr:cNvSpPr/>
      </xdr:nvSpPr>
      <xdr:spPr>
        <a:xfrm>
          <a:off x="2476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146262</xdr:rowOff>
    </xdr:to>
    <xdr:cxnSp macro="">
      <xdr:nvCxnSpPr>
        <xdr:cNvPr id="88" name="直線コネクタ 87"/>
        <xdr:cNvCxnSpPr/>
      </xdr:nvCxnSpPr>
      <xdr:spPr>
        <a:xfrm>
          <a:off x="2527300" y="524298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9" name="楕円 88"/>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99483</xdr:rowOff>
    </xdr:to>
    <xdr:cxnSp macro="">
      <xdr:nvCxnSpPr>
        <xdr:cNvPr id="90" name="直線コネクタ 89"/>
        <xdr:cNvCxnSpPr/>
      </xdr:nvCxnSpPr>
      <xdr:spPr>
        <a:xfrm>
          <a:off x="1765300" y="519620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91" name="n_1aveValue有形固定資産減価償却率"/>
        <xdr:cNvSpPr txBox="1"/>
      </xdr:nvSpPr>
      <xdr:spPr>
        <a:xfrm>
          <a:off x="38360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2" name="n_2aveValue有形固定資産減価償却率"/>
        <xdr:cNvSpPr txBox="1"/>
      </xdr:nvSpPr>
      <xdr:spPr>
        <a:xfrm>
          <a:off x="3086744" y="538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3" name="n_3aveValue有形固定資産減価償却率"/>
        <xdr:cNvSpPr txBox="1"/>
      </xdr:nvSpPr>
      <xdr:spPr>
        <a:xfrm>
          <a:off x="2324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70925</xdr:rowOff>
    </xdr:from>
    <xdr:ext cx="405111" cy="259045"/>
    <xdr:sp macro="" textlink="">
      <xdr:nvSpPr>
        <xdr:cNvPr id="95" name="n_1mainValue有形固定資産減価償却率"/>
        <xdr:cNvSpPr txBox="1"/>
      </xdr:nvSpPr>
      <xdr:spPr>
        <a:xfrm>
          <a:off x="3836044" y="504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6" name="n_2mainValue有形固定資産減価償却率"/>
        <xdr:cNvSpPr txBox="1"/>
      </xdr:nvSpPr>
      <xdr:spPr>
        <a:xfrm>
          <a:off x="30867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7" name="n_3mainValue有形固定資産減価償却率"/>
        <xdr:cNvSpPr txBox="1"/>
      </xdr:nvSpPr>
      <xdr:spPr>
        <a:xfrm>
          <a:off x="23247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120032</xdr:rowOff>
    </xdr:from>
    <xdr:ext cx="405111" cy="259045"/>
    <xdr:sp macro="" textlink="">
      <xdr:nvSpPr>
        <xdr:cNvPr id="98" name="n_4mainValue有形固定資産減価償却率"/>
        <xdr:cNvSpPr txBox="1"/>
      </xdr:nvSpPr>
      <xdr:spPr>
        <a:xfrm>
          <a:off x="1562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類似団体に比べ</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％低くなっている。これは、地方債の新規借入を抑制し、地方債現在高が約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億円減少したことに加え、基金積立金現在高が約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増加し、地方債償還に充当可能な財源が増加したためである。引き続き地方債の借入抑制を行う方針であるが、老朽化した公共施設等の大規模改修や建替えの際に地方債現在高が増加することが見込まれる。本町の経常一般財源等歳入は景気の影響を受けやすいため、債務償還比率が景気動向に大きく左右されないよう地方債の償還と借入のバランスを注視し、老朽化の進んだ施設の大規模改修等の大型事業を計画的に行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27" name="直線コネクタ 126"/>
        <xdr:cNvCxnSpPr/>
      </xdr:nvCxnSpPr>
      <xdr:spPr>
        <a:xfrm flipV="1">
          <a:off x="14793595" y="4543227"/>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28" name="債務償還比率最小値テキスト"/>
        <xdr:cNvSpPr txBox="1"/>
      </xdr:nvSpPr>
      <xdr:spPr>
        <a:xfrm>
          <a:off x="14846300" y="57877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29" name="直線コネクタ 128"/>
        <xdr:cNvCxnSpPr/>
      </xdr:nvCxnSpPr>
      <xdr:spPr>
        <a:xfrm>
          <a:off x="14706600" y="5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30" name="債務償還比率最大値テキスト"/>
        <xdr:cNvSpPr txBox="1"/>
      </xdr:nvSpPr>
      <xdr:spPr>
        <a:xfrm>
          <a:off x="14846300" y="43184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31" name="直線コネクタ 130"/>
        <xdr:cNvCxnSpPr/>
      </xdr:nvCxnSpPr>
      <xdr:spPr>
        <a:xfrm>
          <a:off x="14706600" y="454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32" name="債務償還比率平均値テキスト"/>
        <xdr:cNvSpPr txBox="1"/>
      </xdr:nvSpPr>
      <xdr:spPr>
        <a:xfrm>
          <a:off x="14846300" y="494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33" name="フローチャート: 判断 132"/>
        <xdr:cNvSpPr/>
      </xdr:nvSpPr>
      <xdr:spPr>
        <a:xfrm>
          <a:off x="147447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34" name="フローチャート: 判断 133"/>
        <xdr:cNvSpPr/>
      </xdr:nvSpPr>
      <xdr:spPr>
        <a:xfrm>
          <a:off x="14033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35" name="フローチャート: 判断 134"/>
        <xdr:cNvSpPr/>
      </xdr:nvSpPr>
      <xdr:spPr>
        <a:xfrm>
          <a:off x="13271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36" name="フローチャート: 判断 135"/>
        <xdr:cNvSpPr/>
      </xdr:nvSpPr>
      <xdr:spPr>
        <a:xfrm>
          <a:off x="12509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37" name="フローチャート: 判断 136"/>
        <xdr:cNvSpPr/>
      </xdr:nvSpPr>
      <xdr:spPr>
        <a:xfrm>
          <a:off x="11747500" y="508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98728</xdr:rowOff>
    </xdr:from>
    <xdr:to>
      <xdr:col>76</xdr:col>
      <xdr:colOff>73025</xdr:colOff>
      <xdr:row>28</xdr:row>
      <xdr:rowOff>28878</xdr:rowOff>
    </xdr:to>
    <xdr:sp macro="" textlink="">
      <xdr:nvSpPr>
        <xdr:cNvPr id="143" name="楕円 142"/>
        <xdr:cNvSpPr/>
      </xdr:nvSpPr>
      <xdr:spPr>
        <a:xfrm>
          <a:off x="14744700" y="47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121605</xdr:rowOff>
    </xdr:from>
    <xdr:ext cx="469744" cy="259045"/>
    <xdr:sp macro="" textlink="">
      <xdr:nvSpPr>
        <xdr:cNvPr id="144" name="債務償還比率該当値テキスト"/>
        <xdr:cNvSpPr txBox="1"/>
      </xdr:nvSpPr>
      <xdr:spPr>
        <a:xfrm>
          <a:off x="14846300" y="457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6082</xdr:rowOff>
    </xdr:from>
    <xdr:to>
      <xdr:col>72</xdr:col>
      <xdr:colOff>123825</xdr:colOff>
      <xdr:row>28</xdr:row>
      <xdr:rowOff>107682</xdr:rowOff>
    </xdr:to>
    <xdr:sp macro="" textlink="">
      <xdr:nvSpPr>
        <xdr:cNvPr id="145" name="楕円 144"/>
        <xdr:cNvSpPr/>
      </xdr:nvSpPr>
      <xdr:spPr>
        <a:xfrm>
          <a:off x="14033500" y="48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149528</xdr:rowOff>
    </xdr:from>
    <xdr:to>
      <xdr:col>76</xdr:col>
      <xdr:colOff>22225</xdr:colOff>
      <xdr:row>28</xdr:row>
      <xdr:rowOff>56882</xdr:rowOff>
    </xdr:to>
    <xdr:cxnSp macro="">
      <xdr:nvCxnSpPr>
        <xdr:cNvPr id="146" name="直線コネクタ 145"/>
        <xdr:cNvCxnSpPr/>
      </xdr:nvCxnSpPr>
      <xdr:spPr>
        <a:xfrm flipV="1">
          <a:off x="14084300" y="4778678"/>
          <a:ext cx="711200" cy="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34389</xdr:rowOff>
    </xdr:from>
    <xdr:to>
      <xdr:col>68</xdr:col>
      <xdr:colOff>123825</xdr:colOff>
      <xdr:row>28</xdr:row>
      <xdr:rowOff>135989</xdr:rowOff>
    </xdr:to>
    <xdr:sp macro="" textlink="">
      <xdr:nvSpPr>
        <xdr:cNvPr id="147" name="楕円 146"/>
        <xdr:cNvSpPr/>
      </xdr:nvSpPr>
      <xdr:spPr>
        <a:xfrm>
          <a:off x="13271500" y="48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56882</xdr:rowOff>
    </xdr:from>
    <xdr:to>
      <xdr:col>72</xdr:col>
      <xdr:colOff>73025</xdr:colOff>
      <xdr:row>28</xdr:row>
      <xdr:rowOff>85189</xdr:rowOff>
    </xdr:to>
    <xdr:cxnSp macro="">
      <xdr:nvCxnSpPr>
        <xdr:cNvPr id="148" name="直線コネクタ 147"/>
        <xdr:cNvCxnSpPr/>
      </xdr:nvCxnSpPr>
      <xdr:spPr>
        <a:xfrm flipV="1">
          <a:off x="13322300" y="4857482"/>
          <a:ext cx="762000" cy="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73970</xdr:rowOff>
    </xdr:from>
    <xdr:to>
      <xdr:col>64</xdr:col>
      <xdr:colOff>123825</xdr:colOff>
      <xdr:row>29</xdr:row>
      <xdr:rowOff>4120</xdr:rowOff>
    </xdr:to>
    <xdr:sp macro="" textlink="">
      <xdr:nvSpPr>
        <xdr:cNvPr id="149" name="楕円 148"/>
        <xdr:cNvSpPr/>
      </xdr:nvSpPr>
      <xdr:spPr>
        <a:xfrm>
          <a:off x="12509500" y="487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85189</xdr:rowOff>
    </xdr:from>
    <xdr:to>
      <xdr:col>68</xdr:col>
      <xdr:colOff>73025</xdr:colOff>
      <xdr:row>28</xdr:row>
      <xdr:rowOff>124770</xdr:rowOff>
    </xdr:to>
    <xdr:cxnSp macro="">
      <xdr:nvCxnSpPr>
        <xdr:cNvPr id="150" name="直線コネクタ 149"/>
        <xdr:cNvCxnSpPr/>
      </xdr:nvCxnSpPr>
      <xdr:spPr>
        <a:xfrm flipV="1">
          <a:off x="12560300" y="4885789"/>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23544</xdr:rowOff>
    </xdr:from>
    <xdr:to>
      <xdr:col>60</xdr:col>
      <xdr:colOff>123825</xdr:colOff>
      <xdr:row>29</xdr:row>
      <xdr:rowOff>125144</xdr:rowOff>
    </xdr:to>
    <xdr:sp macro="" textlink="">
      <xdr:nvSpPr>
        <xdr:cNvPr id="151" name="楕円 150"/>
        <xdr:cNvSpPr/>
      </xdr:nvSpPr>
      <xdr:spPr>
        <a:xfrm>
          <a:off x="11747500" y="49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124770</xdr:rowOff>
    </xdr:from>
    <xdr:to>
      <xdr:col>64</xdr:col>
      <xdr:colOff>73025</xdr:colOff>
      <xdr:row>29</xdr:row>
      <xdr:rowOff>74344</xdr:rowOff>
    </xdr:to>
    <xdr:cxnSp macro="">
      <xdr:nvCxnSpPr>
        <xdr:cNvPr id="152" name="直線コネクタ 151"/>
        <xdr:cNvCxnSpPr/>
      </xdr:nvCxnSpPr>
      <xdr:spPr>
        <a:xfrm flipV="1">
          <a:off x="11798300" y="4925370"/>
          <a:ext cx="762000" cy="1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53" name="n_1aveValue債務償還比率"/>
        <xdr:cNvSpPr txBox="1"/>
      </xdr:nvSpPr>
      <xdr:spPr>
        <a:xfrm>
          <a:off x="13836727" y="5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54" name="n_2aveValue債務償還比率"/>
        <xdr:cNvSpPr txBox="1"/>
      </xdr:nvSpPr>
      <xdr:spPr>
        <a:xfrm>
          <a:off x="13087427" y="517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55" name="n_3aveValue債務償還比率"/>
        <xdr:cNvSpPr txBox="1"/>
      </xdr:nvSpPr>
      <xdr:spPr>
        <a:xfrm>
          <a:off x="12325427" y="51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56" name="n_4aveValue債務償還比率"/>
        <xdr:cNvSpPr txBox="1"/>
      </xdr:nvSpPr>
      <xdr:spPr>
        <a:xfrm>
          <a:off x="11563427" y="517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124209</xdr:rowOff>
    </xdr:from>
    <xdr:ext cx="469744" cy="259045"/>
    <xdr:sp macro="" textlink="">
      <xdr:nvSpPr>
        <xdr:cNvPr id="157" name="n_1mainValue債務償還比率"/>
        <xdr:cNvSpPr txBox="1"/>
      </xdr:nvSpPr>
      <xdr:spPr>
        <a:xfrm>
          <a:off x="13836727" y="458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152516</xdr:rowOff>
    </xdr:from>
    <xdr:ext cx="469744" cy="259045"/>
    <xdr:sp macro="" textlink="">
      <xdr:nvSpPr>
        <xdr:cNvPr id="158" name="n_2mainValue債務償還比率"/>
        <xdr:cNvSpPr txBox="1"/>
      </xdr:nvSpPr>
      <xdr:spPr>
        <a:xfrm>
          <a:off x="13087427" y="46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20647</xdr:rowOff>
    </xdr:from>
    <xdr:ext cx="469744" cy="259045"/>
    <xdr:sp macro="" textlink="">
      <xdr:nvSpPr>
        <xdr:cNvPr id="159" name="n_3mainValue債務償還比率"/>
        <xdr:cNvSpPr txBox="1"/>
      </xdr:nvSpPr>
      <xdr:spPr>
        <a:xfrm>
          <a:off x="12325427" y="464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141671</xdr:rowOff>
    </xdr:from>
    <xdr:ext cx="469744" cy="259045"/>
    <xdr:sp macro="" textlink="">
      <xdr:nvSpPr>
        <xdr:cNvPr id="160" name="n_4mainValue債務償還比率"/>
        <xdr:cNvSpPr txBox="1"/>
      </xdr:nvSpPr>
      <xdr:spPr>
        <a:xfrm>
          <a:off x="11563427" y="477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37,767
36,647
49.58
17,057,863
16,359,658
542,927
10,282,608
8,070,055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3" name="楕円 72"/>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4" name="【道路】&#10;有形固定資産減価償却率該当値テキスト"/>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36</xdr:row>
      <xdr:rowOff>76200</xdr:rowOff>
    </xdr:to>
    <xdr:cxnSp macro="">
      <xdr:nvCxnSpPr>
        <xdr:cNvPr id="76" name="直線コネクタ 75"/>
        <xdr:cNvCxnSpPr/>
      </xdr:nvCxnSpPr>
      <xdr:spPr>
        <a:xfrm>
          <a:off x="3797300" y="617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7" name="楕円 76"/>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36</xdr:row>
      <xdr:rowOff>0</xdr:rowOff>
    </xdr:to>
    <xdr:cxnSp macro="">
      <xdr:nvCxnSpPr>
        <xdr:cNvPr id="78" name="直線コネクタ 77"/>
        <xdr:cNvCxnSpPr/>
      </xdr:nvCxnSpPr>
      <xdr:spPr>
        <a:xfrm>
          <a:off x="2908300" y="6111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162560</xdr:rowOff>
    </xdr:from>
    <xdr:to>
      <xdr:col>10</xdr:col>
      <xdr:colOff>165100</xdr:colOff>
      <xdr:row>35</xdr:row>
      <xdr:rowOff>92710</xdr:rowOff>
    </xdr:to>
    <xdr:sp macro="" textlink="">
      <xdr:nvSpPr>
        <xdr:cNvPr id="79" name="楕円 78"/>
        <xdr:cNvSpPr/>
      </xdr:nvSpPr>
      <xdr:spPr>
        <a:xfrm>
          <a:off x="1968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41910</xdr:rowOff>
    </xdr:from>
    <xdr:to>
      <xdr:col>15</xdr:col>
      <xdr:colOff>50800</xdr:colOff>
      <xdr:row>35</xdr:row>
      <xdr:rowOff>110490</xdr:rowOff>
    </xdr:to>
    <xdr:cxnSp macro="">
      <xdr:nvCxnSpPr>
        <xdr:cNvPr id="80" name="直線コネクタ 79"/>
        <xdr:cNvCxnSpPr/>
      </xdr:nvCxnSpPr>
      <xdr:spPr>
        <a:xfrm>
          <a:off x="2019300" y="6042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113030</xdr:rowOff>
    </xdr:from>
    <xdr:to>
      <xdr:col>6</xdr:col>
      <xdr:colOff>38100</xdr:colOff>
      <xdr:row>35</xdr:row>
      <xdr:rowOff>43180</xdr:rowOff>
    </xdr:to>
    <xdr:sp macro="" textlink="">
      <xdr:nvSpPr>
        <xdr:cNvPr id="81" name="楕円 80"/>
        <xdr:cNvSpPr/>
      </xdr:nvSpPr>
      <xdr:spPr>
        <a:xfrm>
          <a:off x="1079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163830</xdr:rowOff>
    </xdr:from>
    <xdr:to>
      <xdr:col>10</xdr:col>
      <xdr:colOff>114300</xdr:colOff>
      <xdr:row>35</xdr:row>
      <xdr:rowOff>41910</xdr:rowOff>
    </xdr:to>
    <xdr:cxnSp macro="">
      <xdr:nvCxnSpPr>
        <xdr:cNvPr id="82" name="直線コネクタ 81"/>
        <xdr:cNvCxnSpPr/>
      </xdr:nvCxnSpPr>
      <xdr:spPr>
        <a:xfrm>
          <a:off x="1130300" y="59931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道路】&#10;有形固定資産減価償却率"/>
        <xdr:cNvSpPr txBox="1"/>
      </xdr:nvSpPr>
      <xdr:spPr>
        <a:xfrm>
          <a:off x="3582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8" name="n_2mainValue【道路】&#10;有形固定資産減価償却率"/>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109237</xdr:rowOff>
    </xdr:from>
    <xdr:ext cx="405111" cy="259045"/>
    <xdr:sp macro="" textlink="">
      <xdr:nvSpPr>
        <xdr:cNvPr id="89" name="n_3mainValue【道路】&#10;有形固定資産減価償却率"/>
        <xdr:cNvSpPr txBox="1"/>
      </xdr:nvSpPr>
      <xdr:spPr>
        <a:xfrm>
          <a:off x="1816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59707</xdr:rowOff>
    </xdr:from>
    <xdr:ext cx="405111" cy="259045"/>
    <xdr:sp macro="" textlink="">
      <xdr:nvSpPr>
        <xdr:cNvPr id="90" name="n_4mainValue【道路】&#10;有形固定資産減価償却率"/>
        <xdr:cNvSpPr txBox="1"/>
      </xdr:nvSpPr>
      <xdr:spPr>
        <a:xfrm>
          <a:off x="927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151010</xdr:rowOff>
    </xdr:from>
    <xdr:to>
      <xdr:col>55</xdr:col>
      <xdr:colOff>50800</xdr:colOff>
      <xdr:row>42</xdr:row>
      <xdr:rowOff>81160</xdr:rowOff>
    </xdr:to>
    <xdr:sp macro="" textlink="">
      <xdr:nvSpPr>
        <xdr:cNvPr id="132" name="楕円 131"/>
        <xdr:cNvSpPr/>
      </xdr:nvSpPr>
      <xdr:spPr>
        <a:xfrm>
          <a:off x="10426700" y="71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65937</xdr:rowOff>
    </xdr:from>
    <xdr:ext cx="469744" cy="259045"/>
    <xdr:sp macro="" textlink="">
      <xdr:nvSpPr>
        <xdr:cNvPr id="133" name="【道路】&#10;一人当たり延長該当値テキスト"/>
        <xdr:cNvSpPr txBox="1"/>
      </xdr:nvSpPr>
      <xdr:spPr>
        <a:xfrm>
          <a:off x="10515600" y="709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150531</xdr:rowOff>
    </xdr:from>
    <xdr:to>
      <xdr:col>50</xdr:col>
      <xdr:colOff>165100</xdr:colOff>
      <xdr:row>42</xdr:row>
      <xdr:rowOff>80681</xdr:rowOff>
    </xdr:to>
    <xdr:sp macro="" textlink="">
      <xdr:nvSpPr>
        <xdr:cNvPr id="134" name="楕円 133"/>
        <xdr:cNvSpPr/>
      </xdr:nvSpPr>
      <xdr:spPr>
        <a:xfrm>
          <a:off x="9588500" y="71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29881</xdr:rowOff>
    </xdr:from>
    <xdr:to>
      <xdr:col>55</xdr:col>
      <xdr:colOff>0</xdr:colOff>
      <xdr:row>42</xdr:row>
      <xdr:rowOff>30360</xdr:rowOff>
    </xdr:to>
    <xdr:cxnSp macro="">
      <xdr:nvCxnSpPr>
        <xdr:cNvPr id="135" name="直線コネクタ 134"/>
        <xdr:cNvCxnSpPr/>
      </xdr:nvCxnSpPr>
      <xdr:spPr>
        <a:xfrm>
          <a:off x="9639300" y="7230781"/>
          <a:ext cx="8382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150978</xdr:rowOff>
    </xdr:from>
    <xdr:to>
      <xdr:col>46</xdr:col>
      <xdr:colOff>38100</xdr:colOff>
      <xdr:row>42</xdr:row>
      <xdr:rowOff>81128</xdr:rowOff>
    </xdr:to>
    <xdr:sp macro="" textlink="">
      <xdr:nvSpPr>
        <xdr:cNvPr id="136" name="楕円 135"/>
        <xdr:cNvSpPr/>
      </xdr:nvSpPr>
      <xdr:spPr>
        <a:xfrm>
          <a:off x="8699500" y="71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29881</xdr:rowOff>
    </xdr:from>
    <xdr:to>
      <xdr:col>50</xdr:col>
      <xdr:colOff>114300</xdr:colOff>
      <xdr:row>42</xdr:row>
      <xdr:rowOff>30328</xdr:rowOff>
    </xdr:to>
    <xdr:cxnSp macro="">
      <xdr:nvCxnSpPr>
        <xdr:cNvPr id="137" name="直線コネクタ 136"/>
        <xdr:cNvCxnSpPr/>
      </xdr:nvCxnSpPr>
      <xdr:spPr>
        <a:xfrm flipV="1">
          <a:off x="8750300" y="7230781"/>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151326</xdr:rowOff>
    </xdr:from>
    <xdr:to>
      <xdr:col>41</xdr:col>
      <xdr:colOff>101600</xdr:colOff>
      <xdr:row>42</xdr:row>
      <xdr:rowOff>81476</xdr:rowOff>
    </xdr:to>
    <xdr:sp macro="" textlink="">
      <xdr:nvSpPr>
        <xdr:cNvPr id="138" name="楕円 137"/>
        <xdr:cNvSpPr/>
      </xdr:nvSpPr>
      <xdr:spPr>
        <a:xfrm>
          <a:off x="7810500" y="718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30328</xdr:rowOff>
    </xdr:from>
    <xdr:to>
      <xdr:col>45</xdr:col>
      <xdr:colOff>177800</xdr:colOff>
      <xdr:row>42</xdr:row>
      <xdr:rowOff>30676</xdr:rowOff>
    </xdr:to>
    <xdr:cxnSp macro="">
      <xdr:nvCxnSpPr>
        <xdr:cNvPr id="139" name="直線コネクタ 138"/>
        <xdr:cNvCxnSpPr/>
      </xdr:nvCxnSpPr>
      <xdr:spPr>
        <a:xfrm flipV="1">
          <a:off x="7861300" y="7231228"/>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151881</xdr:rowOff>
    </xdr:from>
    <xdr:to>
      <xdr:col>36</xdr:col>
      <xdr:colOff>165100</xdr:colOff>
      <xdr:row>42</xdr:row>
      <xdr:rowOff>82031</xdr:rowOff>
    </xdr:to>
    <xdr:sp macro="" textlink="">
      <xdr:nvSpPr>
        <xdr:cNvPr id="140" name="楕円 139"/>
        <xdr:cNvSpPr/>
      </xdr:nvSpPr>
      <xdr:spPr>
        <a:xfrm>
          <a:off x="6921500" y="71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30676</xdr:rowOff>
    </xdr:from>
    <xdr:to>
      <xdr:col>41</xdr:col>
      <xdr:colOff>50800</xdr:colOff>
      <xdr:row>42</xdr:row>
      <xdr:rowOff>31231</xdr:rowOff>
    </xdr:to>
    <xdr:cxnSp macro="">
      <xdr:nvCxnSpPr>
        <xdr:cNvPr id="141" name="直線コネクタ 140"/>
        <xdr:cNvCxnSpPr/>
      </xdr:nvCxnSpPr>
      <xdr:spPr>
        <a:xfrm flipV="1">
          <a:off x="6972300" y="7231576"/>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71808</xdr:rowOff>
    </xdr:from>
    <xdr:ext cx="469744" cy="259045"/>
    <xdr:sp macro="" textlink="">
      <xdr:nvSpPr>
        <xdr:cNvPr id="146" name="n_1mainValue【道路】&#10;一人当たり延長"/>
        <xdr:cNvSpPr txBox="1"/>
      </xdr:nvSpPr>
      <xdr:spPr>
        <a:xfrm>
          <a:off x="9391727" y="72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72255</xdr:rowOff>
    </xdr:from>
    <xdr:ext cx="469744" cy="259045"/>
    <xdr:sp macro="" textlink="">
      <xdr:nvSpPr>
        <xdr:cNvPr id="147" name="n_2mainValue【道路】&#10;一人当たり延長"/>
        <xdr:cNvSpPr txBox="1"/>
      </xdr:nvSpPr>
      <xdr:spPr>
        <a:xfrm>
          <a:off x="8515427" y="72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72603</xdr:rowOff>
    </xdr:from>
    <xdr:ext cx="469744" cy="259045"/>
    <xdr:sp macro="" textlink="">
      <xdr:nvSpPr>
        <xdr:cNvPr id="148" name="n_3mainValue【道路】&#10;一人当たり延長"/>
        <xdr:cNvSpPr txBox="1"/>
      </xdr:nvSpPr>
      <xdr:spPr>
        <a:xfrm>
          <a:off x="7626427" y="727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73158</xdr:rowOff>
    </xdr:from>
    <xdr:ext cx="469744" cy="259045"/>
    <xdr:sp macro="" textlink="">
      <xdr:nvSpPr>
        <xdr:cNvPr id="149" name="n_4mainValue【道路】&#10;一人当たり延長"/>
        <xdr:cNvSpPr txBox="1"/>
      </xdr:nvSpPr>
      <xdr:spPr>
        <a:xfrm>
          <a:off x="6737427" y="72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9" name="楕円 188"/>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33037</xdr:rowOff>
    </xdr:from>
    <xdr:ext cx="405111" cy="259045"/>
    <xdr:sp macro="" textlink="">
      <xdr:nvSpPr>
        <xdr:cNvPr id="190" name="【橋りょう・トンネル】&#10;有形固定資産減価償却率該当値テキスト"/>
        <xdr:cNvSpPr txBox="1"/>
      </xdr:nvSpPr>
      <xdr:spPr>
        <a:xfrm>
          <a:off x="4673600"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91" name="楕円 190"/>
        <xdr:cNvSpPr/>
      </xdr:nvSpPr>
      <xdr:spPr>
        <a:xfrm>
          <a:off x="3746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30480</xdr:rowOff>
    </xdr:from>
    <xdr:to>
      <xdr:col>24</xdr:col>
      <xdr:colOff>63500</xdr:colOff>
      <xdr:row>61</xdr:row>
      <xdr:rowOff>60960</xdr:rowOff>
    </xdr:to>
    <xdr:cxnSp macro="">
      <xdr:nvCxnSpPr>
        <xdr:cNvPr id="192" name="直線コネクタ 191"/>
        <xdr:cNvCxnSpPr/>
      </xdr:nvCxnSpPr>
      <xdr:spPr>
        <a:xfrm>
          <a:off x="3797300" y="10488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macro="" textlink="">
      <xdr:nvSpPr>
        <xdr:cNvPr id="193" name="楕円 192"/>
        <xdr:cNvSpPr/>
      </xdr:nvSpPr>
      <xdr:spPr>
        <a:xfrm>
          <a:off x="2857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30480</xdr:rowOff>
    </xdr:to>
    <xdr:cxnSp macro="">
      <xdr:nvCxnSpPr>
        <xdr:cNvPr id="194" name="直線コネクタ 193"/>
        <xdr:cNvCxnSpPr/>
      </xdr:nvCxnSpPr>
      <xdr:spPr>
        <a:xfrm>
          <a:off x="2908300" y="10460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95885</xdr:rowOff>
    </xdr:from>
    <xdr:to>
      <xdr:col>10</xdr:col>
      <xdr:colOff>165100</xdr:colOff>
      <xdr:row>61</xdr:row>
      <xdr:rowOff>26035</xdr:rowOff>
    </xdr:to>
    <xdr:sp macro="" textlink="">
      <xdr:nvSpPr>
        <xdr:cNvPr id="195" name="楕円 194"/>
        <xdr:cNvSpPr/>
      </xdr:nvSpPr>
      <xdr:spPr>
        <a:xfrm>
          <a:off x="196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146685</xdr:rowOff>
    </xdr:from>
    <xdr:to>
      <xdr:col>15</xdr:col>
      <xdr:colOff>50800</xdr:colOff>
      <xdr:row>61</xdr:row>
      <xdr:rowOff>1905</xdr:rowOff>
    </xdr:to>
    <xdr:cxnSp macro="">
      <xdr:nvCxnSpPr>
        <xdr:cNvPr id="196" name="直線コネクタ 195"/>
        <xdr:cNvCxnSpPr/>
      </xdr:nvCxnSpPr>
      <xdr:spPr>
        <a:xfrm>
          <a:off x="2019300" y="104336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73025</xdr:rowOff>
    </xdr:from>
    <xdr:to>
      <xdr:col>6</xdr:col>
      <xdr:colOff>38100</xdr:colOff>
      <xdr:row>61</xdr:row>
      <xdr:rowOff>3175</xdr:rowOff>
    </xdr:to>
    <xdr:sp macro="" textlink="">
      <xdr:nvSpPr>
        <xdr:cNvPr id="197" name="楕円 196"/>
        <xdr:cNvSpPr/>
      </xdr:nvSpPr>
      <xdr:spPr>
        <a:xfrm>
          <a:off x="1079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123825</xdr:rowOff>
    </xdr:from>
    <xdr:to>
      <xdr:col>10</xdr:col>
      <xdr:colOff>114300</xdr:colOff>
      <xdr:row>60</xdr:row>
      <xdr:rowOff>146685</xdr:rowOff>
    </xdr:to>
    <xdr:cxnSp macro="">
      <xdr:nvCxnSpPr>
        <xdr:cNvPr id="198" name="直線コネクタ 197"/>
        <xdr:cNvCxnSpPr/>
      </xdr:nvCxnSpPr>
      <xdr:spPr>
        <a:xfrm>
          <a:off x="1130300" y="104108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97807</xdr:rowOff>
    </xdr:from>
    <xdr:ext cx="405111" cy="259045"/>
    <xdr:sp macro="" textlink="">
      <xdr:nvSpPr>
        <xdr:cNvPr id="203" name="n_1mainValue【橋りょう・トンネル】&#10;有形固定資産減価償却率"/>
        <xdr:cNvSpPr txBox="1"/>
      </xdr:nvSpPr>
      <xdr:spPr>
        <a:xfrm>
          <a:off x="35820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69232</xdr:rowOff>
    </xdr:from>
    <xdr:ext cx="405111" cy="259045"/>
    <xdr:sp macro="" textlink="">
      <xdr:nvSpPr>
        <xdr:cNvPr id="204" name="n_2mainValue【橋りょう・トンネル】&#10;有形固定資産減価償却率"/>
        <xdr:cNvSpPr txBox="1"/>
      </xdr:nvSpPr>
      <xdr:spPr>
        <a:xfrm>
          <a:off x="2705744" y="1018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42562</xdr:rowOff>
    </xdr:from>
    <xdr:ext cx="405111" cy="259045"/>
    <xdr:sp macro="" textlink="">
      <xdr:nvSpPr>
        <xdr:cNvPr id="205" name="n_3mainValue【橋りょう・トンネル】&#10;有形固定資産減価償却率"/>
        <xdr:cNvSpPr txBox="1"/>
      </xdr:nvSpPr>
      <xdr:spPr>
        <a:xfrm>
          <a:off x="18167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19702</xdr:rowOff>
    </xdr:from>
    <xdr:ext cx="405111" cy="259045"/>
    <xdr:sp macro="" textlink="">
      <xdr:nvSpPr>
        <xdr:cNvPr id="206" name="n_4mainValue【橋りょう・トンネル】&#10;有形固定資産減価償却率"/>
        <xdr:cNvSpPr txBox="1"/>
      </xdr:nvSpPr>
      <xdr:spPr>
        <a:xfrm>
          <a:off x="927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19524</xdr:rowOff>
    </xdr:from>
    <xdr:to>
      <xdr:col>55</xdr:col>
      <xdr:colOff>50800</xdr:colOff>
      <xdr:row>61</xdr:row>
      <xdr:rowOff>121124</xdr:rowOff>
    </xdr:to>
    <xdr:sp macro="" textlink="">
      <xdr:nvSpPr>
        <xdr:cNvPr id="244" name="楕円 243"/>
        <xdr:cNvSpPr/>
      </xdr:nvSpPr>
      <xdr:spPr>
        <a:xfrm>
          <a:off x="10426700" y="1047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42401</xdr:rowOff>
    </xdr:from>
    <xdr:ext cx="599010" cy="259045"/>
    <xdr:sp macro="" textlink="">
      <xdr:nvSpPr>
        <xdr:cNvPr id="245" name="【橋りょう・トンネル】&#10;一人当たり有形固定資産（償却資産）額該当値テキスト"/>
        <xdr:cNvSpPr txBox="1"/>
      </xdr:nvSpPr>
      <xdr:spPr>
        <a:xfrm>
          <a:off x="10515600" y="1032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15238</xdr:rowOff>
    </xdr:from>
    <xdr:to>
      <xdr:col>50</xdr:col>
      <xdr:colOff>165100</xdr:colOff>
      <xdr:row>61</xdr:row>
      <xdr:rowOff>116838</xdr:rowOff>
    </xdr:to>
    <xdr:sp macro="" textlink="">
      <xdr:nvSpPr>
        <xdr:cNvPr id="246" name="楕円 245"/>
        <xdr:cNvSpPr/>
      </xdr:nvSpPr>
      <xdr:spPr>
        <a:xfrm>
          <a:off x="9588500" y="104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66038</xdr:rowOff>
    </xdr:from>
    <xdr:to>
      <xdr:col>55</xdr:col>
      <xdr:colOff>0</xdr:colOff>
      <xdr:row>61</xdr:row>
      <xdr:rowOff>70324</xdr:rowOff>
    </xdr:to>
    <xdr:cxnSp macro="">
      <xdr:nvCxnSpPr>
        <xdr:cNvPr id="247" name="直線コネクタ 246"/>
        <xdr:cNvCxnSpPr/>
      </xdr:nvCxnSpPr>
      <xdr:spPr>
        <a:xfrm>
          <a:off x="9639300" y="10524488"/>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16616</xdr:rowOff>
    </xdr:from>
    <xdr:to>
      <xdr:col>46</xdr:col>
      <xdr:colOff>38100</xdr:colOff>
      <xdr:row>61</xdr:row>
      <xdr:rowOff>118216</xdr:rowOff>
    </xdr:to>
    <xdr:sp macro="" textlink="">
      <xdr:nvSpPr>
        <xdr:cNvPr id="248" name="楕円 247"/>
        <xdr:cNvSpPr/>
      </xdr:nvSpPr>
      <xdr:spPr>
        <a:xfrm>
          <a:off x="8699500" y="104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66038</xdr:rowOff>
    </xdr:from>
    <xdr:to>
      <xdr:col>50</xdr:col>
      <xdr:colOff>114300</xdr:colOff>
      <xdr:row>61</xdr:row>
      <xdr:rowOff>67416</xdr:rowOff>
    </xdr:to>
    <xdr:cxnSp macro="">
      <xdr:nvCxnSpPr>
        <xdr:cNvPr id="249" name="直線コネクタ 248"/>
        <xdr:cNvCxnSpPr/>
      </xdr:nvCxnSpPr>
      <xdr:spPr>
        <a:xfrm flipV="1">
          <a:off x="8750300" y="10524488"/>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18569</xdr:rowOff>
    </xdr:from>
    <xdr:to>
      <xdr:col>41</xdr:col>
      <xdr:colOff>101600</xdr:colOff>
      <xdr:row>61</xdr:row>
      <xdr:rowOff>120169</xdr:rowOff>
    </xdr:to>
    <xdr:sp macro="" textlink="">
      <xdr:nvSpPr>
        <xdr:cNvPr id="250" name="楕円 249"/>
        <xdr:cNvSpPr/>
      </xdr:nvSpPr>
      <xdr:spPr>
        <a:xfrm>
          <a:off x="7810500" y="104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67416</xdr:rowOff>
    </xdr:from>
    <xdr:to>
      <xdr:col>45</xdr:col>
      <xdr:colOff>177800</xdr:colOff>
      <xdr:row>61</xdr:row>
      <xdr:rowOff>69369</xdr:rowOff>
    </xdr:to>
    <xdr:cxnSp macro="">
      <xdr:nvCxnSpPr>
        <xdr:cNvPr id="251" name="直線コネクタ 250"/>
        <xdr:cNvCxnSpPr/>
      </xdr:nvCxnSpPr>
      <xdr:spPr>
        <a:xfrm flipV="1">
          <a:off x="7861300" y="10525866"/>
          <a:ext cx="8890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25344</xdr:rowOff>
    </xdr:from>
    <xdr:to>
      <xdr:col>36</xdr:col>
      <xdr:colOff>165100</xdr:colOff>
      <xdr:row>61</xdr:row>
      <xdr:rowOff>126944</xdr:rowOff>
    </xdr:to>
    <xdr:sp macro="" textlink="">
      <xdr:nvSpPr>
        <xdr:cNvPr id="252" name="楕円 251"/>
        <xdr:cNvSpPr/>
      </xdr:nvSpPr>
      <xdr:spPr>
        <a:xfrm>
          <a:off x="6921500" y="104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69369</xdr:rowOff>
    </xdr:from>
    <xdr:to>
      <xdr:col>41</xdr:col>
      <xdr:colOff>50800</xdr:colOff>
      <xdr:row>61</xdr:row>
      <xdr:rowOff>76144</xdr:rowOff>
    </xdr:to>
    <xdr:cxnSp macro="">
      <xdr:nvCxnSpPr>
        <xdr:cNvPr id="253" name="直線コネクタ 252"/>
        <xdr:cNvCxnSpPr/>
      </xdr:nvCxnSpPr>
      <xdr:spPr>
        <a:xfrm flipV="1">
          <a:off x="6972300" y="10527819"/>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121542</xdr:rowOff>
    </xdr:from>
    <xdr:ext cx="599010" cy="259045"/>
    <xdr:sp macro="" textlink="">
      <xdr:nvSpPr>
        <xdr:cNvPr id="257" name="n_4aveValue【橋りょう・トンネル】&#10;一人当たり有形固定資産（償却資産）額"/>
        <xdr:cNvSpPr txBox="1"/>
      </xdr:nvSpPr>
      <xdr:spPr>
        <a:xfrm>
          <a:off x="6672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133365</xdr:rowOff>
    </xdr:from>
    <xdr:ext cx="599010" cy="259045"/>
    <xdr:sp macro="" textlink="">
      <xdr:nvSpPr>
        <xdr:cNvPr id="258" name="n_1mainValue【橋りょう・トンネル】&#10;一人当たり有形固定資産（償却資産）額"/>
        <xdr:cNvSpPr txBox="1"/>
      </xdr:nvSpPr>
      <xdr:spPr>
        <a:xfrm>
          <a:off x="9327095" y="1024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134743</xdr:rowOff>
    </xdr:from>
    <xdr:ext cx="599010" cy="259045"/>
    <xdr:sp macro="" textlink="">
      <xdr:nvSpPr>
        <xdr:cNvPr id="259" name="n_2mainValue【橋りょう・トンネル】&#10;一人当たり有形固定資産（償却資産）額"/>
        <xdr:cNvSpPr txBox="1"/>
      </xdr:nvSpPr>
      <xdr:spPr>
        <a:xfrm>
          <a:off x="8450795" y="1025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136696</xdr:rowOff>
    </xdr:from>
    <xdr:ext cx="599010" cy="259045"/>
    <xdr:sp macro="" textlink="">
      <xdr:nvSpPr>
        <xdr:cNvPr id="260" name="n_3mainValue【橋りょう・トンネル】&#10;一人当たり有形固定資産（償却資産）額"/>
        <xdr:cNvSpPr txBox="1"/>
      </xdr:nvSpPr>
      <xdr:spPr>
        <a:xfrm>
          <a:off x="7561795" y="1025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143471</xdr:rowOff>
    </xdr:from>
    <xdr:ext cx="599010" cy="259045"/>
    <xdr:sp macro="" textlink="">
      <xdr:nvSpPr>
        <xdr:cNvPr id="261" name="n_4mainValue【橋りょう・トンネル】&#10;一人当たり有形固定資産（償却資産）額"/>
        <xdr:cNvSpPr txBox="1"/>
      </xdr:nvSpPr>
      <xdr:spPr>
        <a:xfrm>
          <a:off x="6672795" y="1025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302" name="楕円 301"/>
        <xdr:cNvSpPr/>
      </xdr:nvSpPr>
      <xdr:spPr>
        <a:xfrm>
          <a:off x="4584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114952</xdr:rowOff>
    </xdr:from>
    <xdr:ext cx="405111" cy="259045"/>
    <xdr:sp macro="" textlink="">
      <xdr:nvSpPr>
        <xdr:cNvPr id="303" name="【公営住宅】&#10;有形固定資産減価償却率該当値テキスト"/>
        <xdr:cNvSpPr txBox="1"/>
      </xdr:nvSpPr>
      <xdr:spPr>
        <a:xfrm>
          <a:off x="4673600"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304" name="楕円 303"/>
        <xdr:cNvSpPr/>
      </xdr:nvSpPr>
      <xdr:spPr>
        <a:xfrm>
          <a:off x="3746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142875</xdr:rowOff>
    </xdr:to>
    <xdr:cxnSp macro="">
      <xdr:nvCxnSpPr>
        <xdr:cNvPr id="305" name="直線コネクタ 304"/>
        <xdr:cNvCxnSpPr/>
      </xdr:nvCxnSpPr>
      <xdr:spPr>
        <a:xfrm>
          <a:off x="3797300" y="141960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306" name="楕円 305"/>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137161</xdr:rowOff>
    </xdr:to>
    <xdr:cxnSp macro="">
      <xdr:nvCxnSpPr>
        <xdr:cNvPr id="307" name="直線コネクタ 306"/>
        <xdr:cNvCxnSpPr/>
      </xdr:nvCxnSpPr>
      <xdr:spPr>
        <a:xfrm>
          <a:off x="2908300" y="14192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308" name="楕円 307"/>
        <xdr:cNvSpPr/>
      </xdr:nvSpPr>
      <xdr:spPr>
        <a:xfrm>
          <a:off x="196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102870</xdr:rowOff>
    </xdr:from>
    <xdr:to>
      <xdr:col>15</xdr:col>
      <xdr:colOff>50800</xdr:colOff>
      <xdr:row>82</xdr:row>
      <xdr:rowOff>133350</xdr:rowOff>
    </xdr:to>
    <xdr:cxnSp macro="">
      <xdr:nvCxnSpPr>
        <xdr:cNvPr id="309" name="直線コネクタ 308"/>
        <xdr:cNvCxnSpPr/>
      </xdr:nvCxnSpPr>
      <xdr:spPr>
        <a:xfrm>
          <a:off x="2019300" y="1416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0" name="楕円 309"/>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102870</xdr:rowOff>
    </xdr:to>
    <xdr:cxnSp macro="">
      <xdr:nvCxnSpPr>
        <xdr:cNvPr id="311" name="直線コネクタ 310"/>
        <xdr:cNvCxnSpPr/>
      </xdr:nvCxnSpPr>
      <xdr:spPr>
        <a:xfrm>
          <a:off x="1130300" y="14142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33038</xdr:rowOff>
    </xdr:from>
    <xdr:ext cx="405111" cy="259045"/>
    <xdr:sp macro="" textlink="">
      <xdr:nvSpPr>
        <xdr:cNvPr id="316" name="n_1mainValue【公営住宅】&#10;有形固定資産減価償却率"/>
        <xdr:cNvSpPr txBox="1"/>
      </xdr:nvSpPr>
      <xdr:spPr>
        <a:xfrm>
          <a:off x="35820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317" name="n_2mainValue【公営住宅】&#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318" name="n_3mainValue【公営住宅】&#10;有形固定資産減価償却率"/>
        <xdr:cNvSpPr txBox="1"/>
      </xdr:nvSpPr>
      <xdr:spPr>
        <a:xfrm>
          <a:off x="1816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9" name="n_4main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73169</xdr:rowOff>
    </xdr:from>
    <xdr:ext cx="469744" cy="259045"/>
    <xdr:sp macro="" textlink="">
      <xdr:nvSpPr>
        <xdr:cNvPr id="344" name="【公営住宅】&#10;一人当たり面積平均値テキスト"/>
        <xdr:cNvSpPr txBox="1"/>
      </xdr:nvSpPr>
      <xdr:spPr>
        <a:xfrm>
          <a:off x="10515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109601</xdr:rowOff>
    </xdr:from>
    <xdr:to>
      <xdr:col>55</xdr:col>
      <xdr:colOff>50800</xdr:colOff>
      <xdr:row>83</xdr:row>
      <xdr:rowOff>39751</xdr:rowOff>
    </xdr:to>
    <xdr:sp macro="" textlink="">
      <xdr:nvSpPr>
        <xdr:cNvPr id="355" name="楕円 354"/>
        <xdr:cNvSpPr/>
      </xdr:nvSpPr>
      <xdr:spPr>
        <a:xfrm>
          <a:off x="10426700" y="1416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132478</xdr:rowOff>
    </xdr:from>
    <xdr:ext cx="469744" cy="259045"/>
    <xdr:sp macro="" textlink="">
      <xdr:nvSpPr>
        <xdr:cNvPr id="356" name="【公営住宅】&#10;一人当たり面積該当値テキスト"/>
        <xdr:cNvSpPr txBox="1"/>
      </xdr:nvSpPr>
      <xdr:spPr>
        <a:xfrm>
          <a:off x="10515600" y="140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102743</xdr:rowOff>
    </xdr:from>
    <xdr:to>
      <xdr:col>50</xdr:col>
      <xdr:colOff>165100</xdr:colOff>
      <xdr:row>83</xdr:row>
      <xdr:rowOff>32893</xdr:rowOff>
    </xdr:to>
    <xdr:sp macro="" textlink="">
      <xdr:nvSpPr>
        <xdr:cNvPr id="357" name="楕円 356"/>
        <xdr:cNvSpPr/>
      </xdr:nvSpPr>
      <xdr:spPr>
        <a:xfrm>
          <a:off x="9588500" y="141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153543</xdr:rowOff>
    </xdr:from>
    <xdr:to>
      <xdr:col>55</xdr:col>
      <xdr:colOff>0</xdr:colOff>
      <xdr:row>82</xdr:row>
      <xdr:rowOff>160401</xdr:rowOff>
    </xdr:to>
    <xdr:cxnSp macro="">
      <xdr:nvCxnSpPr>
        <xdr:cNvPr id="358" name="直線コネクタ 357"/>
        <xdr:cNvCxnSpPr/>
      </xdr:nvCxnSpPr>
      <xdr:spPr>
        <a:xfrm>
          <a:off x="9639300" y="1421244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99885</xdr:rowOff>
    </xdr:from>
    <xdr:to>
      <xdr:col>46</xdr:col>
      <xdr:colOff>38100</xdr:colOff>
      <xdr:row>83</xdr:row>
      <xdr:rowOff>30035</xdr:rowOff>
    </xdr:to>
    <xdr:sp macro="" textlink="">
      <xdr:nvSpPr>
        <xdr:cNvPr id="359" name="楕円 358"/>
        <xdr:cNvSpPr/>
      </xdr:nvSpPr>
      <xdr:spPr>
        <a:xfrm>
          <a:off x="8699500" y="141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150685</xdr:rowOff>
    </xdr:from>
    <xdr:to>
      <xdr:col>50</xdr:col>
      <xdr:colOff>114300</xdr:colOff>
      <xdr:row>82</xdr:row>
      <xdr:rowOff>153543</xdr:rowOff>
    </xdr:to>
    <xdr:cxnSp macro="">
      <xdr:nvCxnSpPr>
        <xdr:cNvPr id="360" name="直線コネクタ 359"/>
        <xdr:cNvCxnSpPr/>
      </xdr:nvCxnSpPr>
      <xdr:spPr>
        <a:xfrm>
          <a:off x="8750300" y="1420958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89599</xdr:rowOff>
    </xdr:from>
    <xdr:to>
      <xdr:col>41</xdr:col>
      <xdr:colOff>101600</xdr:colOff>
      <xdr:row>83</xdr:row>
      <xdr:rowOff>19749</xdr:rowOff>
    </xdr:to>
    <xdr:sp macro="" textlink="">
      <xdr:nvSpPr>
        <xdr:cNvPr id="361" name="楕円 360"/>
        <xdr:cNvSpPr/>
      </xdr:nvSpPr>
      <xdr:spPr>
        <a:xfrm>
          <a:off x="78105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140399</xdr:rowOff>
    </xdr:from>
    <xdr:to>
      <xdr:col>45</xdr:col>
      <xdr:colOff>177800</xdr:colOff>
      <xdr:row>82</xdr:row>
      <xdr:rowOff>150685</xdr:rowOff>
    </xdr:to>
    <xdr:cxnSp macro="">
      <xdr:nvCxnSpPr>
        <xdr:cNvPr id="362" name="直線コネクタ 361"/>
        <xdr:cNvCxnSpPr/>
      </xdr:nvCxnSpPr>
      <xdr:spPr>
        <a:xfrm>
          <a:off x="7861300" y="1419929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90170</xdr:rowOff>
    </xdr:from>
    <xdr:to>
      <xdr:col>36</xdr:col>
      <xdr:colOff>165100</xdr:colOff>
      <xdr:row>83</xdr:row>
      <xdr:rowOff>20320</xdr:rowOff>
    </xdr:to>
    <xdr:sp macro="" textlink="">
      <xdr:nvSpPr>
        <xdr:cNvPr id="363" name="楕円 362"/>
        <xdr:cNvSpPr/>
      </xdr:nvSpPr>
      <xdr:spPr>
        <a:xfrm>
          <a:off x="6921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140399</xdr:rowOff>
    </xdr:from>
    <xdr:to>
      <xdr:col>41</xdr:col>
      <xdr:colOff>50800</xdr:colOff>
      <xdr:row>82</xdr:row>
      <xdr:rowOff>140970</xdr:rowOff>
    </xdr:to>
    <xdr:cxnSp macro="">
      <xdr:nvCxnSpPr>
        <xdr:cNvPr id="364" name="直線コネクタ 363"/>
        <xdr:cNvCxnSpPr/>
      </xdr:nvCxnSpPr>
      <xdr:spPr>
        <a:xfrm flipV="1">
          <a:off x="6972300" y="1419929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21162</xdr:rowOff>
    </xdr:from>
    <xdr:ext cx="469744" cy="259045"/>
    <xdr:sp macro="" textlink="">
      <xdr:nvSpPr>
        <xdr:cNvPr id="365" name="n_1aveValue【公営住宅】&#10;一人当たり面積"/>
        <xdr:cNvSpPr txBox="1"/>
      </xdr:nvSpPr>
      <xdr:spPr>
        <a:xfrm>
          <a:off x="93917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36592</xdr:rowOff>
    </xdr:from>
    <xdr:ext cx="469744" cy="259045"/>
    <xdr:sp macro="" textlink="">
      <xdr:nvSpPr>
        <xdr:cNvPr id="366" name="n_2aveValue【公営住宅】&#10;一人当たり面積"/>
        <xdr:cNvSpPr txBox="1"/>
      </xdr:nvSpPr>
      <xdr:spPr>
        <a:xfrm>
          <a:off x="8515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7" name="n_3aveValue【公営住宅】&#10;一人当たり面積"/>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68" name="n_4aveValue【公営住宅】&#10;一人当たり面積"/>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49420</xdr:rowOff>
    </xdr:from>
    <xdr:ext cx="469744" cy="259045"/>
    <xdr:sp macro="" textlink="">
      <xdr:nvSpPr>
        <xdr:cNvPr id="369" name="n_1mainValue【公営住宅】&#10;一人当たり面積"/>
        <xdr:cNvSpPr txBox="1"/>
      </xdr:nvSpPr>
      <xdr:spPr>
        <a:xfrm>
          <a:off x="9391727" y="1393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46562</xdr:rowOff>
    </xdr:from>
    <xdr:ext cx="469744" cy="259045"/>
    <xdr:sp macro="" textlink="">
      <xdr:nvSpPr>
        <xdr:cNvPr id="370" name="n_2mainValue【公営住宅】&#10;一人当たり面積"/>
        <xdr:cNvSpPr txBox="1"/>
      </xdr:nvSpPr>
      <xdr:spPr>
        <a:xfrm>
          <a:off x="8515427" y="1393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36276</xdr:rowOff>
    </xdr:from>
    <xdr:ext cx="469744" cy="259045"/>
    <xdr:sp macro="" textlink="">
      <xdr:nvSpPr>
        <xdr:cNvPr id="371" name="n_3mainValue【公営住宅】&#10;一人当たり面積"/>
        <xdr:cNvSpPr txBox="1"/>
      </xdr:nvSpPr>
      <xdr:spPr>
        <a:xfrm>
          <a:off x="7626427" y="139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36847</xdr:rowOff>
    </xdr:from>
    <xdr:ext cx="469744" cy="259045"/>
    <xdr:sp macro="" textlink="">
      <xdr:nvSpPr>
        <xdr:cNvPr id="372" name="n_4mainValue【公営住宅】&#10;一人当たり面積"/>
        <xdr:cNvSpPr txBox="1"/>
      </xdr:nvSpPr>
      <xdr:spPr>
        <a:xfrm>
          <a:off x="6737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7" name="テキスト ボックス 4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7" name="テキスト ボックス 4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431" name="直線コネクタ 430"/>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2" name="【学校施設】&#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3" name="直線コネクタ 432"/>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4"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5" name="直線コネクタ 434"/>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36" name="【学校施設】&#10;有形固定資産減価償却率平均値テキスト"/>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37" name="フローチャート: 判断 436"/>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438" name="フローチャート: 判断 437"/>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39" name="フローチャート: 判断 438"/>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440" name="フローチャート: 判断 439"/>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441" name="フローチャート: 判断 440"/>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447" name="楕円 446"/>
        <xdr:cNvSpPr/>
      </xdr:nvSpPr>
      <xdr:spPr>
        <a:xfrm>
          <a:off x="16268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448" name="【学校施設】&#10;有形固定資産減価償却率該当値テキスト"/>
        <xdr:cNvSpPr txBox="1"/>
      </xdr:nvSpPr>
      <xdr:spPr>
        <a:xfrm>
          <a:off x="16357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449" name="楕円 448"/>
        <xdr:cNvSpPr/>
      </xdr:nvSpPr>
      <xdr:spPr>
        <a:xfrm>
          <a:off x="15430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138793</xdr:rowOff>
    </xdr:from>
    <xdr:to>
      <xdr:col>85</xdr:col>
      <xdr:colOff>127000</xdr:colOff>
      <xdr:row>62</xdr:row>
      <xdr:rowOff>13063</xdr:rowOff>
    </xdr:to>
    <xdr:cxnSp macro="">
      <xdr:nvCxnSpPr>
        <xdr:cNvPr id="450" name="直線コネクタ 449"/>
        <xdr:cNvCxnSpPr/>
      </xdr:nvCxnSpPr>
      <xdr:spPr>
        <a:xfrm>
          <a:off x="15481300" y="105972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451" name="楕円 450"/>
        <xdr:cNvSpPr/>
      </xdr:nvSpPr>
      <xdr:spPr>
        <a:xfrm>
          <a:off x="14541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138793</xdr:rowOff>
    </xdr:from>
    <xdr:to>
      <xdr:col>81</xdr:col>
      <xdr:colOff>50800</xdr:colOff>
      <xdr:row>61</xdr:row>
      <xdr:rowOff>161653</xdr:rowOff>
    </xdr:to>
    <xdr:cxnSp macro="">
      <xdr:nvCxnSpPr>
        <xdr:cNvPr id="452" name="直線コネクタ 451"/>
        <xdr:cNvCxnSpPr/>
      </xdr:nvCxnSpPr>
      <xdr:spPr>
        <a:xfrm flipV="1">
          <a:off x="14592300" y="105972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78196</xdr:rowOff>
    </xdr:from>
    <xdr:to>
      <xdr:col>72</xdr:col>
      <xdr:colOff>38100</xdr:colOff>
      <xdr:row>62</xdr:row>
      <xdr:rowOff>8346</xdr:rowOff>
    </xdr:to>
    <xdr:sp macro="" textlink="">
      <xdr:nvSpPr>
        <xdr:cNvPr id="453" name="楕円 452"/>
        <xdr:cNvSpPr/>
      </xdr:nvSpPr>
      <xdr:spPr>
        <a:xfrm>
          <a:off x="13652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128996</xdr:rowOff>
    </xdr:from>
    <xdr:to>
      <xdr:col>76</xdr:col>
      <xdr:colOff>114300</xdr:colOff>
      <xdr:row>61</xdr:row>
      <xdr:rowOff>161653</xdr:rowOff>
    </xdr:to>
    <xdr:cxnSp macro="">
      <xdr:nvCxnSpPr>
        <xdr:cNvPr id="454" name="直線コネクタ 453"/>
        <xdr:cNvCxnSpPr/>
      </xdr:nvCxnSpPr>
      <xdr:spPr>
        <a:xfrm>
          <a:off x="13703300" y="105874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87993</xdr:rowOff>
    </xdr:from>
    <xdr:to>
      <xdr:col>67</xdr:col>
      <xdr:colOff>101600</xdr:colOff>
      <xdr:row>62</xdr:row>
      <xdr:rowOff>18143</xdr:rowOff>
    </xdr:to>
    <xdr:sp macro="" textlink="">
      <xdr:nvSpPr>
        <xdr:cNvPr id="455" name="楕円 454"/>
        <xdr:cNvSpPr/>
      </xdr:nvSpPr>
      <xdr:spPr>
        <a:xfrm>
          <a:off x="12763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128996</xdr:rowOff>
    </xdr:from>
    <xdr:to>
      <xdr:col>71</xdr:col>
      <xdr:colOff>177800</xdr:colOff>
      <xdr:row>61</xdr:row>
      <xdr:rowOff>138793</xdr:rowOff>
    </xdr:to>
    <xdr:cxnSp macro="">
      <xdr:nvCxnSpPr>
        <xdr:cNvPr id="456" name="直線コネクタ 455"/>
        <xdr:cNvCxnSpPr/>
      </xdr:nvCxnSpPr>
      <xdr:spPr>
        <a:xfrm flipV="1">
          <a:off x="12814300" y="105874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155501</xdr:rowOff>
    </xdr:from>
    <xdr:ext cx="405111" cy="259045"/>
    <xdr:sp macro="" textlink="">
      <xdr:nvSpPr>
        <xdr:cNvPr id="457" name="n_1aveValue【学校施設】&#10;有形固定資産減価償却率"/>
        <xdr:cNvSpPr txBox="1"/>
      </xdr:nvSpPr>
      <xdr:spPr>
        <a:xfrm>
          <a:off x="15266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458" name="n_2aveValue【学校施設】&#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459"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460" name="n_4aveValue【学校施設】&#10;有形固定資産減価償却率"/>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461" name="n_1mainValue【学校施設】&#10;有形固定資産減価償却率"/>
        <xdr:cNvSpPr txBox="1"/>
      </xdr:nvSpPr>
      <xdr:spPr>
        <a:xfrm>
          <a:off x="15266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462" name="n_2mainValue【学校施設】&#10;有形固定資産減価償却率"/>
        <xdr:cNvSpPr txBox="1"/>
      </xdr:nvSpPr>
      <xdr:spPr>
        <a:xfrm>
          <a:off x="14389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170923</xdr:rowOff>
    </xdr:from>
    <xdr:ext cx="405111" cy="259045"/>
    <xdr:sp macro="" textlink="">
      <xdr:nvSpPr>
        <xdr:cNvPr id="463" name="n_3mainValue【学校施設】&#10;有形固定資産減価償却率"/>
        <xdr:cNvSpPr txBox="1"/>
      </xdr:nvSpPr>
      <xdr:spPr>
        <a:xfrm>
          <a:off x="13500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9270</xdr:rowOff>
    </xdr:from>
    <xdr:ext cx="405111" cy="259045"/>
    <xdr:sp macro="" textlink="">
      <xdr:nvSpPr>
        <xdr:cNvPr id="464" name="n_4mainValue【学校施設】&#10;有形固定資産減価償却率"/>
        <xdr:cNvSpPr txBox="1"/>
      </xdr:nvSpPr>
      <xdr:spPr>
        <a:xfrm>
          <a:off x="12611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6" name="直線コネクタ 475"/>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7" name="テキスト ボックス 476"/>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0" name="直線コネクタ 47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1" name="テキスト ボックス 48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485" name="直線コネクタ 484"/>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486" name="【学校施設】&#10;一人当たり面積最小値テキスト"/>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487" name="直線コネクタ 486"/>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488" name="【学校施設】&#10;一人当たり面積最大値テキスト"/>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489" name="直線コネクタ 488"/>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490" name="【学校施設】&#10;一人当たり面積平均値テキスト"/>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491" name="フローチャート: 判断 490"/>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492" name="フローチャート: 判断 491"/>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493" name="フローチャート: 判断 492"/>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494" name="フローチャート: 判断 493"/>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495" name="フローチャート: 判断 494"/>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34354</xdr:rowOff>
    </xdr:from>
    <xdr:to>
      <xdr:col>116</xdr:col>
      <xdr:colOff>114300</xdr:colOff>
      <xdr:row>62</xdr:row>
      <xdr:rowOff>135954</xdr:rowOff>
    </xdr:to>
    <xdr:sp macro="" textlink="">
      <xdr:nvSpPr>
        <xdr:cNvPr id="501" name="楕円 500"/>
        <xdr:cNvSpPr/>
      </xdr:nvSpPr>
      <xdr:spPr>
        <a:xfrm>
          <a:off x="22110700" y="106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120731</xdr:rowOff>
    </xdr:from>
    <xdr:ext cx="469744" cy="259045"/>
    <xdr:sp macro="" textlink="">
      <xdr:nvSpPr>
        <xdr:cNvPr id="502" name="【学校施設】&#10;一人当たり面積該当値テキスト"/>
        <xdr:cNvSpPr txBox="1"/>
      </xdr:nvSpPr>
      <xdr:spPr>
        <a:xfrm>
          <a:off x="22199600" y="1057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27495</xdr:rowOff>
    </xdr:from>
    <xdr:to>
      <xdr:col>112</xdr:col>
      <xdr:colOff>38100</xdr:colOff>
      <xdr:row>62</xdr:row>
      <xdr:rowOff>129095</xdr:rowOff>
    </xdr:to>
    <xdr:sp macro="" textlink="">
      <xdr:nvSpPr>
        <xdr:cNvPr id="503" name="楕円 502"/>
        <xdr:cNvSpPr/>
      </xdr:nvSpPr>
      <xdr:spPr>
        <a:xfrm>
          <a:off x="212725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78295</xdr:rowOff>
    </xdr:from>
    <xdr:to>
      <xdr:col>116</xdr:col>
      <xdr:colOff>63500</xdr:colOff>
      <xdr:row>62</xdr:row>
      <xdr:rowOff>85154</xdr:rowOff>
    </xdr:to>
    <xdr:cxnSp macro="">
      <xdr:nvCxnSpPr>
        <xdr:cNvPr id="504" name="直線コネクタ 503"/>
        <xdr:cNvCxnSpPr/>
      </xdr:nvCxnSpPr>
      <xdr:spPr>
        <a:xfrm>
          <a:off x="21323300" y="1070819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43497</xdr:rowOff>
    </xdr:from>
    <xdr:to>
      <xdr:col>107</xdr:col>
      <xdr:colOff>101600</xdr:colOff>
      <xdr:row>62</xdr:row>
      <xdr:rowOff>145097</xdr:rowOff>
    </xdr:to>
    <xdr:sp macro="" textlink="">
      <xdr:nvSpPr>
        <xdr:cNvPr id="505" name="楕円 504"/>
        <xdr:cNvSpPr/>
      </xdr:nvSpPr>
      <xdr:spPr>
        <a:xfrm>
          <a:off x="20383500" y="106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78295</xdr:rowOff>
    </xdr:from>
    <xdr:to>
      <xdr:col>111</xdr:col>
      <xdr:colOff>177800</xdr:colOff>
      <xdr:row>62</xdr:row>
      <xdr:rowOff>94297</xdr:rowOff>
    </xdr:to>
    <xdr:cxnSp macro="">
      <xdr:nvCxnSpPr>
        <xdr:cNvPr id="506" name="直線コネクタ 505"/>
        <xdr:cNvCxnSpPr/>
      </xdr:nvCxnSpPr>
      <xdr:spPr>
        <a:xfrm flipV="1">
          <a:off x="20434300" y="1070819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27495</xdr:rowOff>
    </xdr:from>
    <xdr:to>
      <xdr:col>102</xdr:col>
      <xdr:colOff>165100</xdr:colOff>
      <xdr:row>62</xdr:row>
      <xdr:rowOff>129095</xdr:rowOff>
    </xdr:to>
    <xdr:sp macro="" textlink="">
      <xdr:nvSpPr>
        <xdr:cNvPr id="507" name="楕円 506"/>
        <xdr:cNvSpPr/>
      </xdr:nvSpPr>
      <xdr:spPr>
        <a:xfrm>
          <a:off x="194945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78295</xdr:rowOff>
    </xdr:from>
    <xdr:to>
      <xdr:col>107</xdr:col>
      <xdr:colOff>50800</xdr:colOff>
      <xdr:row>62</xdr:row>
      <xdr:rowOff>94297</xdr:rowOff>
    </xdr:to>
    <xdr:cxnSp macro="">
      <xdr:nvCxnSpPr>
        <xdr:cNvPr id="508" name="直線コネクタ 507"/>
        <xdr:cNvCxnSpPr/>
      </xdr:nvCxnSpPr>
      <xdr:spPr>
        <a:xfrm>
          <a:off x="19545300" y="1070819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30924</xdr:rowOff>
    </xdr:from>
    <xdr:to>
      <xdr:col>98</xdr:col>
      <xdr:colOff>38100</xdr:colOff>
      <xdr:row>62</xdr:row>
      <xdr:rowOff>132524</xdr:rowOff>
    </xdr:to>
    <xdr:sp macro="" textlink="">
      <xdr:nvSpPr>
        <xdr:cNvPr id="509" name="楕円 508"/>
        <xdr:cNvSpPr/>
      </xdr:nvSpPr>
      <xdr:spPr>
        <a:xfrm>
          <a:off x="18605500" y="10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78295</xdr:rowOff>
    </xdr:from>
    <xdr:to>
      <xdr:col>102</xdr:col>
      <xdr:colOff>114300</xdr:colOff>
      <xdr:row>62</xdr:row>
      <xdr:rowOff>81724</xdr:rowOff>
    </xdr:to>
    <xdr:cxnSp macro="">
      <xdr:nvCxnSpPr>
        <xdr:cNvPr id="510" name="直線コネクタ 509"/>
        <xdr:cNvCxnSpPr/>
      </xdr:nvCxnSpPr>
      <xdr:spPr>
        <a:xfrm flipV="1">
          <a:off x="18656300" y="1070819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511" name="n_1aveValue【学校施設】&#10;一人当たり面積"/>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512" name="n_2aveValue【学校施設】&#10;一人当たり面積"/>
        <xdr:cNvSpPr txBox="1"/>
      </xdr:nvSpPr>
      <xdr:spPr>
        <a:xfrm>
          <a:off x="20199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513" name="n_3aveValue【学校施設】&#10;一人当たり面積"/>
        <xdr:cNvSpPr txBox="1"/>
      </xdr:nvSpPr>
      <xdr:spPr>
        <a:xfrm>
          <a:off x="19310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514" name="n_4aveValue【学校施設】&#10;一人当たり面積"/>
        <xdr:cNvSpPr txBox="1"/>
      </xdr:nvSpPr>
      <xdr:spPr>
        <a:xfrm>
          <a:off x="18421427"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120222</xdr:rowOff>
    </xdr:from>
    <xdr:ext cx="469744" cy="259045"/>
    <xdr:sp macro="" textlink="">
      <xdr:nvSpPr>
        <xdr:cNvPr id="515" name="n_1mainValue【学校施設】&#10;一人当たり面積"/>
        <xdr:cNvSpPr txBox="1"/>
      </xdr:nvSpPr>
      <xdr:spPr>
        <a:xfrm>
          <a:off x="21075727" y="107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136224</xdr:rowOff>
    </xdr:from>
    <xdr:ext cx="469744" cy="259045"/>
    <xdr:sp macro="" textlink="">
      <xdr:nvSpPr>
        <xdr:cNvPr id="516" name="n_2mainValue【学校施設】&#10;一人当たり面積"/>
        <xdr:cNvSpPr txBox="1"/>
      </xdr:nvSpPr>
      <xdr:spPr>
        <a:xfrm>
          <a:off x="20199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120222</xdr:rowOff>
    </xdr:from>
    <xdr:ext cx="469744" cy="259045"/>
    <xdr:sp macro="" textlink="">
      <xdr:nvSpPr>
        <xdr:cNvPr id="517" name="n_3mainValue【学校施設】&#10;一人当たり面積"/>
        <xdr:cNvSpPr txBox="1"/>
      </xdr:nvSpPr>
      <xdr:spPr>
        <a:xfrm>
          <a:off x="19310427" y="107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123651</xdr:rowOff>
    </xdr:from>
    <xdr:ext cx="469744" cy="259045"/>
    <xdr:sp macro="" textlink="">
      <xdr:nvSpPr>
        <xdr:cNvPr id="518" name="n_4mainValue【学校施設】&#10;一人当たり面積"/>
        <xdr:cNvSpPr txBox="1"/>
      </xdr:nvSpPr>
      <xdr:spPr>
        <a:xfrm>
          <a:off x="18421427" y="1075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6" name="直線コネクタ 5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7" name="テキスト ボックス 5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8" name="直線コネクタ 5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49" name="テキスト ボックス 5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0" name="直線コネクタ 5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1" name="テキスト ボックス 5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2" name="直線コネクタ 5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3" name="テキスト ボックス 5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4" name="直線コネクタ 5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5" name="テキスト ボックス 5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57" name="テキスト ボックス 5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559" name="直線コネクタ 558"/>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1" name="直線コネクタ 5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562" name="【公民館】&#10;有形固定資産減価償却率最大値テキスト"/>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563" name="直線コネクタ 562"/>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564" name="【公民館】&#10;有形固定資産減価償却率平均値テキスト"/>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565" name="フローチャート: 判断 564"/>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566" name="フローチャート: 判断 565"/>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567" name="フローチャート: 判断 566"/>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568" name="フローチャート: 判断 567"/>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569" name="フローチャート: 判断 568"/>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164464</xdr:rowOff>
    </xdr:from>
    <xdr:to>
      <xdr:col>85</xdr:col>
      <xdr:colOff>177800</xdr:colOff>
      <xdr:row>106</xdr:row>
      <xdr:rowOff>94614</xdr:rowOff>
    </xdr:to>
    <xdr:sp macro="" textlink="">
      <xdr:nvSpPr>
        <xdr:cNvPr id="575" name="楕円 574"/>
        <xdr:cNvSpPr/>
      </xdr:nvSpPr>
      <xdr:spPr>
        <a:xfrm>
          <a:off x="16268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142891</xdr:rowOff>
    </xdr:from>
    <xdr:ext cx="405111" cy="259045"/>
    <xdr:sp macro="" textlink="">
      <xdr:nvSpPr>
        <xdr:cNvPr id="576" name="【公民館】&#10;有形固定資産減価償却率該当値テキスト"/>
        <xdr:cNvSpPr txBox="1"/>
      </xdr:nvSpPr>
      <xdr:spPr>
        <a:xfrm>
          <a:off x="16357600"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137795</xdr:rowOff>
    </xdr:from>
    <xdr:to>
      <xdr:col>81</xdr:col>
      <xdr:colOff>101600</xdr:colOff>
      <xdr:row>106</xdr:row>
      <xdr:rowOff>67945</xdr:rowOff>
    </xdr:to>
    <xdr:sp macro="" textlink="">
      <xdr:nvSpPr>
        <xdr:cNvPr id="577" name="楕円 576"/>
        <xdr:cNvSpPr/>
      </xdr:nvSpPr>
      <xdr:spPr>
        <a:xfrm>
          <a:off x="15430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17145</xdr:rowOff>
    </xdr:from>
    <xdr:to>
      <xdr:col>85</xdr:col>
      <xdr:colOff>127000</xdr:colOff>
      <xdr:row>106</xdr:row>
      <xdr:rowOff>43814</xdr:rowOff>
    </xdr:to>
    <xdr:cxnSp macro="">
      <xdr:nvCxnSpPr>
        <xdr:cNvPr id="578" name="直線コネクタ 577"/>
        <xdr:cNvCxnSpPr/>
      </xdr:nvCxnSpPr>
      <xdr:spPr>
        <a:xfrm>
          <a:off x="15481300" y="181908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38736</xdr:rowOff>
    </xdr:from>
    <xdr:to>
      <xdr:col>76</xdr:col>
      <xdr:colOff>165100</xdr:colOff>
      <xdr:row>105</xdr:row>
      <xdr:rowOff>140336</xdr:rowOff>
    </xdr:to>
    <xdr:sp macro="" textlink="">
      <xdr:nvSpPr>
        <xdr:cNvPr id="579" name="楕円 578"/>
        <xdr:cNvSpPr/>
      </xdr:nvSpPr>
      <xdr:spPr>
        <a:xfrm>
          <a:off x="14541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89536</xdr:rowOff>
    </xdr:from>
    <xdr:to>
      <xdr:col>81</xdr:col>
      <xdr:colOff>50800</xdr:colOff>
      <xdr:row>106</xdr:row>
      <xdr:rowOff>17145</xdr:rowOff>
    </xdr:to>
    <xdr:cxnSp macro="">
      <xdr:nvCxnSpPr>
        <xdr:cNvPr id="580" name="直線コネクタ 579"/>
        <xdr:cNvCxnSpPr/>
      </xdr:nvCxnSpPr>
      <xdr:spPr>
        <a:xfrm>
          <a:off x="14592300" y="18091786"/>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57786</xdr:rowOff>
    </xdr:from>
    <xdr:to>
      <xdr:col>72</xdr:col>
      <xdr:colOff>38100</xdr:colOff>
      <xdr:row>105</xdr:row>
      <xdr:rowOff>159386</xdr:rowOff>
    </xdr:to>
    <xdr:sp macro="" textlink="">
      <xdr:nvSpPr>
        <xdr:cNvPr id="581" name="楕円 580"/>
        <xdr:cNvSpPr/>
      </xdr:nvSpPr>
      <xdr:spPr>
        <a:xfrm>
          <a:off x="13652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105</xdr:row>
      <xdr:rowOff>108586</xdr:rowOff>
    </xdr:to>
    <xdr:cxnSp macro="">
      <xdr:nvCxnSpPr>
        <xdr:cNvPr id="582" name="直線コネクタ 581"/>
        <xdr:cNvCxnSpPr/>
      </xdr:nvCxnSpPr>
      <xdr:spPr>
        <a:xfrm flipV="1">
          <a:off x="13703300" y="180917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25400</xdr:rowOff>
    </xdr:from>
    <xdr:to>
      <xdr:col>67</xdr:col>
      <xdr:colOff>101600</xdr:colOff>
      <xdr:row>105</xdr:row>
      <xdr:rowOff>127000</xdr:rowOff>
    </xdr:to>
    <xdr:sp macro="" textlink="">
      <xdr:nvSpPr>
        <xdr:cNvPr id="583" name="楕円 582"/>
        <xdr:cNvSpPr/>
      </xdr:nvSpPr>
      <xdr:spPr>
        <a:xfrm>
          <a:off x="1276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108586</xdr:rowOff>
    </xdr:to>
    <xdr:cxnSp macro="">
      <xdr:nvCxnSpPr>
        <xdr:cNvPr id="584" name="直線コネクタ 583"/>
        <xdr:cNvCxnSpPr/>
      </xdr:nvCxnSpPr>
      <xdr:spPr>
        <a:xfrm>
          <a:off x="12814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585" name="n_1aveValue【公民館】&#10;有形固定資産減価償却率"/>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586" name="n_2aveValue【公民館】&#10;有形固定資産減価償却率"/>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587" name="n_3aveValue【公民館】&#10;有形固定資産減価償却率"/>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588" name="n_4aveValue【公民館】&#10;有形固定資産減価償却率"/>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59072</xdr:rowOff>
    </xdr:from>
    <xdr:ext cx="405111" cy="259045"/>
    <xdr:sp macro="" textlink="">
      <xdr:nvSpPr>
        <xdr:cNvPr id="589" name="n_1mainValue【公民館】&#10;有形固定資産減価償却率"/>
        <xdr:cNvSpPr txBox="1"/>
      </xdr:nvSpPr>
      <xdr:spPr>
        <a:xfrm>
          <a:off x="152660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131463</xdr:rowOff>
    </xdr:from>
    <xdr:ext cx="405111" cy="259045"/>
    <xdr:sp macro="" textlink="">
      <xdr:nvSpPr>
        <xdr:cNvPr id="590" name="n_2mainValue【公民館】&#10;有形固定資産減価償却率"/>
        <xdr:cNvSpPr txBox="1"/>
      </xdr:nvSpPr>
      <xdr:spPr>
        <a:xfrm>
          <a:off x="14389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150513</xdr:rowOff>
    </xdr:from>
    <xdr:ext cx="405111" cy="259045"/>
    <xdr:sp macro="" textlink="">
      <xdr:nvSpPr>
        <xdr:cNvPr id="591" name="n_3mainValue【公民館】&#10;有形固定資産減価償却率"/>
        <xdr:cNvSpPr txBox="1"/>
      </xdr:nvSpPr>
      <xdr:spPr>
        <a:xfrm>
          <a:off x="13500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592" name="n_4mainValue【公民館】&#10;有形固定資産減価償却率"/>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3" name="直線コネクタ 6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4" name="テキスト ボックス 6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5" name="直線コネクタ 6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6" name="テキスト ボックス 6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7" name="直線コネクタ 6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8" name="テキスト ボックス 6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9" name="直線コネクタ 6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0" name="テキスト ボックス 6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614" name="直線コネクタ 613"/>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15"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16" name="直線コネクタ 615"/>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617" name="【公民館】&#10;一人当たり面積最大値テキスト"/>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618" name="直線コネクタ 617"/>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619" name="【公民館】&#10;一人当たり面積平均値テキスト"/>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620" name="フローチャート: 判断 619"/>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621" name="フローチャート: 判断 620"/>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622" name="フローチャート: 判断 621"/>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623" name="フローチャート: 判断 622"/>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624" name="フローチャート: 判断 623"/>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91694</xdr:rowOff>
    </xdr:from>
    <xdr:to>
      <xdr:col>116</xdr:col>
      <xdr:colOff>114300</xdr:colOff>
      <xdr:row>105</xdr:row>
      <xdr:rowOff>21844</xdr:rowOff>
    </xdr:to>
    <xdr:sp macro="" textlink="">
      <xdr:nvSpPr>
        <xdr:cNvPr id="630" name="楕円 629"/>
        <xdr:cNvSpPr/>
      </xdr:nvSpPr>
      <xdr:spPr>
        <a:xfrm>
          <a:off x="221107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114571</xdr:rowOff>
    </xdr:from>
    <xdr:ext cx="469744" cy="259045"/>
    <xdr:sp macro="" textlink="">
      <xdr:nvSpPr>
        <xdr:cNvPr id="631" name="【公民館】&#10;一人当たり面積該当値テキスト"/>
        <xdr:cNvSpPr txBox="1"/>
      </xdr:nvSpPr>
      <xdr:spPr>
        <a:xfrm>
          <a:off x="22199600" y="177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632" name="楕円 631"/>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142494</xdr:rowOff>
    </xdr:to>
    <xdr:cxnSp macro="">
      <xdr:nvCxnSpPr>
        <xdr:cNvPr id="633" name="直線コネクタ 632"/>
        <xdr:cNvCxnSpPr/>
      </xdr:nvCxnSpPr>
      <xdr:spPr>
        <a:xfrm>
          <a:off x="21323300" y="1796415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84837</xdr:rowOff>
    </xdr:from>
    <xdr:to>
      <xdr:col>107</xdr:col>
      <xdr:colOff>101600</xdr:colOff>
      <xdr:row>105</xdr:row>
      <xdr:rowOff>14987</xdr:rowOff>
    </xdr:to>
    <xdr:sp macro="" textlink="">
      <xdr:nvSpPr>
        <xdr:cNvPr id="634" name="楕円 633"/>
        <xdr:cNvSpPr/>
      </xdr:nvSpPr>
      <xdr:spPr>
        <a:xfrm>
          <a:off x="20383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135637</xdr:rowOff>
    </xdr:to>
    <xdr:cxnSp macro="">
      <xdr:nvCxnSpPr>
        <xdr:cNvPr id="635" name="直線コネクタ 634"/>
        <xdr:cNvCxnSpPr/>
      </xdr:nvCxnSpPr>
      <xdr:spPr>
        <a:xfrm flipV="1">
          <a:off x="20434300" y="179641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636" name="楕円 635"/>
        <xdr:cNvSpPr/>
      </xdr:nvSpPr>
      <xdr:spPr>
        <a:xfrm>
          <a:off x="194945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135637</xdr:rowOff>
    </xdr:from>
    <xdr:to>
      <xdr:col>107</xdr:col>
      <xdr:colOff>50800</xdr:colOff>
      <xdr:row>104</xdr:row>
      <xdr:rowOff>135637</xdr:rowOff>
    </xdr:to>
    <xdr:cxnSp macro="">
      <xdr:nvCxnSpPr>
        <xdr:cNvPr id="637" name="直線コネクタ 636"/>
        <xdr:cNvCxnSpPr/>
      </xdr:nvCxnSpPr>
      <xdr:spPr>
        <a:xfrm>
          <a:off x="19545300" y="17966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638" name="楕円 637"/>
        <xdr:cNvSpPr/>
      </xdr:nvSpPr>
      <xdr:spPr>
        <a:xfrm>
          <a:off x="18605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135637</xdr:rowOff>
    </xdr:from>
    <xdr:to>
      <xdr:col>102</xdr:col>
      <xdr:colOff>114300</xdr:colOff>
      <xdr:row>104</xdr:row>
      <xdr:rowOff>137922</xdr:rowOff>
    </xdr:to>
    <xdr:cxnSp macro="">
      <xdr:nvCxnSpPr>
        <xdr:cNvPr id="639" name="直線コネクタ 638"/>
        <xdr:cNvCxnSpPr/>
      </xdr:nvCxnSpPr>
      <xdr:spPr>
        <a:xfrm flipV="1">
          <a:off x="18656300" y="179664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640" name="n_1aveValue【公民館】&#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641" name="n_2aveValue【公民館】&#10;一人当たり面積"/>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642" name="n_3aveValue【公民館】&#10;一人当たり面積"/>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33545</xdr:rowOff>
    </xdr:from>
    <xdr:ext cx="469744" cy="259045"/>
    <xdr:sp macro="" textlink="">
      <xdr:nvSpPr>
        <xdr:cNvPr id="643" name="n_4aveValue【公民館】&#10;一人当たり面積"/>
        <xdr:cNvSpPr txBox="1"/>
      </xdr:nvSpPr>
      <xdr:spPr>
        <a:xfrm>
          <a:off x="18421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644" name="n_1mainValue【公民館】&#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645" name="n_2mainValue【公民館】&#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646" name="n_3mainValue【公民館】&#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647" name="n_4mainValue【公民館】&#10;一人当たり面積"/>
        <xdr:cNvSpPr txBox="1"/>
      </xdr:nvSpPr>
      <xdr:spPr>
        <a:xfrm>
          <a:off x="18421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橋りょう・トンネル及び公営住宅である。道路、橋りょう・トンネルについては長寿命化や総ストック点検を実施済みであり、計画的な更新を行っているため類似団体に比べて低くなっていると考えられる。公営住宅は個別施設計画を策定済みであり、計画に基づき大規模改修や除却を行っている。一方、類似団体と比較して、有形固定資産減価償却率が高くなっている施設は、学校施設及び公民館である。特に、学校施設は、小中学校共に稼働年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年を経過しているものがあり、減価償却率が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計画的に大規模改修等を行い、長寿命化を図っていく必要がある。また、公民館は類似団体に比べて町民一人当たり面積が大きくなっており、長寿命化対策と併せて、除却や統廃合についても今後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37,767
36,647
49.58
17,057,863
16,359,658
542,927
10,282,608
8,070,055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73042</xdr:rowOff>
    </xdr:from>
    <xdr:ext cx="405111" cy="259045"/>
    <xdr:sp macro="" textlink="">
      <xdr:nvSpPr>
        <xdr:cNvPr id="61" name="【図書館】&#10;有形固定資産減価償却率平均値テキスト"/>
        <xdr:cNvSpPr txBox="1"/>
      </xdr:nvSpPr>
      <xdr:spPr>
        <a:xfrm>
          <a:off x="4673600" y="6588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34925</xdr:rowOff>
    </xdr:from>
    <xdr:to>
      <xdr:col>24</xdr:col>
      <xdr:colOff>114300</xdr:colOff>
      <xdr:row>41</xdr:row>
      <xdr:rowOff>136525</xdr:rowOff>
    </xdr:to>
    <xdr:sp macro="" textlink="">
      <xdr:nvSpPr>
        <xdr:cNvPr id="72" name="楕円 71"/>
        <xdr:cNvSpPr/>
      </xdr:nvSpPr>
      <xdr:spPr>
        <a:xfrm>
          <a:off x="4584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13352</xdr:rowOff>
    </xdr:from>
    <xdr:ext cx="405111" cy="259045"/>
    <xdr:sp macro="" textlink="">
      <xdr:nvSpPr>
        <xdr:cNvPr id="73" name="【図書館】&#10;有形固定資産減価償却率該当値テキスト"/>
        <xdr:cNvSpPr txBox="1"/>
      </xdr:nvSpPr>
      <xdr:spPr>
        <a:xfrm>
          <a:off x="4673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19685</xdr:rowOff>
    </xdr:from>
    <xdr:to>
      <xdr:col>20</xdr:col>
      <xdr:colOff>38100</xdr:colOff>
      <xdr:row>41</xdr:row>
      <xdr:rowOff>121285</xdr:rowOff>
    </xdr:to>
    <xdr:sp macro="" textlink="">
      <xdr:nvSpPr>
        <xdr:cNvPr id="74" name="楕円 73"/>
        <xdr:cNvSpPr/>
      </xdr:nvSpPr>
      <xdr:spPr>
        <a:xfrm>
          <a:off x="3746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70485</xdr:rowOff>
    </xdr:from>
    <xdr:to>
      <xdr:col>24</xdr:col>
      <xdr:colOff>63500</xdr:colOff>
      <xdr:row>41</xdr:row>
      <xdr:rowOff>85725</xdr:rowOff>
    </xdr:to>
    <xdr:cxnSp macro="">
      <xdr:nvCxnSpPr>
        <xdr:cNvPr id="75" name="直線コネクタ 74"/>
        <xdr:cNvCxnSpPr/>
      </xdr:nvCxnSpPr>
      <xdr:spPr>
        <a:xfrm>
          <a:off x="3797300" y="70999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162560</xdr:rowOff>
    </xdr:from>
    <xdr:to>
      <xdr:col>15</xdr:col>
      <xdr:colOff>101600</xdr:colOff>
      <xdr:row>41</xdr:row>
      <xdr:rowOff>92710</xdr:rowOff>
    </xdr:to>
    <xdr:sp macro="" textlink="">
      <xdr:nvSpPr>
        <xdr:cNvPr id="76" name="楕円 75"/>
        <xdr:cNvSpPr/>
      </xdr:nvSpPr>
      <xdr:spPr>
        <a:xfrm>
          <a:off x="2857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41910</xdr:rowOff>
    </xdr:from>
    <xdr:to>
      <xdr:col>19</xdr:col>
      <xdr:colOff>177800</xdr:colOff>
      <xdr:row>41</xdr:row>
      <xdr:rowOff>70485</xdr:rowOff>
    </xdr:to>
    <xdr:cxnSp macro="">
      <xdr:nvCxnSpPr>
        <xdr:cNvPr id="77" name="直線コネクタ 76"/>
        <xdr:cNvCxnSpPr/>
      </xdr:nvCxnSpPr>
      <xdr:spPr>
        <a:xfrm>
          <a:off x="2908300" y="70713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133985</xdr:rowOff>
    </xdr:from>
    <xdr:to>
      <xdr:col>10</xdr:col>
      <xdr:colOff>165100</xdr:colOff>
      <xdr:row>41</xdr:row>
      <xdr:rowOff>64135</xdr:rowOff>
    </xdr:to>
    <xdr:sp macro="" textlink="">
      <xdr:nvSpPr>
        <xdr:cNvPr id="78" name="楕円 77"/>
        <xdr:cNvSpPr/>
      </xdr:nvSpPr>
      <xdr:spPr>
        <a:xfrm>
          <a:off x="1968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13335</xdr:rowOff>
    </xdr:from>
    <xdr:to>
      <xdr:col>15</xdr:col>
      <xdr:colOff>50800</xdr:colOff>
      <xdr:row>41</xdr:row>
      <xdr:rowOff>41910</xdr:rowOff>
    </xdr:to>
    <xdr:cxnSp macro="">
      <xdr:nvCxnSpPr>
        <xdr:cNvPr id="79" name="直線コネクタ 78"/>
        <xdr:cNvCxnSpPr/>
      </xdr:nvCxnSpPr>
      <xdr:spPr>
        <a:xfrm>
          <a:off x="2019300" y="70427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105410</xdr:rowOff>
    </xdr:from>
    <xdr:to>
      <xdr:col>6</xdr:col>
      <xdr:colOff>38100</xdr:colOff>
      <xdr:row>41</xdr:row>
      <xdr:rowOff>35560</xdr:rowOff>
    </xdr:to>
    <xdr:sp macro="" textlink="">
      <xdr:nvSpPr>
        <xdr:cNvPr id="80" name="楕円 79"/>
        <xdr:cNvSpPr/>
      </xdr:nvSpPr>
      <xdr:spPr>
        <a:xfrm>
          <a:off x="1079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156210</xdr:rowOff>
    </xdr:from>
    <xdr:to>
      <xdr:col>10</xdr:col>
      <xdr:colOff>114300</xdr:colOff>
      <xdr:row>41</xdr:row>
      <xdr:rowOff>13335</xdr:rowOff>
    </xdr:to>
    <xdr:cxnSp macro="">
      <xdr:nvCxnSpPr>
        <xdr:cNvPr id="81" name="直線コネクタ 80"/>
        <xdr:cNvCxnSpPr/>
      </xdr:nvCxnSpPr>
      <xdr:spPr>
        <a:xfrm>
          <a:off x="1130300" y="7014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82" name="n_1aveValue【図書館】&#10;有形固定資産減価償却率"/>
        <xdr:cNvSpPr txBox="1"/>
      </xdr:nvSpPr>
      <xdr:spPr>
        <a:xfrm>
          <a:off x="35820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128287</xdr:rowOff>
    </xdr:from>
    <xdr:ext cx="405111" cy="259045"/>
    <xdr:sp macro="" textlink="">
      <xdr:nvSpPr>
        <xdr:cNvPr id="83" name="n_2aveValue【図書館】&#10;有形固定資産減価償却率"/>
        <xdr:cNvSpPr txBox="1"/>
      </xdr:nvSpPr>
      <xdr:spPr>
        <a:xfrm>
          <a:off x="2705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73042</xdr:rowOff>
    </xdr:from>
    <xdr:ext cx="405111" cy="259045"/>
    <xdr:sp macro="" textlink="">
      <xdr:nvSpPr>
        <xdr:cNvPr id="84" name="n_3aveValue【図書館】&#10;有形固定資産減価償却率"/>
        <xdr:cNvSpPr txBox="1"/>
      </xdr:nvSpPr>
      <xdr:spPr>
        <a:xfrm>
          <a:off x="1816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61612</xdr:rowOff>
    </xdr:from>
    <xdr:ext cx="405111" cy="259045"/>
    <xdr:sp macro="" textlink="">
      <xdr:nvSpPr>
        <xdr:cNvPr id="85" name="n_4aveValue【図書館】&#10;有形固定資産減価償却率"/>
        <xdr:cNvSpPr txBox="1"/>
      </xdr:nvSpPr>
      <xdr:spPr>
        <a:xfrm>
          <a:off x="927744"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112412</xdr:rowOff>
    </xdr:from>
    <xdr:ext cx="405111" cy="259045"/>
    <xdr:sp macro="" textlink="">
      <xdr:nvSpPr>
        <xdr:cNvPr id="86" name="n_1mainValue【図書館】&#10;有形固定資産減価償却率"/>
        <xdr:cNvSpPr txBox="1"/>
      </xdr:nvSpPr>
      <xdr:spPr>
        <a:xfrm>
          <a:off x="35820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83837</xdr:rowOff>
    </xdr:from>
    <xdr:ext cx="405111" cy="259045"/>
    <xdr:sp macro="" textlink="">
      <xdr:nvSpPr>
        <xdr:cNvPr id="87" name="n_2mainValue【図書館】&#10;有形固定資産減価償却率"/>
        <xdr:cNvSpPr txBox="1"/>
      </xdr:nvSpPr>
      <xdr:spPr>
        <a:xfrm>
          <a:off x="2705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55262</xdr:rowOff>
    </xdr:from>
    <xdr:ext cx="405111" cy="259045"/>
    <xdr:sp macro="" textlink="">
      <xdr:nvSpPr>
        <xdr:cNvPr id="88" name="n_3mainValue【図書館】&#10;有形固定資産減価償却率"/>
        <xdr:cNvSpPr txBox="1"/>
      </xdr:nvSpPr>
      <xdr:spPr>
        <a:xfrm>
          <a:off x="18167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26687</xdr:rowOff>
    </xdr:from>
    <xdr:ext cx="405111" cy="259045"/>
    <xdr:sp macro="" textlink="">
      <xdr:nvSpPr>
        <xdr:cNvPr id="89" name="n_4mainValue【図書館】&#10;有形固定資産減価償却率"/>
        <xdr:cNvSpPr txBox="1"/>
      </xdr:nvSpPr>
      <xdr:spPr>
        <a:xfrm>
          <a:off x="927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29" name="楕円 128"/>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30" name="【図書館】&#10;一人当たり面積該当値テキスト"/>
        <xdr:cNvSpPr txBox="1"/>
      </xdr:nvSpPr>
      <xdr:spPr>
        <a:xfrm>
          <a:off x="10515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1" name="楕円 130"/>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2" name="直線コネクタ 131"/>
        <xdr:cNvCxnSpPr/>
      </xdr:nvCxnSpPr>
      <xdr:spPr>
        <a:xfrm>
          <a:off x="9639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3" name="楕円 132"/>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4" name="直線コネクタ 133"/>
        <xdr:cNvCxnSpPr/>
      </xdr:nvCxnSpPr>
      <xdr:spPr>
        <a:xfrm>
          <a:off x="8750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5" name="楕円 134"/>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6" name="直線コネクタ 135"/>
        <xdr:cNvCxnSpPr/>
      </xdr:nvCxnSpPr>
      <xdr:spPr>
        <a:xfrm>
          <a:off x="7861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97790</xdr:rowOff>
    </xdr:from>
    <xdr:to>
      <xdr:col>36</xdr:col>
      <xdr:colOff>165100</xdr:colOff>
      <xdr:row>40</xdr:row>
      <xdr:rowOff>27940</xdr:rowOff>
    </xdr:to>
    <xdr:sp macro="" textlink="">
      <xdr:nvSpPr>
        <xdr:cNvPr id="137" name="楕円 136"/>
        <xdr:cNvSpPr/>
      </xdr:nvSpPr>
      <xdr:spPr>
        <a:xfrm>
          <a:off x="6921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148590</xdr:rowOff>
    </xdr:to>
    <xdr:cxnSp macro="">
      <xdr:nvCxnSpPr>
        <xdr:cNvPr id="138" name="直線コネクタ 137"/>
        <xdr:cNvCxnSpPr/>
      </xdr:nvCxnSpPr>
      <xdr:spPr>
        <a:xfrm>
          <a:off x="6972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3" name="n_1mainValue【図書館】&#10;一人当たり面積"/>
        <xdr:cNvSpPr txBox="1"/>
      </xdr:nvSpPr>
      <xdr:spPr>
        <a:xfrm>
          <a:off x="9391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4" name="n_2mainValue【図書館】&#10;一人当たり面積"/>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5" name="n_3mainValue【図書館】&#10;一人当たり面積"/>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19067</xdr:rowOff>
    </xdr:from>
    <xdr:ext cx="469744" cy="259045"/>
    <xdr:sp macro="" textlink="">
      <xdr:nvSpPr>
        <xdr:cNvPr id="146" name="n_4mainValue【図書館】&#10;一人当たり面積"/>
        <xdr:cNvSpPr txBox="1"/>
      </xdr:nvSpPr>
      <xdr:spPr>
        <a:xfrm>
          <a:off x="6737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74" name="【体育館・プール】&#10;有形固定資産減価償却率平均値テキスト"/>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5" name="楕円 184"/>
        <xdr:cNvSpPr/>
      </xdr:nvSpPr>
      <xdr:spPr>
        <a:xfrm>
          <a:off x="4584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102379</xdr:rowOff>
    </xdr:from>
    <xdr:ext cx="405111" cy="259045"/>
    <xdr:sp macro="" textlink="">
      <xdr:nvSpPr>
        <xdr:cNvPr id="186" name="【体育館・プール】&#10;有形固定資産減価償却率該当値テキスト"/>
        <xdr:cNvSpPr txBox="1"/>
      </xdr:nvSpPr>
      <xdr:spPr>
        <a:xfrm>
          <a:off x="4673600" y="1004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xdr:rowOff>
    </xdr:from>
    <xdr:to>
      <xdr:col>20</xdr:col>
      <xdr:colOff>38100</xdr:colOff>
      <xdr:row>59</xdr:row>
      <xdr:rowOff>105664</xdr:rowOff>
    </xdr:to>
    <xdr:sp macro="" textlink="">
      <xdr:nvSpPr>
        <xdr:cNvPr id="187" name="楕円 186"/>
        <xdr:cNvSpPr/>
      </xdr:nvSpPr>
      <xdr:spPr>
        <a:xfrm>
          <a:off x="3746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54864</xdr:rowOff>
    </xdr:from>
    <xdr:to>
      <xdr:col>24</xdr:col>
      <xdr:colOff>63500</xdr:colOff>
      <xdr:row>59</xdr:row>
      <xdr:rowOff>130302</xdr:rowOff>
    </xdr:to>
    <xdr:cxnSp macro="">
      <xdr:nvCxnSpPr>
        <xdr:cNvPr id="188" name="直線コネクタ 187"/>
        <xdr:cNvCxnSpPr/>
      </xdr:nvCxnSpPr>
      <xdr:spPr>
        <a:xfrm>
          <a:off x="3797300" y="1017041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100076</xdr:rowOff>
    </xdr:from>
    <xdr:to>
      <xdr:col>15</xdr:col>
      <xdr:colOff>101600</xdr:colOff>
      <xdr:row>59</xdr:row>
      <xdr:rowOff>30226</xdr:rowOff>
    </xdr:to>
    <xdr:sp macro="" textlink="">
      <xdr:nvSpPr>
        <xdr:cNvPr id="189" name="楕円 188"/>
        <xdr:cNvSpPr/>
      </xdr:nvSpPr>
      <xdr:spPr>
        <a:xfrm>
          <a:off x="2857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150876</xdr:rowOff>
    </xdr:from>
    <xdr:to>
      <xdr:col>19</xdr:col>
      <xdr:colOff>177800</xdr:colOff>
      <xdr:row>59</xdr:row>
      <xdr:rowOff>54864</xdr:rowOff>
    </xdr:to>
    <xdr:cxnSp macro="">
      <xdr:nvCxnSpPr>
        <xdr:cNvPr id="190" name="直線コネクタ 189"/>
        <xdr:cNvCxnSpPr/>
      </xdr:nvCxnSpPr>
      <xdr:spPr>
        <a:xfrm>
          <a:off x="2908300" y="1009497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33782</xdr:rowOff>
    </xdr:from>
    <xdr:to>
      <xdr:col>10</xdr:col>
      <xdr:colOff>165100</xdr:colOff>
      <xdr:row>58</xdr:row>
      <xdr:rowOff>135382</xdr:rowOff>
    </xdr:to>
    <xdr:sp macro="" textlink="">
      <xdr:nvSpPr>
        <xdr:cNvPr id="191" name="楕円 190"/>
        <xdr:cNvSpPr/>
      </xdr:nvSpPr>
      <xdr:spPr>
        <a:xfrm>
          <a:off x="1968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84582</xdr:rowOff>
    </xdr:from>
    <xdr:to>
      <xdr:col>15</xdr:col>
      <xdr:colOff>50800</xdr:colOff>
      <xdr:row>58</xdr:row>
      <xdr:rowOff>150876</xdr:rowOff>
    </xdr:to>
    <xdr:cxnSp macro="">
      <xdr:nvCxnSpPr>
        <xdr:cNvPr id="192" name="直線コネクタ 191"/>
        <xdr:cNvCxnSpPr/>
      </xdr:nvCxnSpPr>
      <xdr:spPr>
        <a:xfrm>
          <a:off x="2019300" y="100286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129794</xdr:rowOff>
    </xdr:from>
    <xdr:to>
      <xdr:col>6</xdr:col>
      <xdr:colOff>38100</xdr:colOff>
      <xdr:row>58</xdr:row>
      <xdr:rowOff>59944</xdr:rowOff>
    </xdr:to>
    <xdr:sp macro="" textlink="">
      <xdr:nvSpPr>
        <xdr:cNvPr id="193" name="楕円 192"/>
        <xdr:cNvSpPr/>
      </xdr:nvSpPr>
      <xdr:spPr>
        <a:xfrm>
          <a:off x="1079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9144</xdr:rowOff>
    </xdr:from>
    <xdr:to>
      <xdr:col>10</xdr:col>
      <xdr:colOff>114300</xdr:colOff>
      <xdr:row>58</xdr:row>
      <xdr:rowOff>84582</xdr:rowOff>
    </xdr:to>
    <xdr:cxnSp macro="">
      <xdr:nvCxnSpPr>
        <xdr:cNvPr id="194" name="直線コネクタ 193"/>
        <xdr:cNvCxnSpPr/>
      </xdr:nvCxnSpPr>
      <xdr:spPr>
        <a:xfrm>
          <a:off x="1130300" y="995324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195" name="n_1aveValue【体育館・プール】&#10;有形固定資産減価償却率"/>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96" name="n_2aveValue【体育館・プール】&#10;有形固定資産減価償却率"/>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124223</xdr:rowOff>
    </xdr:from>
    <xdr:ext cx="405111" cy="259045"/>
    <xdr:sp macro="" textlink="">
      <xdr:nvSpPr>
        <xdr:cNvPr id="197" name="n_3aveValue【体育館・プール】&#10;有形固定資産減価償却率"/>
        <xdr:cNvSpPr txBox="1"/>
      </xdr:nvSpPr>
      <xdr:spPr>
        <a:xfrm>
          <a:off x="1816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101363</xdr:rowOff>
    </xdr:from>
    <xdr:ext cx="405111" cy="259045"/>
    <xdr:sp macro="" textlink="">
      <xdr:nvSpPr>
        <xdr:cNvPr id="198" name="n_4aveValue【体育館・プール】&#10;有形固定資産減価償却率"/>
        <xdr:cNvSpPr txBox="1"/>
      </xdr:nvSpPr>
      <xdr:spPr>
        <a:xfrm>
          <a:off x="927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122191</xdr:rowOff>
    </xdr:from>
    <xdr:ext cx="405111" cy="259045"/>
    <xdr:sp macro="" textlink="">
      <xdr:nvSpPr>
        <xdr:cNvPr id="199" name="n_1mainValue【体育館・プール】&#10;有形固定資産減価償却率"/>
        <xdr:cNvSpPr txBox="1"/>
      </xdr:nvSpPr>
      <xdr:spPr>
        <a:xfrm>
          <a:off x="3582044" y="989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46753</xdr:rowOff>
    </xdr:from>
    <xdr:ext cx="405111" cy="259045"/>
    <xdr:sp macro="" textlink="">
      <xdr:nvSpPr>
        <xdr:cNvPr id="200" name="n_2mainValue【体育館・プール】&#10;有形固定資産減価償却率"/>
        <xdr:cNvSpPr txBox="1"/>
      </xdr:nvSpPr>
      <xdr:spPr>
        <a:xfrm>
          <a:off x="2705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151909</xdr:rowOff>
    </xdr:from>
    <xdr:ext cx="405111" cy="259045"/>
    <xdr:sp macro="" textlink="">
      <xdr:nvSpPr>
        <xdr:cNvPr id="201" name="n_3mainValue【体育館・プール】&#10;有形固定資産減価償却率"/>
        <xdr:cNvSpPr txBox="1"/>
      </xdr:nvSpPr>
      <xdr:spPr>
        <a:xfrm>
          <a:off x="18167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76471</xdr:rowOff>
    </xdr:from>
    <xdr:ext cx="405111" cy="259045"/>
    <xdr:sp macro="" textlink="">
      <xdr:nvSpPr>
        <xdr:cNvPr id="202" name="n_4mainValue【体育館・プール】&#10;有形固定資産減価償却率"/>
        <xdr:cNvSpPr txBox="1"/>
      </xdr:nvSpPr>
      <xdr:spPr>
        <a:xfrm>
          <a:off x="927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2" name="楕円 241"/>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133367</xdr:rowOff>
    </xdr:from>
    <xdr:ext cx="469744" cy="259045"/>
    <xdr:sp macro="" textlink="">
      <xdr:nvSpPr>
        <xdr:cNvPr id="243" name="【体育館・プール】&#10;一人当たり面積該当値テキスト"/>
        <xdr:cNvSpPr txBox="1"/>
      </xdr:nvSpPr>
      <xdr:spPr>
        <a:xfrm>
          <a:off x="105156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151130</xdr:rowOff>
    </xdr:from>
    <xdr:to>
      <xdr:col>50</xdr:col>
      <xdr:colOff>165100</xdr:colOff>
      <xdr:row>62</xdr:row>
      <xdr:rowOff>81280</xdr:rowOff>
    </xdr:to>
    <xdr:sp macro="" textlink="">
      <xdr:nvSpPr>
        <xdr:cNvPr id="244" name="楕円 243"/>
        <xdr:cNvSpPr/>
      </xdr:nvSpPr>
      <xdr:spPr>
        <a:xfrm>
          <a:off x="958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34290</xdr:rowOff>
    </xdr:to>
    <xdr:cxnSp macro="">
      <xdr:nvCxnSpPr>
        <xdr:cNvPr id="245" name="直線コネクタ 244"/>
        <xdr:cNvCxnSpPr/>
      </xdr:nvCxnSpPr>
      <xdr:spPr>
        <a:xfrm>
          <a:off x="9639300" y="106603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macro="" textlink="">
      <xdr:nvSpPr>
        <xdr:cNvPr id="246" name="楕円 245"/>
        <xdr:cNvSpPr/>
      </xdr:nvSpPr>
      <xdr:spPr>
        <a:xfrm>
          <a:off x="869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30480</xdr:rowOff>
    </xdr:from>
    <xdr:to>
      <xdr:col>50</xdr:col>
      <xdr:colOff>114300</xdr:colOff>
      <xdr:row>62</xdr:row>
      <xdr:rowOff>72390</xdr:rowOff>
    </xdr:to>
    <xdr:cxnSp macro="">
      <xdr:nvCxnSpPr>
        <xdr:cNvPr id="247" name="直線コネクタ 246"/>
        <xdr:cNvCxnSpPr/>
      </xdr:nvCxnSpPr>
      <xdr:spPr>
        <a:xfrm flipV="1">
          <a:off x="8750300" y="10660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97790</xdr:rowOff>
    </xdr:from>
    <xdr:to>
      <xdr:col>41</xdr:col>
      <xdr:colOff>101600</xdr:colOff>
      <xdr:row>62</xdr:row>
      <xdr:rowOff>27940</xdr:rowOff>
    </xdr:to>
    <xdr:sp macro="" textlink="">
      <xdr:nvSpPr>
        <xdr:cNvPr id="248" name="楕円 247"/>
        <xdr:cNvSpPr/>
      </xdr:nvSpPr>
      <xdr:spPr>
        <a:xfrm>
          <a:off x="781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148590</xdr:rowOff>
    </xdr:from>
    <xdr:to>
      <xdr:col>45</xdr:col>
      <xdr:colOff>177800</xdr:colOff>
      <xdr:row>62</xdr:row>
      <xdr:rowOff>72390</xdr:rowOff>
    </xdr:to>
    <xdr:cxnSp macro="">
      <xdr:nvCxnSpPr>
        <xdr:cNvPr id="249" name="直線コネクタ 248"/>
        <xdr:cNvCxnSpPr/>
      </xdr:nvCxnSpPr>
      <xdr:spPr>
        <a:xfrm>
          <a:off x="7861300" y="106070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99695</xdr:rowOff>
    </xdr:from>
    <xdr:to>
      <xdr:col>36</xdr:col>
      <xdr:colOff>165100</xdr:colOff>
      <xdr:row>62</xdr:row>
      <xdr:rowOff>29845</xdr:rowOff>
    </xdr:to>
    <xdr:sp macro="" textlink="">
      <xdr:nvSpPr>
        <xdr:cNvPr id="250" name="楕円 249"/>
        <xdr:cNvSpPr/>
      </xdr:nvSpPr>
      <xdr:spPr>
        <a:xfrm>
          <a:off x="6921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148590</xdr:rowOff>
    </xdr:from>
    <xdr:to>
      <xdr:col>41</xdr:col>
      <xdr:colOff>50800</xdr:colOff>
      <xdr:row>61</xdr:row>
      <xdr:rowOff>150495</xdr:rowOff>
    </xdr:to>
    <xdr:cxnSp macro="">
      <xdr:nvCxnSpPr>
        <xdr:cNvPr id="251" name="直線コネクタ 250"/>
        <xdr:cNvCxnSpPr/>
      </xdr:nvCxnSpPr>
      <xdr:spPr>
        <a:xfrm flipV="1">
          <a:off x="6972300" y="10607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3" name="n_2aveValue【体育館・プール】&#10;一人当たり面積"/>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4"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72407</xdr:rowOff>
    </xdr:from>
    <xdr:ext cx="469744" cy="259045"/>
    <xdr:sp macro="" textlink="">
      <xdr:nvSpPr>
        <xdr:cNvPr id="256" name="n_1mainValue【体育館・プール】&#10;一人当たり面積"/>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114317</xdr:rowOff>
    </xdr:from>
    <xdr:ext cx="469744" cy="259045"/>
    <xdr:sp macro="" textlink="">
      <xdr:nvSpPr>
        <xdr:cNvPr id="257" name="n_2mainValue【体育館・プール】&#10;一人当たり面積"/>
        <xdr:cNvSpPr txBox="1"/>
      </xdr:nvSpPr>
      <xdr:spPr>
        <a:xfrm>
          <a:off x="8515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19067</xdr:rowOff>
    </xdr:from>
    <xdr:ext cx="469744" cy="259045"/>
    <xdr:sp macro="" textlink="">
      <xdr:nvSpPr>
        <xdr:cNvPr id="258" name="n_3mainValue【体育館・プール】&#10;一人当たり面積"/>
        <xdr:cNvSpPr txBox="1"/>
      </xdr:nvSpPr>
      <xdr:spPr>
        <a:xfrm>
          <a:off x="7626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20972</xdr:rowOff>
    </xdr:from>
    <xdr:ext cx="469744" cy="259045"/>
    <xdr:sp macro="" textlink="">
      <xdr:nvSpPr>
        <xdr:cNvPr id="259" name="n_4mainValue【体育館・プール】&#10;一人当たり面積"/>
        <xdr:cNvSpPr txBox="1"/>
      </xdr:nvSpPr>
      <xdr:spPr>
        <a:xfrm>
          <a:off x="6737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00" name="直線コネクタ 299"/>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1"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2" name="直線コネクタ 301"/>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03" name="【市民会館】&#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04" name="直線コネクタ 303"/>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305" name="【市民会館】&#10;有形固定資産減価償却率平均値テキスト"/>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06" name="フローチャート: 判断 305"/>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307" name="フローチャート: 判断 306"/>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308" name="フローチャート: 判断 307"/>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09" name="フローチャート: 判断 308"/>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310" name="フローチャート: 判断 309"/>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90170</xdr:rowOff>
    </xdr:from>
    <xdr:to>
      <xdr:col>24</xdr:col>
      <xdr:colOff>114300</xdr:colOff>
      <xdr:row>105</xdr:row>
      <xdr:rowOff>20320</xdr:rowOff>
    </xdr:to>
    <xdr:sp macro="" textlink="">
      <xdr:nvSpPr>
        <xdr:cNvPr id="316" name="楕円 315"/>
        <xdr:cNvSpPr/>
      </xdr:nvSpPr>
      <xdr:spPr>
        <a:xfrm>
          <a:off x="4584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68597</xdr:rowOff>
    </xdr:from>
    <xdr:ext cx="405111" cy="259045"/>
    <xdr:sp macro="" textlink="">
      <xdr:nvSpPr>
        <xdr:cNvPr id="317" name="【市民会館】&#10;有形固定資産減価償却率該当値テキスト"/>
        <xdr:cNvSpPr txBox="1"/>
      </xdr:nvSpPr>
      <xdr:spPr>
        <a:xfrm>
          <a:off x="4673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318" name="楕円 317"/>
        <xdr:cNvSpPr/>
      </xdr:nvSpPr>
      <xdr:spPr>
        <a:xfrm>
          <a:off x="3746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104</xdr:row>
      <xdr:rowOff>140970</xdr:rowOff>
    </xdr:to>
    <xdr:cxnSp macro="">
      <xdr:nvCxnSpPr>
        <xdr:cNvPr id="319" name="直線コネクタ 318"/>
        <xdr:cNvCxnSpPr/>
      </xdr:nvCxnSpPr>
      <xdr:spPr>
        <a:xfrm>
          <a:off x="3797300" y="17966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84455</xdr:rowOff>
    </xdr:from>
    <xdr:to>
      <xdr:col>15</xdr:col>
      <xdr:colOff>101600</xdr:colOff>
      <xdr:row>105</xdr:row>
      <xdr:rowOff>14605</xdr:rowOff>
    </xdr:to>
    <xdr:sp macro="" textlink="">
      <xdr:nvSpPr>
        <xdr:cNvPr id="320" name="楕円 319"/>
        <xdr:cNvSpPr/>
      </xdr:nvSpPr>
      <xdr:spPr>
        <a:xfrm>
          <a:off x="2857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135255</xdr:rowOff>
    </xdr:from>
    <xdr:to>
      <xdr:col>19</xdr:col>
      <xdr:colOff>177800</xdr:colOff>
      <xdr:row>104</xdr:row>
      <xdr:rowOff>135255</xdr:rowOff>
    </xdr:to>
    <xdr:cxnSp macro="">
      <xdr:nvCxnSpPr>
        <xdr:cNvPr id="321" name="直線コネクタ 320"/>
        <xdr:cNvCxnSpPr/>
      </xdr:nvCxnSpPr>
      <xdr:spPr>
        <a:xfrm>
          <a:off x="2908300" y="17966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40639</xdr:rowOff>
    </xdr:from>
    <xdr:to>
      <xdr:col>10</xdr:col>
      <xdr:colOff>165100</xdr:colOff>
      <xdr:row>104</xdr:row>
      <xdr:rowOff>142239</xdr:rowOff>
    </xdr:to>
    <xdr:sp macro="" textlink="">
      <xdr:nvSpPr>
        <xdr:cNvPr id="322" name="楕円 321"/>
        <xdr:cNvSpPr/>
      </xdr:nvSpPr>
      <xdr:spPr>
        <a:xfrm>
          <a:off x="196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91439</xdr:rowOff>
    </xdr:from>
    <xdr:to>
      <xdr:col>15</xdr:col>
      <xdr:colOff>50800</xdr:colOff>
      <xdr:row>104</xdr:row>
      <xdr:rowOff>135255</xdr:rowOff>
    </xdr:to>
    <xdr:cxnSp macro="">
      <xdr:nvCxnSpPr>
        <xdr:cNvPr id="323" name="直線コネクタ 322"/>
        <xdr:cNvCxnSpPr/>
      </xdr:nvCxnSpPr>
      <xdr:spPr>
        <a:xfrm>
          <a:off x="2019300" y="179222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170180</xdr:rowOff>
    </xdr:from>
    <xdr:to>
      <xdr:col>6</xdr:col>
      <xdr:colOff>38100</xdr:colOff>
      <xdr:row>104</xdr:row>
      <xdr:rowOff>100330</xdr:rowOff>
    </xdr:to>
    <xdr:sp macro="" textlink="">
      <xdr:nvSpPr>
        <xdr:cNvPr id="324" name="楕円 323"/>
        <xdr:cNvSpPr/>
      </xdr:nvSpPr>
      <xdr:spPr>
        <a:xfrm>
          <a:off x="1079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49530</xdr:rowOff>
    </xdr:from>
    <xdr:to>
      <xdr:col>10</xdr:col>
      <xdr:colOff>114300</xdr:colOff>
      <xdr:row>104</xdr:row>
      <xdr:rowOff>91439</xdr:rowOff>
    </xdr:to>
    <xdr:cxnSp macro="">
      <xdr:nvCxnSpPr>
        <xdr:cNvPr id="325" name="直線コネクタ 324"/>
        <xdr:cNvCxnSpPr/>
      </xdr:nvCxnSpPr>
      <xdr:spPr>
        <a:xfrm>
          <a:off x="1130300" y="17880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147338</xdr:rowOff>
    </xdr:from>
    <xdr:ext cx="405111" cy="259045"/>
    <xdr:sp macro="" textlink="">
      <xdr:nvSpPr>
        <xdr:cNvPr id="326" name="n_1aveValue【市民会館】&#10;有形固定資産減価償却率"/>
        <xdr:cNvSpPr txBox="1"/>
      </xdr:nvSpPr>
      <xdr:spPr>
        <a:xfrm>
          <a:off x="3582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327" name="n_2aveValue【市民会館】&#10;有形固定資産減価償却率"/>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8" name="n_3aveValue【市民会館】&#10;有形固定資産減価償却率"/>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329" name="n_4aveValue【市民会館】&#10;有形固定資産減価償却率"/>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330" name="n_1main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31" name="n_2main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133366</xdr:rowOff>
    </xdr:from>
    <xdr:ext cx="405111" cy="259045"/>
    <xdr:sp macro="" textlink="">
      <xdr:nvSpPr>
        <xdr:cNvPr id="332" name="n_3mainValue【市民会館】&#10;有形固定資産減価償却率"/>
        <xdr:cNvSpPr txBox="1"/>
      </xdr:nvSpPr>
      <xdr:spPr>
        <a:xfrm>
          <a:off x="1816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91457</xdr:rowOff>
    </xdr:from>
    <xdr:ext cx="405111" cy="259045"/>
    <xdr:sp macro="" textlink="">
      <xdr:nvSpPr>
        <xdr:cNvPr id="333" name="n_4mainValue【市民会館】&#10;有形固定資産減価償却率"/>
        <xdr:cNvSpPr txBox="1"/>
      </xdr:nvSpPr>
      <xdr:spPr>
        <a:xfrm>
          <a:off x="927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357" name="直線コネクタ 356"/>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58"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59" name="直線コネクタ 358"/>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360" name="【市民会館】&#10;一人当たり面積最大値テキスト"/>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361" name="直線コネクタ 360"/>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362" name="【市民会館】&#10;一人当たり面積平均値テキスト"/>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363" name="フローチャート: 判断 362"/>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64" name="フローチャート: 判断 363"/>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365" name="フローチャート: 判断 364"/>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6" name="フローチャート: 判断 365"/>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7" name="フローチャート: 判断 366"/>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373" name="楕円 372"/>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374" name="【市民会館】&#10;一人当たり面積該当値テキスト"/>
        <xdr:cNvSpPr txBox="1"/>
      </xdr:nvSpPr>
      <xdr:spPr>
        <a:xfrm>
          <a:off x="10515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375" name="楕円 374"/>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68580</xdr:rowOff>
    </xdr:from>
    <xdr:to>
      <xdr:col>55</xdr:col>
      <xdr:colOff>0</xdr:colOff>
      <xdr:row>107</xdr:row>
      <xdr:rowOff>72389</xdr:rowOff>
    </xdr:to>
    <xdr:cxnSp macro="">
      <xdr:nvCxnSpPr>
        <xdr:cNvPr id="376" name="直線コネクタ 375"/>
        <xdr:cNvCxnSpPr/>
      </xdr:nvCxnSpPr>
      <xdr:spPr>
        <a:xfrm>
          <a:off x="9639300" y="18413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17780</xdr:rowOff>
    </xdr:from>
    <xdr:to>
      <xdr:col>46</xdr:col>
      <xdr:colOff>38100</xdr:colOff>
      <xdr:row>107</xdr:row>
      <xdr:rowOff>119380</xdr:rowOff>
    </xdr:to>
    <xdr:sp macro="" textlink="">
      <xdr:nvSpPr>
        <xdr:cNvPr id="377" name="楕円 376"/>
        <xdr:cNvSpPr/>
      </xdr:nvSpPr>
      <xdr:spPr>
        <a:xfrm>
          <a:off x="8699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68580</xdr:rowOff>
    </xdr:to>
    <xdr:cxnSp macro="">
      <xdr:nvCxnSpPr>
        <xdr:cNvPr id="378" name="直線コネクタ 377"/>
        <xdr:cNvCxnSpPr/>
      </xdr:nvCxnSpPr>
      <xdr:spPr>
        <a:xfrm>
          <a:off x="8750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17780</xdr:rowOff>
    </xdr:from>
    <xdr:to>
      <xdr:col>41</xdr:col>
      <xdr:colOff>101600</xdr:colOff>
      <xdr:row>107</xdr:row>
      <xdr:rowOff>119380</xdr:rowOff>
    </xdr:to>
    <xdr:sp macro="" textlink="">
      <xdr:nvSpPr>
        <xdr:cNvPr id="379" name="楕円 378"/>
        <xdr:cNvSpPr/>
      </xdr:nvSpPr>
      <xdr:spPr>
        <a:xfrm>
          <a:off x="781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68580</xdr:rowOff>
    </xdr:from>
    <xdr:to>
      <xdr:col>45</xdr:col>
      <xdr:colOff>177800</xdr:colOff>
      <xdr:row>107</xdr:row>
      <xdr:rowOff>68580</xdr:rowOff>
    </xdr:to>
    <xdr:cxnSp macro="">
      <xdr:nvCxnSpPr>
        <xdr:cNvPr id="380" name="直線コネクタ 379"/>
        <xdr:cNvCxnSpPr/>
      </xdr:nvCxnSpPr>
      <xdr:spPr>
        <a:xfrm>
          <a:off x="7861300" y="1841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381" name="楕円 380"/>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68580</xdr:rowOff>
    </xdr:from>
    <xdr:to>
      <xdr:col>41</xdr:col>
      <xdr:colOff>50800</xdr:colOff>
      <xdr:row>107</xdr:row>
      <xdr:rowOff>72389</xdr:rowOff>
    </xdr:to>
    <xdr:cxnSp macro="">
      <xdr:nvCxnSpPr>
        <xdr:cNvPr id="382" name="直線コネクタ 381"/>
        <xdr:cNvCxnSpPr/>
      </xdr:nvCxnSpPr>
      <xdr:spPr>
        <a:xfrm flipV="1">
          <a:off x="6972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383" name="n_1aveValue【市民会館】&#10;一人当たり面積"/>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384" name="n_2aveValue【市民会館】&#10;一人当たり面積"/>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85" name="n_3aveValue【市民会館】&#10;一人当たり面積"/>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6" name="n_4aveValue【市民会館】&#10;一人当たり面積"/>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110507</xdr:rowOff>
    </xdr:from>
    <xdr:ext cx="469744" cy="259045"/>
    <xdr:sp macro="" textlink="">
      <xdr:nvSpPr>
        <xdr:cNvPr id="387" name="n_1mainValue【市民会館】&#10;一人当たり面積"/>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110507</xdr:rowOff>
    </xdr:from>
    <xdr:ext cx="469744" cy="259045"/>
    <xdr:sp macro="" textlink="">
      <xdr:nvSpPr>
        <xdr:cNvPr id="388" name="n_2mainValue【市民会館】&#10;一人当たり面積"/>
        <xdr:cNvSpPr txBox="1"/>
      </xdr:nvSpPr>
      <xdr:spPr>
        <a:xfrm>
          <a:off x="8515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110507</xdr:rowOff>
    </xdr:from>
    <xdr:ext cx="469744" cy="259045"/>
    <xdr:sp macro="" textlink="">
      <xdr:nvSpPr>
        <xdr:cNvPr id="389" name="n_3mainValue【市民会館】&#10;一人当たり面積"/>
        <xdr:cNvSpPr txBox="1"/>
      </xdr:nvSpPr>
      <xdr:spPr>
        <a:xfrm>
          <a:off x="7626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390" name="n_4mainValue【市民会館】&#10;一人当たり面積"/>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15" name="直線コネクタ 414"/>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6"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7" name="直線コネクタ 416"/>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18"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19" name="直線コネクタ 418"/>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420" name="【一般廃棄物処理施設】&#10;有形固定資産減価償却率平均値テキスト"/>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1" name="フローチャート: 判断 420"/>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23" name="フローチャート: 判断 422"/>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4" name="フローチャート: 判断 423"/>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425" name="フローチャート: 判断 424"/>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109220</xdr:rowOff>
    </xdr:from>
    <xdr:to>
      <xdr:col>85</xdr:col>
      <xdr:colOff>177800</xdr:colOff>
      <xdr:row>40</xdr:row>
      <xdr:rowOff>39370</xdr:rowOff>
    </xdr:to>
    <xdr:sp macro="" textlink="">
      <xdr:nvSpPr>
        <xdr:cNvPr id="431" name="楕円 430"/>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87647</xdr:rowOff>
    </xdr:from>
    <xdr:ext cx="405111" cy="259045"/>
    <xdr:sp macro="" textlink="">
      <xdr:nvSpPr>
        <xdr:cNvPr id="432" name="【一般廃棄物処理施設】&#10;有形固定資産減価償却率該当値テキスト"/>
        <xdr:cNvSpPr txBox="1"/>
      </xdr:nvSpPr>
      <xdr:spPr>
        <a:xfrm>
          <a:off x="163576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3" name="楕円 432"/>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39</xdr:row>
      <xdr:rowOff>160020</xdr:rowOff>
    </xdr:to>
    <xdr:cxnSp macro="">
      <xdr:nvCxnSpPr>
        <xdr:cNvPr id="434" name="直線コネクタ 433"/>
        <xdr:cNvCxnSpPr/>
      </xdr:nvCxnSpPr>
      <xdr:spPr>
        <a:xfrm>
          <a:off x="15481300" y="68160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435" name="楕円 434"/>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129540</xdr:rowOff>
    </xdr:to>
    <xdr:cxnSp macro="">
      <xdr:nvCxnSpPr>
        <xdr:cNvPr id="436" name="直線コネクタ 435"/>
        <xdr:cNvCxnSpPr/>
      </xdr:nvCxnSpPr>
      <xdr:spPr>
        <a:xfrm>
          <a:off x="14592300" y="677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166370</xdr:rowOff>
    </xdr:from>
    <xdr:to>
      <xdr:col>72</xdr:col>
      <xdr:colOff>38100</xdr:colOff>
      <xdr:row>39</xdr:row>
      <xdr:rowOff>96520</xdr:rowOff>
    </xdr:to>
    <xdr:sp macro="" textlink="">
      <xdr:nvSpPr>
        <xdr:cNvPr id="437" name="楕円 436"/>
        <xdr:cNvSpPr/>
      </xdr:nvSpPr>
      <xdr:spPr>
        <a:xfrm>
          <a:off x="13652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93345</xdr:rowOff>
    </xdr:to>
    <xdr:cxnSp macro="">
      <xdr:nvCxnSpPr>
        <xdr:cNvPr id="438" name="直線コネクタ 437"/>
        <xdr:cNvCxnSpPr/>
      </xdr:nvCxnSpPr>
      <xdr:spPr>
        <a:xfrm>
          <a:off x="13703300" y="6732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439" name="楕円 438"/>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xdr:rowOff>
    </xdr:from>
    <xdr:to>
      <xdr:col>71</xdr:col>
      <xdr:colOff>177800</xdr:colOff>
      <xdr:row>39</xdr:row>
      <xdr:rowOff>45720</xdr:rowOff>
    </xdr:to>
    <xdr:cxnSp macro="">
      <xdr:nvCxnSpPr>
        <xdr:cNvPr id="440" name="直線コネクタ 439"/>
        <xdr:cNvCxnSpPr/>
      </xdr:nvCxnSpPr>
      <xdr:spPr>
        <a:xfrm>
          <a:off x="12814300" y="6690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1"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42" name="n_2aveValue【一般廃棄物処理施設】&#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3" name="n_3aveValue【一般廃棄物処理施設】&#10;有形固定資産減価償却率"/>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444" name="n_4aveValue【一般廃棄物処理施設】&#10;有形固定資産減価償却率"/>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445" name="n_1mainValue【一般廃棄物処理施設】&#10;有形固定資産減価償却率"/>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446" name="n_2mainValue【一般廃棄物処理施設】&#10;有形固定資産減価償却率"/>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87647</xdr:rowOff>
    </xdr:from>
    <xdr:ext cx="405111" cy="259045"/>
    <xdr:sp macro="" textlink="">
      <xdr:nvSpPr>
        <xdr:cNvPr id="447" name="n_3mainValue【一般廃棄物処理施設】&#10;有形固定資産減価償却率"/>
        <xdr:cNvSpPr txBox="1"/>
      </xdr:nvSpPr>
      <xdr:spPr>
        <a:xfrm>
          <a:off x="13500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448" name="n_4mainValue【一般廃棄物処理施設】&#10;有形固定資産減価償却率"/>
        <xdr:cNvSpPr txBox="1"/>
      </xdr:nvSpPr>
      <xdr:spPr>
        <a:xfrm>
          <a:off x="12611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9" name="直線コネクタ 45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0" name="テキスト ボックス 45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2" name="テキスト ボックス 4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3" name="直線コネクタ 46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4" name="テキスト ボックス 46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468" name="直線コネクタ 467"/>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469" name="【一般廃棄物処理施設】&#10;一人当たり有形固定資産（償却資産）額最小値テキスト"/>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470" name="直線コネクタ 469"/>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471" name="【一般廃棄物処理施設】&#10;一人当たり有形固定資産（償却資産）額最大値テキスト"/>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472" name="直線コネクタ 471"/>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473" name="【一般廃棄物処理施設】&#10;一人当たり有形固定資産（償却資産）額平均値テキスト"/>
        <xdr:cNvSpPr txBox="1"/>
      </xdr:nvSpPr>
      <xdr:spPr>
        <a:xfrm>
          <a:off x="22199600" y="636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474" name="フローチャート: 判断 473"/>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475" name="フローチャート: 判断 474"/>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476" name="フローチャート: 判断 475"/>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477" name="フローチャート: 判断 476"/>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478" name="フローチャート: 判断 477"/>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36847</xdr:rowOff>
    </xdr:from>
    <xdr:to>
      <xdr:col>116</xdr:col>
      <xdr:colOff>114300</xdr:colOff>
      <xdr:row>40</xdr:row>
      <xdr:rowOff>138447</xdr:rowOff>
    </xdr:to>
    <xdr:sp macro="" textlink="">
      <xdr:nvSpPr>
        <xdr:cNvPr id="484" name="楕円 483"/>
        <xdr:cNvSpPr/>
      </xdr:nvSpPr>
      <xdr:spPr>
        <a:xfrm>
          <a:off x="22110700" y="68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123224</xdr:rowOff>
    </xdr:from>
    <xdr:ext cx="534377" cy="259045"/>
    <xdr:sp macro="" textlink="">
      <xdr:nvSpPr>
        <xdr:cNvPr id="485" name="【一般廃棄物処理施設】&#10;一人当たり有形固定資産（償却資産）額該当値テキスト"/>
        <xdr:cNvSpPr txBox="1"/>
      </xdr:nvSpPr>
      <xdr:spPr>
        <a:xfrm>
          <a:off x="22199600" y="68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36373</xdr:rowOff>
    </xdr:from>
    <xdr:to>
      <xdr:col>112</xdr:col>
      <xdr:colOff>38100</xdr:colOff>
      <xdr:row>40</xdr:row>
      <xdr:rowOff>137973</xdr:rowOff>
    </xdr:to>
    <xdr:sp macro="" textlink="">
      <xdr:nvSpPr>
        <xdr:cNvPr id="486" name="楕円 485"/>
        <xdr:cNvSpPr/>
      </xdr:nvSpPr>
      <xdr:spPr>
        <a:xfrm>
          <a:off x="21272500" y="68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87173</xdr:rowOff>
    </xdr:from>
    <xdr:to>
      <xdr:col>116</xdr:col>
      <xdr:colOff>63500</xdr:colOff>
      <xdr:row>40</xdr:row>
      <xdr:rowOff>87647</xdr:rowOff>
    </xdr:to>
    <xdr:cxnSp macro="">
      <xdr:nvCxnSpPr>
        <xdr:cNvPr id="487" name="直線コネクタ 486"/>
        <xdr:cNvCxnSpPr/>
      </xdr:nvCxnSpPr>
      <xdr:spPr>
        <a:xfrm>
          <a:off x="21323300" y="6945173"/>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36499</xdr:rowOff>
    </xdr:from>
    <xdr:to>
      <xdr:col>107</xdr:col>
      <xdr:colOff>101600</xdr:colOff>
      <xdr:row>40</xdr:row>
      <xdr:rowOff>138099</xdr:rowOff>
    </xdr:to>
    <xdr:sp macro="" textlink="">
      <xdr:nvSpPr>
        <xdr:cNvPr id="488" name="楕円 487"/>
        <xdr:cNvSpPr/>
      </xdr:nvSpPr>
      <xdr:spPr>
        <a:xfrm>
          <a:off x="20383500" y="68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87173</xdr:rowOff>
    </xdr:from>
    <xdr:to>
      <xdr:col>111</xdr:col>
      <xdr:colOff>177800</xdr:colOff>
      <xdr:row>40</xdr:row>
      <xdr:rowOff>87299</xdr:rowOff>
    </xdr:to>
    <xdr:cxnSp macro="">
      <xdr:nvCxnSpPr>
        <xdr:cNvPr id="489" name="直線コネクタ 488"/>
        <xdr:cNvCxnSpPr/>
      </xdr:nvCxnSpPr>
      <xdr:spPr>
        <a:xfrm flipV="1">
          <a:off x="20434300" y="6945173"/>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36510</xdr:rowOff>
    </xdr:from>
    <xdr:to>
      <xdr:col>102</xdr:col>
      <xdr:colOff>165100</xdr:colOff>
      <xdr:row>40</xdr:row>
      <xdr:rowOff>138110</xdr:rowOff>
    </xdr:to>
    <xdr:sp macro="" textlink="">
      <xdr:nvSpPr>
        <xdr:cNvPr id="490" name="楕円 489"/>
        <xdr:cNvSpPr/>
      </xdr:nvSpPr>
      <xdr:spPr>
        <a:xfrm>
          <a:off x="19494500" y="68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87299</xdr:rowOff>
    </xdr:from>
    <xdr:to>
      <xdr:col>107</xdr:col>
      <xdr:colOff>50800</xdr:colOff>
      <xdr:row>40</xdr:row>
      <xdr:rowOff>87310</xdr:rowOff>
    </xdr:to>
    <xdr:cxnSp macro="">
      <xdr:nvCxnSpPr>
        <xdr:cNvPr id="491" name="直線コネクタ 490"/>
        <xdr:cNvCxnSpPr/>
      </xdr:nvCxnSpPr>
      <xdr:spPr>
        <a:xfrm flipV="1">
          <a:off x="19545300" y="6945299"/>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37407</xdr:rowOff>
    </xdr:from>
    <xdr:to>
      <xdr:col>98</xdr:col>
      <xdr:colOff>38100</xdr:colOff>
      <xdr:row>40</xdr:row>
      <xdr:rowOff>139007</xdr:rowOff>
    </xdr:to>
    <xdr:sp macro="" textlink="">
      <xdr:nvSpPr>
        <xdr:cNvPr id="492" name="楕円 491"/>
        <xdr:cNvSpPr/>
      </xdr:nvSpPr>
      <xdr:spPr>
        <a:xfrm>
          <a:off x="18605500" y="68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87310</xdr:rowOff>
    </xdr:from>
    <xdr:to>
      <xdr:col>102</xdr:col>
      <xdr:colOff>114300</xdr:colOff>
      <xdr:row>40</xdr:row>
      <xdr:rowOff>88207</xdr:rowOff>
    </xdr:to>
    <xdr:cxnSp macro="">
      <xdr:nvCxnSpPr>
        <xdr:cNvPr id="493" name="直線コネクタ 492"/>
        <xdr:cNvCxnSpPr/>
      </xdr:nvCxnSpPr>
      <xdr:spPr>
        <a:xfrm flipV="1">
          <a:off x="18656300" y="694531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494" name="n_1aveValue【一般廃棄物処理施設】&#10;一人当たり有形固定資産（償却資産）額"/>
        <xdr:cNvSpPr txBox="1"/>
      </xdr:nvSpPr>
      <xdr:spPr>
        <a:xfrm>
          <a:off x="210434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495" name="n_2aveValue【一般廃棄物処理施設】&#10;一人当たり有形固定資産（償却資産）額"/>
        <xdr:cNvSpPr txBox="1"/>
      </xdr:nvSpPr>
      <xdr:spPr>
        <a:xfrm>
          <a:off x="20167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37931</xdr:rowOff>
    </xdr:from>
    <xdr:ext cx="534377" cy="259045"/>
    <xdr:sp macro="" textlink="">
      <xdr:nvSpPr>
        <xdr:cNvPr id="496" name="n_3aveValue【一般廃棄物処理施設】&#10;一人当たり有形固定資産（償却資産）額"/>
        <xdr:cNvSpPr txBox="1"/>
      </xdr:nvSpPr>
      <xdr:spPr>
        <a:xfrm>
          <a:off x="19278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41829</xdr:rowOff>
    </xdr:from>
    <xdr:ext cx="534377" cy="259045"/>
    <xdr:sp macro="" textlink="">
      <xdr:nvSpPr>
        <xdr:cNvPr id="497" name="n_4aveValue【一般廃棄物処理施設】&#10;一人当たり有形固定資産（償却資産）額"/>
        <xdr:cNvSpPr txBox="1"/>
      </xdr:nvSpPr>
      <xdr:spPr>
        <a:xfrm>
          <a:off x="18389111" y="63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129100</xdr:rowOff>
    </xdr:from>
    <xdr:ext cx="534377" cy="259045"/>
    <xdr:sp macro="" textlink="">
      <xdr:nvSpPr>
        <xdr:cNvPr id="498" name="n_1mainValue【一般廃棄物処理施設】&#10;一人当たり有形固定資産（償却資産）額"/>
        <xdr:cNvSpPr txBox="1"/>
      </xdr:nvSpPr>
      <xdr:spPr>
        <a:xfrm>
          <a:off x="21043411" y="69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129226</xdr:rowOff>
    </xdr:from>
    <xdr:ext cx="534377" cy="259045"/>
    <xdr:sp macro="" textlink="">
      <xdr:nvSpPr>
        <xdr:cNvPr id="499" name="n_2mainValue【一般廃棄物処理施設】&#10;一人当たり有形固定資産（償却資産）額"/>
        <xdr:cNvSpPr txBox="1"/>
      </xdr:nvSpPr>
      <xdr:spPr>
        <a:xfrm>
          <a:off x="20167111" y="698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129237</xdr:rowOff>
    </xdr:from>
    <xdr:ext cx="534377" cy="259045"/>
    <xdr:sp macro="" textlink="">
      <xdr:nvSpPr>
        <xdr:cNvPr id="500" name="n_3mainValue【一般廃棄物処理施設】&#10;一人当たり有形固定資産（償却資産）額"/>
        <xdr:cNvSpPr txBox="1"/>
      </xdr:nvSpPr>
      <xdr:spPr>
        <a:xfrm>
          <a:off x="19278111" y="698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130134</xdr:rowOff>
    </xdr:from>
    <xdr:ext cx="534377" cy="259045"/>
    <xdr:sp macro="" textlink="">
      <xdr:nvSpPr>
        <xdr:cNvPr id="501" name="n_4mainValue【一般廃棄物処理施設】&#10;一人当たり有形固定資産（償却資産）額"/>
        <xdr:cNvSpPr txBox="1"/>
      </xdr:nvSpPr>
      <xdr:spPr>
        <a:xfrm>
          <a:off x="18389111" y="698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26" name="直線コネクタ 525"/>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29"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0" name="直線コネクタ 529"/>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31" name="【保健センター・保健所】&#10;有形固定資産減価償却率平均値テキスト"/>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2" name="フローチャート: 判断 531"/>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33" name="フローチャート: 判断 53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534" name="フローチャート: 判断 533"/>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35" name="フローチャート: 判断 534"/>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536" name="フローチャート: 判断 535"/>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137795</xdr:rowOff>
    </xdr:from>
    <xdr:to>
      <xdr:col>85</xdr:col>
      <xdr:colOff>177800</xdr:colOff>
      <xdr:row>61</xdr:row>
      <xdr:rowOff>67945</xdr:rowOff>
    </xdr:to>
    <xdr:sp macro="" textlink="">
      <xdr:nvSpPr>
        <xdr:cNvPr id="542" name="楕円 541"/>
        <xdr:cNvSpPr/>
      </xdr:nvSpPr>
      <xdr:spPr>
        <a:xfrm>
          <a:off x="16268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116222</xdr:rowOff>
    </xdr:from>
    <xdr:ext cx="405111" cy="259045"/>
    <xdr:sp macro="" textlink="">
      <xdr:nvSpPr>
        <xdr:cNvPr id="543" name="【保健センター・保健所】&#10;有形固定資産減価償却率該当値テキスト"/>
        <xdr:cNvSpPr txBox="1"/>
      </xdr:nvSpPr>
      <xdr:spPr>
        <a:xfrm>
          <a:off x="16357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544" name="楕円 543"/>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61</xdr:row>
      <xdr:rowOff>17145</xdr:rowOff>
    </xdr:to>
    <xdr:cxnSp macro="">
      <xdr:nvCxnSpPr>
        <xdr:cNvPr id="545" name="直線コネクタ 544"/>
        <xdr:cNvCxnSpPr/>
      </xdr:nvCxnSpPr>
      <xdr:spPr>
        <a:xfrm>
          <a:off x="15481300" y="104451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80645</xdr:rowOff>
    </xdr:from>
    <xdr:to>
      <xdr:col>76</xdr:col>
      <xdr:colOff>165100</xdr:colOff>
      <xdr:row>61</xdr:row>
      <xdr:rowOff>10795</xdr:rowOff>
    </xdr:to>
    <xdr:sp macro="" textlink="">
      <xdr:nvSpPr>
        <xdr:cNvPr id="546" name="楕円 545"/>
        <xdr:cNvSpPr/>
      </xdr:nvSpPr>
      <xdr:spPr>
        <a:xfrm>
          <a:off x="14541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131445</xdr:rowOff>
    </xdr:from>
    <xdr:to>
      <xdr:col>81</xdr:col>
      <xdr:colOff>50800</xdr:colOff>
      <xdr:row>60</xdr:row>
      <xdr:rowOff>158115</xdr:rowOff>
    </xdr:to>
    <xdr:cxnSp macro="">
      <xdr:nvCxnSpPr>
        <xdr:cNvPr id="547" name="直線コネクタ 546"/>
        <xdr:cNvCxnSpPr/>
      </xdr:nvCxnSpPr>
      <xdr:spPr>
        <a:xfrm>
          <a:off x="14592300" y="104184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48" name="楕円 547"/>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131445</xdr:rowOff>
    </xdr:to>
    <xdr:cxnSp macro="">
      <xdr:nvCxnSpPr>
        <xdr:cNvPr id="549" name="直線コネクタ 548"/>
        <xdr:cNvCxnSpPr/>
      </xdr:nvCxnSpPr>
      <xdr:spPr>
        <a:xfrm>
          <a:off x="13703300" y="1038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550" name="楕円 549"/>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102870</xdr:rowOff>
    </xdr:to>
    <xdr:cxnSp macro="">
      <xdr:nvCxnSpPr>
        <xdr:cNvPr id="551" name="直線コネクタ 550"/>
        <xdr:cNvCxnSpPr/>
      </xdr:nvCxnSpPr>
      <xdr:spPr>
        <a:xfrm>
          <a:off x="12814300" y="10363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52" name="n_1aveValue【保健センター・保健所】&#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553" name="n_2aveValue【保健センター・保健所】&#10;有形固定資産減価償却率"/>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54" name="n_3aveValue【保健センター・保健所】&#10;有形固定資産減価償却率"/>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555" name="n_4aveValue【保健センター・保健所】&#10;有形固定資産減価償却率"/>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556" name="n_1mainValue【保健センター・保健所】&#10;有形固定資産減価償却率"/>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557" name="n_2mainValue【保健センター・保健所】&#10;有形固定資産減価償却率"/>
        <xdr:cNvSpPr txBox="1"/>
      </xdr:nvSpPr>
      <xdr:spPr>
        <a:xfrm>
          <a:off x="14389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58" name="n_3mainValue【保健センター・保健所】&#10;有形固定資産減価償却率"/>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559" name="n_4mainValue【保健センター・保健所】&#10;有形固定資産減価償却率"/>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581" name="直線コネクタ 580"/>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3" name="直線コネクタ 58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584" name="【保健センター・保健所】&#10;一人当たり面積最大値テキスト"/>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585" name="直線コネクタ 584"/>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6" name="【保健センター・保健所】&#10;一人当たり面積平均値テキスト"/>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7" name="フローチャート: 判断 586"/>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588" name="フローチャート: 判断 587"/>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89" name="フローチャート: 判断 588"/>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590" name="フローチャート: 判断 589"/>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591" name="フローチャート: 判断 590"/>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597" name="楕円 596"/>
        <xdr:cNvSpPr/>
      </xdr:nvSpPr>
      <xdr:spPr>
        <a:xfrm>
          <a:off x="22110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598" name="【保健センター・保健所】&#10;一人当たり面積該当値テキスト"/>
        <xdr:cNvSpPr txBox="1"/>
      </xdr:nvSpPr>
      <xdr:spPr>
        <a:xfrm>
          <a:off x="22199600"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47498</xdr:rowOff>
    </xdr:from>
    <xdr:to>
      <xdr:col>112</xdr:col>
      <xdr:colOff>38100</xdr:colOff>
      <xdr:row>59</xdr:row>
      <xdr:rowOff>149098</xdr:rowOff>
    </xdr:to>
    <xdr:sp macro="" textlink="">
      <xdr:nvSpPr>
        <xdr:cNvPr id="599" name="楕円 598"/>
        <xdr:cNvSpPr/>
      </xdr:nvSpPr>
      <xdr:spPr>
        <a:xfrm>
          <a:off x="21272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98298</xdr:rowOff>
    </xdr:from>
    <xdr:to>
      <xdr:col>116</xdr:col>
      <xdr:colOff>63500</xdr:colOff>
      <xdr:row>59</xdr:row>
      <xdr:rowOff>102870</xdr:rowOff>
    </xdr:to>
    <xdr:cxnSp macro="">
      <xdr:nvCxnSpPr>
        <xdr:cNvPr id="600" name="直線コネクタ 599"/>
        <xdr:cNvCxnSpPr/>
      </xdr:nvCxnSpPr>
      <xdr:spPr>
        <a:xfrm>
          <a:off x="21323300" y="10213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47498</xdr:rowOff>
    </xdr:from>
    <xdr:to>
      <xdr:col>107</xdr:col>
      <xdr:colOff>101600</xdr:colOff>
      <xdr:row>59</xdr:row>
      <xdr:rowOff>149098</xdr:rowOff>
    </xdr:to>
    <xdr:sp macro="" textlink="">
      <xdr:nvSpPr>
        <xdr:cNvPr id="601" name="楕円 600"/>
        <xdr:cNvSpPr/>
      </xdr:nvSpPr>
      <xdr:spPr>
        <a:xfrm>
          <a:off x="20383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98298</xdr:rowOff>
    </xdr:from>
    <xdr:to>
      <xdr:col>111</xdr:col>
      <xdr:colOff>177800</xdr:colOff>
      <xdr:row>59</xdr:row>
      <xdr:rowOff>98298</xdr:rowOff>
    </xdr:to>
    <xdr:cxnSp macro="">
      <xdr:nvCxnSpPr>
        <xdr:cNvPr id="602" name="直線コネクタ 601"/>
        <xdr:cNvCxnSpPr/>
      </xdr:nvCxnSpPr>
      <xdr:spPr>
        <a:xfrm>
          <a:off x="20434300" y="1021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47498</xdr:rowOff>
    </xdr:from>
    <xdr:to>
      <xdr:col>102</xdr:col>
      <xdr:colOff>165100</xdr:colOff>
      <xdr:row>59</xdr:row>
      <xdr:rowOff>149098</xdr:rowOff>
    </xdr:to>
    <xdr:sp macro="" textlink="">
      <xdr:nvSpPr>
        <xdr:cNvPr id="603" name="楕円 602"/>
        <xdr:cNvSpPr/>
      </xdr:nvSpPr>
      <xdr:spPr>
        <a:xfrm>
          <a:off x="19494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98298</xdr:rowOff>
    </xdr:from>
    <xdr:to>
      <xdr:col>107</xdr:col>
      <xdr:colOff>50800</xdr:colOff>
      <xdr:row>59</xdr:row>
      <xdr:rowOff>98298</xdr:rowOff>
    </xdr:to>
    <xdr:cxnSp macro="">
      <xdr:nvCxnSpPr>
        <xdr:cNvPr id="604" name="直線コネクタ 603"/>
        <xdr:cNvCxnSpPr/>
      </xdr:nvCxnSpPr>
      <xdr:spPr>
        <a:xfrm>
          <a:off x="19545300" y="1021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52070</xdr:rowOff>
    </xdr:from>
    <xdr:to>
      <xdr:col>98</xdr:col>
      <xdr:colOff>38100</xdr:colOff>
      <xdr:row>59</xdr:row>
      <xdr:rowOff>153670</xdr:rowOff>
    </xdr:to>
    <xdr:sp macro="" textlink="">
      <xdr:nvSpPr>
        <xdr:cNvPr id="605" name="楕円 604"/>
        <xdr:cNvSpPr/>
      </xdr:nvSpPr>
      <xdr:spPr>
        <a:xfrm>
          <a:off x="18605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98298</xdr:rowOff>
    </xdr:from>
    <xdr:to>
      <xdr:col>102</xdr:col>
      <xdr:colOff>114300</xdr:colOff>
      <xdr:row>59</xdr:row>
      <xdr:rowOff>102870</xdr:rowOff>
    </xdr:to>
    <xdr:cxnSp macro="">
      <xdr:nvCxnSpPr>
        <xdr:cNvPr id="606" name="直線コネクタ 605"/>
        <xdr:cNvCxnSpPr/>
      </xdr:nvCxnSpPr>
      <xdr:spPr>
        <a:xfrm flipV="1">
          <a:off x="18656300" y="10213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607" name="n_1aveValue【保健センター・保健所】&#10;一人当たり面積"/>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08" name="n_2aveValue【保健センター・保健所】&#10;一人当たり面積"/>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51071</xdr:rowOff>
    </xdr:from>
    <xdr:ext cx="469744" cy="259045"/>
    <xdr:sp macro="" textlink="">
      <xdr:nvSpPr>
        <xdr:cNvPr id="609" name="n_3aveValue【保健センター・保健所】&#10;一人当たり面積"/>
        <xdr:cNvSpPr txBox="1"/>
      </xdr:nvSpPr>
      <xdr:spPr>
        <a:xfrm>
          <a:off x="19310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55643</xdr:rowOff>
    </xdr:from>
    <xdr:ext cx="469744" cy="259045"/>
    <xdr:sp macro="" textlink="">
      <xdr:nvSpPr>
        <xdr:cNvPr id="610" name="n_4aveValue【保健センター・保健所】&#10;一人当たり面積"/>
        <xdr:cNvSpPr txBox="1"/>
      </xdr:nvSpPr>
      <xdr:spPr>
        <a:xfrm>
          <a:off x="18421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165625</xdr:rowOff>
    </xdr:from>
    <xdr:ext cx="469744" cy="259045"/>
    <xdr:sp macro="" textlink="">
      <xdr:nvSpPr>
        <xdr:cNvPr id="611" name="n_1main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165625</xdr:rowOff>
    </xdr:from>
    <xdr:ext cx="469744" cy="259045"/>
    <xdr:sp macro="" textlink="">
      <xdr:nvSpPr>
        <xdr:cNvPr id="612" name="n_2mainValue【保健センター・保健所】&#10;一人当たり面積"/>
        <xdr:cNvSpPr txBox="1"/>
      </xdr:nvSpPr>
      <xdr:spPr>
        <a:xfrm>
          <a:off x="20199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165625</xdr:rowOff>
    </xdr:from>
    <xdr:ext cx="469744" cy="259045"/>
    <xdr:sp macro="" textlink="">
      <xdr:nvSpPr>
        <xdr:cNvPr id="613" name="n_3mainValue【保健センター・保健所】&#10;一人当たり面積"/>
        <xdr:cNvSpPr txBox="1"/>
      </xdr:nvSpPr>
      <xdr:spPr>
        <a:xfrm>
          <a:off x="19310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170197</xdr:rowOff>
    </xdr:from>
    <xdr:ext cx="469744" cy="259045"/>
    <xdr:sp macro="" textlink="">
      <xdr:nvSpPr>
        <xdr:cNvPr id="614" name="n_4mainValue【保健センター・保健所】&#10;一人当たり面積"/>
        <xdr:cNvSpPr txBox="1"/>
      </xdr:nvSpPr>
      <xdr:spPr>
        <a:xfrm>
          <a:off x="18421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39" name="直線コネクタ 638"/>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40" name="【消防施設】&#10;有形固定資産減価償却率最小値テキスト"/>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41" name="直線コネクタ 640"/>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42" name="【消防施設】&#10;有形固定資産減価償却率最大値テキスト"/>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43" name="直線コネクタ 642"/>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44"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5" name="フローチャート: 判断 644"/>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46" name="フローチャート: 判断 645"/>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47" name="フローチャート: 判断 646"/>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48" name="フローチャート: 判断 647"/>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49" name="フローチャート: 判断 648"/>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156845</xdr:rowOff>
    </xdr:from>
    <xdr:to>
      <xdr:col>85</xdr:col>
      <xdr:colOff>177800</xdr:colOff>
      <xdr:row>81</xdr:row>
      <xdr:rowOff>86995</xdr:rowOff>
    </xdr:to>
    <xdr:sp macro="" textlink="">
      <xdr:nvSpPr>
        <xdr:cNvPr id="655" name="楕円 654"/>
        <xdr:cNvSpPr/>
      </xdr:nvSpPr>
      <xdr:spPr>
        <a:xfrm>
          <a:off x="162687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8272</xdr:rowOff>
    </xdr:from>
    <xdr:ext cx="405111" cy="259045"/>
    <xdr:sp macro="" textlink="">
      <xdr:nvSpPr>
        <xdr:cNvPr id="656" name="【消防施設】&#10;有形固定資産減価償却率該当値テキスト"/>
        <xdr:cNvSpPr txBox="1"/>
      </xdr:nvSpPr>
      <xdr:spPr>
        <a:xfrm>
          <a:off x="16357600"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86361</xdr:rowOff>
    </xdr:from>
    <xdr:to>
      <xdr:col>81</xdr:col>
      <xdr:colOff>101600</xdr:colOff>
      <xdr:row>81</xdr:row>
      <xdr:rowOff>16511</xdr:rowOff>
    </xdr:to>
    <xdr:sp macro="" textlink="">
      <xdr:nvSpPr>
        <xdr:cNvPr id="657" name="楕円 656"/>
        <xdr:cNvSpPr/>
      </xdr:nvSpPr>
      <xdr:spPr>
        <a:xfrm>
          <a:off x="15430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137161</xdr:rowOff>
    </xdr:from>
    <xdr:to>
      <xdr:col>85</xdr:col>
      <xdr:colOff>127000</xdr:colOff>
      <xdr:row>81</xdr:row>
      <xdr:rowOff>36195</xdr:rowOff>
    </xdr:to>
    <xdr:cxnSp macro="">
      <xdr:nvCxnSpPr>
        <xdr:cNvPr id="658" name="直線コネクタ 657"/>
        <xdr:cNvCxnSpPr/>
      </xdr:nvCxnSpPr>
      <xdr:spPr>
        <a:xfrm>
          <a:off x="15481300" y="1385316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71120</xdr:rowOff>
    </xdr:from>
    <xdr:to>
      <xdr:col>76</xdr:col>
      <xdr:colOff>165100</xdr:colOff>
      <xdr:row>81</xdr:row>
      <xdr:rowOff>1270</xdr:rowOff>
    </xdr:to>
    <xdr:sp macro="" textlink="">
      <xdr:nvSpPr>
        <xdr:cNvPr id="659" name="楕円 658"/>
        <xdr:cNvSpPr/>
      </xdr:nvSpPr>
      <xdr:spPr>
        <a:xfrm>
          <a:off x="14541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121920</xdr:rowOff>
    </xdr:from>
    <xdr:to>
      <xdr:col>81</xdr:col>
      <xdr:colOff>50800</xdr:colOff>
      <xdr:row>80</xdr:row>
      <xdr:rowOff>137161</xdr:rowOff>
    </xdr:to>
    <xdr:cxnSp macro="">
      <xdr:nvCxnSpPr>
        <xdr:cNvPr id="660" name="直線コネクタ 659"/>
        <xdr:cNvCxnSpPr/>
      </xdr:nvCxnSpPr>
      <xdr:spPr>
        <a:xfrm>
          <a:off x="14592300" y="13837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17780</xdr:rowOff>
    </xdr:from>
    <xdr:to>
      <xdr:col>72</xdr:col>
      <xdr:colOff>38100</xdr:colOff>
      <xdr:row>80</xdr:row>
      <xdr:rowOff>119380</xdr:rowOff>
    </xdr:to>
    <xdr:sp macro="" textlink="">
      <xdr:nvSpPr>
        <xdr:cNvPr id="661" name="楕円 660"/>
        <xdr:cNvSpPr/>
      </xdr:nvSpPr>
      <xdr:spPr>
        <a:xfrm>
          <a:off x="13652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68580</xdr:rowOff>
    </xdr:from>
    <xdr:to>
      <xdr:col>76</xdr:col>
      <xdr:colOff>114300</xdr:colOff>
      <xdr:row>80</xdr:row>
      <xdr:rowOff>121920</xdr:rowOff>
    </xdr:to>
    <xdr:cxnSp macro="">
      <xdr:nvCxnSpPr>
        <xdr:cNvPr id="662" name="直線コネクタ 661"/>
        <xdr:cNvCxnSpPr/>
      </xdr:nvCxnSpPr>
      <xdr:spPr>
        <a:xfrm>
          <a:off x="13703300" y="13784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133986</xdr:rowOff>
    </xdr:from>
    <xdr:to>
      <xdr:col>67</xdr:col>
      <xdr:colOff>101600</xdr:colOff>
      <xdr:row>80</xdr:row>
      <xdr:rowOff>64136</xdr:rowOff>
    </xdr:to>
    <xdr:sp macro="" textlink="">
      <xdr:nvSpPr>
        <xdr:cNvPr id="663" name="楕円 662"/>
        <xdr:cNvSpPr/>
      </xdr:nvSpPr>
      <xdr:spPr>
        <a:xfrm>
          <a:off x="12763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13336</xdr:rowOff>
    </xdr:from>
    <xdr:to>
      <xdr:col>71</xdr:col>
      <xdr:colOff>177800</xdr:colOff>
      <xdr:row>80</xdr:row>
      <xdr:rowOff>68580</xdr:rowOff>
    </xdr:to>
    <xdr:cxnSp macro="">
      <xdr:nvCxnSpPr>
        <xdr:cNvPr id="664" name="直線コネクタ 663"/>
        <xdr:cNvCxnSpPr/>
      </xdr:nvCxnSpPr>
      <xdr:spPr>
        <a:xfrm>
          <a:off x="12814300" y="1372933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65"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112413</xdr:rowOff>
    </xdr:from>
    <xdr:ext cx="405111" cy="259045"/>
    <xdr:sp macro="" textlink="">
      <xdr:nvSpPr>
        <xdr:cNvPr id="666" name="n_2aveValue【消防施設】&#10;有形固定資産減価償却率"/>
        <xdr:cNvSpPr txBox="1"/>
      </xdr:nvSpPr>
      <xdr:spPr>
        <a:xfrm>
          <a:off x="14389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72407</xdr:rowOff>
    </xdr:from>
    <xdr:ext cx="405111" cy="259045"/>
    <xdr:sp macro="" textlink="">
      <xdr:nvSpPr>
        <xdr:cNvPr id="667" name="n_3aveValue【消防施設】&#10;有形固定資産減価償却率"/>
        <xdr:cNvSpPr txBox="1"/>
      </xdr:nvSpPr>
      <xdr:spPr>
        <a:xfrm>
          <a:off x="13500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47641</xdr:rowOff>
    </xdr:from>
    <xdr:ext cx="405111" cy="259045"/>
    <xdr:sp macro="" textlink="">
      <xdr:nvSpPr>
        <xdr:cNvPr id="668" name="n_4aveValue【消防施設】&#10;有形固定資産減価償却率"/>
        <xdr:cNvSpPr txBox="1"/>
      </xdr:nvSpPr>
      <xdr:spPr>
        <a:xfrm>
          <a:off x="12611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33038</xdr:rowOff>
    </xdr:from>
    <xdr:ext cx="405111" cy="259045"/>
    <xdr:sp macro="" textlink="">
      <xdr:nvSpPr>
        <xdr:cNvPr id="669" name="n_1mainValue【消防施設】&#10;有形固定資産減価償却率"/>
        <xdr:cNvSpPr txBox="1"/>
      </xdr:nvSpPr>
      <xdr:spPr>
        <a:xfrm>
          <a:off x="15266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670" name="n_2mainValue【消防施設】&#10;有形固定資産減価償却率"/>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135907</xdr:rowOff>
    </xdr:from>
    <xdr:ext cx="405111" cy="259045"/>
    <xdr:sp macro="" textlink="">
      <xdr:nvSpPr>
        <xdr:cNvPr id="671" name="n_3mainValue【消防施設】&#10;有形固定資産減価償却率"/>
        <xdr:cNvSpPr txBox="1"/>
      </xdr:nvSpPr>
      <xdr:spPr>
        <a:xfrm>
          <a:off x="13500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80663</xdr:rowOff>
    </xdr:from>
    <xdr:ext cx="405111" cy="259045"/>
    <xdr:sp macro="" textlink="">
      <xdr:nvSpPr>
        <xdr:cNvPr id="672" name="n_4mainValue【消防施設】&#10;有形固定資産減価償却率"/>
        <xdr:cNvSpPr txBox="1"/>
      </xdr:nvSpPr>
      <xdr:spPr>
        <a:xfrm>
          <a:off x="126117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94" name="直線コネクタ 693"/>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5"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6" name="直線コネクタ 695"/>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97" name="【消防施設】&#10;一人当たり面積最大値テキスト"/>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98" name="直線コネクタ 697"/>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699" name="【消防施設】&#10;一人当たり面積平均値テキスト"/>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0" name="フローチャート: 判断 699"/>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1" name="フローチャート: 判断 700"/>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02" name="フローチャート: 判断 701"/>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3" name="フローチャート: 判断 702"/>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04" name="フローチャート: 判断 703"/>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710" name="楕円 709"/>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711" name="【消防施設】&#10;一人当たり面積該当値テキスト"/>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12" name="楕円 711"/>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713" name="直線コネクタ 712"/>
        <xdr:cNvCxnSpPr/>
      </xdr:nvCxnSpPr>
      <xdr:spPr>
        <a:xfrm>
          <a:off x="21323300" y="1450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714" name="楕円 713"/>
        <xdr:cNvSpPr/>
      </xdr:nvSpPr>
      <xdr:spPr>
        <a:xfrm>
          <a:off x="2038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84</xdr:row>
      <xdr:rowOff>102108</xdr:rowOff>
    </xdr:to>
    <xdr:cxnSp macro="">
      <xdr:nvCxnSpPr>
        <xdr:cNvPr id="715" name="直線コネクタ 714"/>
        <xdr:cNvCxnSpPr/>
      </xdr:nvCxnSpPr>
      <xdr:spPr>
        <a:xfrm>
          <a:off x="20434300" y="1438503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716" name="楕円 715"/>
        <xdr:cNvSpPr/>
      </xdr:nvSpPr>
      <xdr:spPr>
        <a:xfrm>
          <a:off x="19494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154687</xdr:rowOff>
    </xdr:to>
    <xdr:cxnSp macro="">
      <xdr:nvCxnSpPr>
        <xdr:cNvPr id="717" name="直線コネクタ 716"/>
        <xdr:cNvCxnSpPr/>
      </xdr:nvCxnSpPr>
      <xdr:spPr>
        <a:xfrm>
          <a:off x="19545300" y="14385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18" name="楕円 717"/>
        <xdr:cNvSpPr/>
      </xdr:nvSpPr>
      <xdr:spPr>
        <a:xfrm>
          <a:off x="18605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159258</xdr:rowOff>
    </xdr:to>
    <xdr:cxnSp macro="">
      <xdr:nvCxnSpPr>
        <xdr:cNvPr id="719" name="直線コネクタ 718"/>
        <xdr:cNvCxnSpPr/>
      </xdr:nvCxnSpPr>
      <xdr:spPr>
        <a:xfrm flipV="1">
          <a:off x="18656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0" name="n_1aveValue【消防施設】&#10;一人当たり面積"/>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721" name="n_2aveValue【消防施設】&#10;一人当たり面積"/>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22" name="n_3aveValue【消防施設】&#10;一人当たり面積"/>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23" name="n_4aveValue【消防施設】&#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24"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725" name="n_2mainValue【消防施設】&#10;一人当たり面積"/>
        <xdr:cNvSpPr txBox="1"/>
      </xdr:nvSpPr>
      <xdr:spPr>
        <a:xfrm>
          <a:off x="20199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25164</xdr:rowOff>
    </xdr:from>
    <xdr:ext cx="469744" cy="259045"/>
    <xdr:sp macro="" textlink="">
      <xdr:nvSpPr>
        <xdr:cNvPr id="726" name="n_3mainValue【消防施設】&#10;一人当たり面積"/>
        <xdr:cNvSpPr txBox="1"/>
      </xdr:nvSpPr>
      <xdr:spPr>
        <a:xfrm>
          <a:off x="19310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727" name="n_4main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53" name="直線コネクタ 752"/>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54" name="【庁舎】&#10;有形固定資産減価償却率最小値テキスト"/>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55" name="直線コネクタ 754"/>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6" name="【庁舎】&#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7" name="直線コネクタ 756"/>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58"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59" name="フローチャート: 判断 758"/>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60" name="フローチャート: 判断 759"/>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61" name="フローチャート: 判断 760"/>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2" name="フローチャート: 判断 761"/>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63" name="フローチャート: 判断 762"/>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77651</xdr:rowOff>
    </xdr:from>
    <xdr:to>
      <xdr:col>85</xdr:col>
      <xdr:colOff>177800</xdr:colOff>
      <xdr:row>108</xdr:row>
      <xdr:rowOff>7801</xdr:rowOff>
    </xdr:to>
    <xdr:sp macro="" textlink="">
      <xdr:nvSpPr>
        <xdr:cNvPr id="769" name="楕円 768"/>
        <xdr:cNvSpPr/>
      </xdr:nvSpPr>
      <xdr:spPr>
        <a:xfrm>
          <a:off x="162687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56078</xdr:rowOff>
    </xdr:from>
    <xdr:ext cx="405111" cy="259045"/>
    <xdr:sp macro="" textlink="">
      <xdr:nvSpPr>
        <xdr:cNvPr id="770" name="【庁舎】&#10;有形固定資産減価償却率該当値テキスト"/>
        <xdr:cNvSpPr txBox="1"/>
      </xdr:nvSpPr>
      <xdr:spPr>
        <a:xfrm>
          <a:off x="16357600"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67855</xdr:rowOff>
    </xdr:from>
    <xdr:to>
      <xdr:col>81</xdr:col>
      <xdr:colOff>101600</xdr:colOff>
      <xdr:row>107</xdr:row>
      <xdr:rowOff>169455</xdr:rowOff>
    </xdr:to>
    <xdr:sp macro="" textlink="">
      <xdr:nvSpPr>
        <xdr:cNvPr id="771" name="楕円 770"/>
        <xdr:cNvSpPr/>
      </xdr:nvSpPr>
      <xdr:spPr>
        <a:xfrm>
          <a:off x="15430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118655</xdr:rowOff>
    </xdr:from>
    <xdr:to>
      <xdr:col>85</xdr:col>
      <xdr:colOff>127000</xdr:colOff>
      <xdr:row>107</xdr:row>
      <xdr:rowOff>128451</xdr:rowOff>
    </xdr:to>
    <xdr:cxnSp macro="">
      <xdr:nvCxnSpPr>
        <xdr:cNvPr id="772" name="直線コネクタ 771"/>
        <xdr:cNvCxnSpPr/>
      </xdr:nvCxnSpPr>
      <xdr:spPr>
        <a:xfrm>
          <a:off x="15481300" y="1846380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773" name="楕円 772"/>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85998</xdr:rowOff>
    </xdr:from>
    <xdr:to>
      <xdr:col>81</xdr:col>
      <xdr:colOff>50800</xdr:colOff>
      <xdr:row>107</xdr:row>
      <xdr:rowOff>118655</xdr:rowOff>
    </xdr:to>
    <xdr:cxnSp macro="">
      <xdr:nvCxnSpPr>
        <xdr:cNvPr id="774" name="直線コネクタ 773"/>
        <xdr:cNvCxnSpPr/>
      </xdr:nvCxnSpPr>
      <xdr:spPr>
        <a:xfrm>
          <a:off x="14592300" y="184311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4173</xdr:rowOff>
    </xdr:from>
    <xdr:to>
      <xdr:col>72</xdr:col>
      <xdr:colOff>38100</xdr:colOff>
      <xdr:row>107</xdr:row>
      <xdr:rowOff>105773</xdr:rowOff>
    </xdr:to>
    <xdr:sp macro="" textlink="">
      <xdr:nvSpPr>
        <xdr:cNvPr id="775" name="楕円 774"/>
        <xdr:cNvSpPr/>
      </xdr:nvSpPr>
      <xdr:spPr>
        <a:xfrm>
          <a:off x="1365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54973</xdr:rowOff>
    </xdr:from>
    <xdr:to>
      <xdr:col>76</xdr:col>
      <xdr:colOff>114300</xdr:colOff>
      <xdr:row>107</xdr:row>
      <xdr:rowOff>85998</xdr:rowOff>
    </xdr:to>
    <xdr:cxnSp macro="">
      <xdr:nvCxnSpPr>
        <xdr:cNvPr id="776" name="直線コネクタ 775"/>
        <xdr:cNvCxnSpPr/>
      </xdr:nvCxnSpPr>
      <xdr:spPr>
        <a:xfrm>
          <a:off x="13703300" y="184001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777" name="楕円 776"/>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54973</xdr:rowOff>
    </xdr:to>
    <xdr:cxnSp macro="">
      <xdr:nvCxnSpPr>
        <xdr:cNvPr id="778" name="直線コネクタ 777"/>
        <xdr:cNvCxnSpPr/>
      </xdr:nvCxnSpPr>
      <xdr:spPr>
        <a:xfrm>
          <a:off x="12814300" y="1836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779" name="n_1aveValue【庁舎】&#10;有形固定資産減価償却率"/>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780" name="n_2aveValue【庁舎】&#10;有形固定資産減価償却率"/>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81"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82" name="n_4aveValue【庁舎】&#10;有形固定資産減価償却率"/>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160582</xdr:rowOff>
    </xdr:from>
    <xdr:ext cx="405111" cy="259045"/>
    <xdr:sp macro="" textlink="">
      <xdr:nvSpPr>
        <xdr:cNvPr id="783" name="n_1mainValue【庁舎】&#10;有形固定資産減価償却率"/>
        <xdr:cNvSpPr txBox="1"/>
      </xdr:nvSpPr>
      <xdr:spPr>
        <a:xfrm>
          <a:off x="152660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784" name="n_2mainValue【庁舎】&#10;有形固定資産減価償却率"/>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96900</xdr:rowOff>
    </xdr:from>
    <xdr:ext cx="405111" cy="259045"/>
    <xdr:sp macro="" textlink="">
      <xdr:nvSpPr>
        <xdr:cNvPr id="785" name="n_3mainValue【庁舎】&#10;有形固定資産減価償却率"/>
        <xdr:cNvSpPr txBox="1"/>
      </xdr:nvSpPr>
      <xdr:spPr>
        <a:xfrm>
          <a:off x="135007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786" name="n_4mainValue【庁舎】&#10;有形固定資産減価償却率"/>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12" name="直線コネクタ 811"/>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3"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4" name="直線コネクタ 813"/>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15" name="【庁舎】&#10;一人当たり面積最大値テキスト"/>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16" name="直線コネクタ 815"/>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17"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8" name="フローチャート: 判断 817"/>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19" name="フローチャート: 判断 818"/>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20" name="フローチャート: 判断 819"/>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22" name="フローチャート: 判断 821"/>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828" name="楕円 827"/>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829" name="【庁舎】&#10;一人当たり面積該当値テキスト"/>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830" name="楕円 829"/>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71301</xdr:rowOff>
    </xdr:to>
    <xdr:cxnSp macro="">
      <xdr:nvCxnSpPr>
        <xdr:cNvPr id="831" name="直線コネクタ 830"/>
        <xdr:cNvCxnSpPr/>
      </xdr:nvCxnSpPr>
      <xdr:spPr>
        <a:xfrm>
          <a:off x="21323300" y="184131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18869</xdr:rowOff>
    </xdr:from>
    <xdr:to>
      <xdr:col>107</xdr:col>
      <xdr:colOff>101600</xdr:colOff>
      <xdr:row>107</xdr:row>
      <xdr:rowOff>120469</xdr:rowOff>
    </xdr:to>
    <xdr:sp macro="" textlink="">
      <xdr:nvSpPr>
        <xdr:cNvPr id="832" name="楕円 831"/>
        <xdr:cNvSpPr/>
      </xdr:nvSpPr>
      <xdr:spPr>
        <a:xfrm>
          <a:off x="2038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69669</xdr:rowOff>
    </xdr:to>
    <xdr:cxnSp macro="">
      <xdr:nvCxnSpPr>
        <xdr:cNvPr id="833" name="直線コネクタ 832"/>
        <xdr:cNvCxnSpPr/>
      </xdr:nvCxnSpPr>
      <xdr:spPr>
        <a:xfrm flipV="1">
          <a:off x="20434300" y="184131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18869</xdr:rowOff>
    </xdr:from>
    <xdr:to>
      <xdr:col>102</xdr:col>
      <xdr:colOff>165100</xdr:colOff>
      <xdr:row>107</xdr:row>
      <xdr:rowOff>120469</xdr:rowOff>
    </xdr:to>
    <xdr:sp macro="" textlink="">
      <xdr:nvSpPr>
        <xdr:cNvPr id="834" name="楕円 833"/>
        <xdr:cNvSpPr/>
      </xdr:nvSpPr>
      <xdr:spPr>
        <a:xfrm>
          <a:off x="19494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69669</xdr:rowOff>
    </xdr:from>
    <xdr:to>
      <xdr:col>107</xdr:col>
      <xdr:colOff>50800</xdr:colOff>
      <xdr:row>107</xdr:row>
      <xdr:rowOff>69669</xdr:rowOff>
    </xdr:to>
    <xdr:cxnSp macro="">
      <xdr:nvCxnSpPr>
        <xdr:cNvPr id="835" name="直線コネクタ 834"/>
        <xdr:cNvCxnSpPr/>
      </xdr:nvCxnSpPr>
      <xdr:spPr>
        <a:xfrm>
          <a:off x="19545300" y="184148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836" name="楕円 835"/>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71301</xdr:rowOff>
    </xdr:to>
    <xdr:cxnSp macro="">
      <xdr:nvCxnSpPr>
        <xdr:cNvPr id="837" name="直線コネクタ 836"/>
        <xdr:cNvCxnSpPr/>
      </xdr:nvCxnSpPr>
      <xdr:spPr>
        <a:xfrm flipV="1">
          <a:off x="18656300" y="1841481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838" name="n_1aveValue【庁舎】&#10;一人当たり面積"/>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839" name="n_2aveValue【庁舎】&#10;一人当たり面積"/>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840" name="n_3aveValue【庁舎】&#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841" name="n_4aveValue【庁舎】&#10;一人当たり面積"/>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842" name="n_1mainValue【庁舎】&#10;一人当たり面積"/>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111596</xdr:rowOff>
    </xdr:from>
    <xdr:ext cx="469744" cy="259045"/>
    <xdr:sp macro="" textlink="">
      <xdr:nvSpPr>
        <xdr:cNvPr id="843" name="n_2mainValue【庁舎】&#10;一人当たり面積"/>
        <xdr:cNvSpPr txBox="1"/>
      </xdr:nvSpPr>
      <xdr:spPr>
        <a:xfrm>
          <a:off x="20199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111596</xdr:rowOff>
    </xdr:from>
    <xdr:ext cx="469744" cy="259045"/>
    <xdr:sp macro="" textlink="">
      <xdr:nvSpPr>
        <xdr:cNvPr id="844" name="n_3mainValue【庁舎】&#10;一人当たり面積"/>
        <xdr:cNvSpPr txBox="1"/>
      </xdr:nvSpPr>
      <xdr:spPr>
        <a:xfrm>
          <a:off x="19310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845" name="n_4mainValue【庁舎】&#10;一人当たり面積"/>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類似団体と比較して、有形固定資産減価償却率が低くなっている施設は、体育館・プール及び消防施設である。これは、平成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年度に町民温水プール建設、平成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年度に消防本部事務所棟の建替え、平成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消防デジタル無線、高機能消防指令システムの更新をそれぞれ行ったことが要因である。しかし、年々類似団体平均に近づいているため、計画的に改修を行い長寿命化を図っていく必要がある。一方、類似団体と比較して、有形固定資産減価償却率が高くなっている施設は、図書館、市民会館、一般廃棄物処理施設、保健センター・保健所及び庁舎である。一般廃棄物処理施設は、特に、し尿処理施設の老朽化が進んでいるが、現在、下水道施設を活用した処理方法に変更する事業が進行中であり、同事業に沿って必要な部分の老朽化対策を行うこととしている。図書館及び庁舎は、屋上防水の劣化や電気設備等不具合が生じた場合、その都度修繕を行っているが、長寿命化工事のような大規模改修は行っておらず老朽化が進んで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月に策定した公共施設個別施設計画及び令和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月に改訂した公共施設等総合管理計画に基づき、優先すべき改修等を計画に沿って行う予定としているが、改修等にあたっては基金等を活用し、今後の財政運営に過度な負担が生じないよう努めていく。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6350</xdr:rowOff>
    </xdr:from>
    <xdr:to>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37,767
36,647
49.58
17,057,863
16,359,658
542,927
10,282,608
8,070,055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17.6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xdr:cNvSpPr txBox="1"/>
      </xdr:nvSpPr>
      <xdr:spPr>
        <a:xfrm>
          <a:off x="708660" y="300990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7815" cy="257810"/>
    <xdr:sp macro="" textlink="">
      <xdr:nvSpPr>
        <xdr:cNvPr id="30" name="テキスト ボックス 29"/>
        <xdr:cNvSpPr txBox="1"/>
      </xdr:nvSpPr>
      <xdr:spPr>
        <a:xfrm>
          <a:off x="708660" y="3263900"/>
          <a:ext cx="9187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7545" cy="257810"/>
    <xdr:sp macro="" textlink="">
      <xdr:nvSpPr>
        <xdr:cNvPr id="31" name="テキスト ボックス 30"/>
        <xdr:cNvSpPr txBox="1"/>
      </xdr:nvSpPr>
      <xdr:spPr>
        <a:xfrm>
          <a:off x="708660" y="3517900"/>
          <a:ext cx="57575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59080"/>
    <xdr:sp macro="" textlink="">
      <xdr:nvSpPr>
        <xdr:cNvPr id="32" name="テキスト ボックス 31"/>
        <xdr:cNvSpPr txBox="1"/>
      </xdr:nvSpPr>
      <xdr:spPr>
        <a:xfrm>
          <a:off x="708660" y="3771900"/>
          <a:ext cx="8724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110" cy="259080"/>
    <xdr:sp macro="" textlink="">
      <xdr:nvSpPr>
        <xdr:cNvPr id="33" name="テキスト ボックス 32"/>
        <xdr:cNvSpPr txBox="1"/>
      </xdr:nvSpPr>
      <xdr:spPr>
        <a:xfrm>
          <a:off x="708660" y="402590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5145" cy="259080"/>
    <xdr:sp macro="" textlink="">
      <xdr:nvSpPr>
        <xdr:cNvPr id="34" name="テキスト ボックス 33"/>
        <xdr:cNvSpPr txBox="1"/>
      </xdr:nvSpPr>
      <xdr:spPr>
        <a:xfrm>
          <a:off x="708660" y="42799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8555" cy="424180"/>
    <xdr:sp macro="" textlink="">
      <xdr:nvSpPr>
        <xdr:cNvPr id="35" name="テキスト ボックス 34"/>
        <xdr:cNvSpPr txBox="1"/>
      </xdr:nvSpPr>
      <xdr:spPr>
        <a:xfrm>
          <a:off x="708660" y="4533900"/>
          <a:ext cx="875855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8610"/>
    <xdr:sp macro="" textlink="">
      <xdr:nvSpPr>
        <xdr:cNvPr id="37" name="テキスト ボックス 36"/>
        <xdr:cNvSpPr txBox="1"/>
      </xdr:nvSpPr>
      <xdr:spPr>
        <a:xfrm>
          <a:off x="163449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29095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型事業所の集中等により類似団体平均を上回る税収があるため1.24となっており、令和3年度と同率である。令和4年度単年度でみると、償却資産の増加により固定資産税が増加したため、基準財政収入額が増加している。本町の主な歳入は地方税であるため景気動向に大きく影響を受けやすく、需要額においては少子高齢化等の要因から今後も増加が見込まれるため、歳入歳出のバランスに留意し、健全な財政運営を行っていくとともに、企業誘致や債権回収の強化に取り組み、財政基盤の強化に努め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08660" y="78898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7810"/>
    <xdr:sp macro="" textlink="">
      <xdr:nvSpPr>
        <xdr:cNvPr id="52" name="テキスト ボックス 51"/>
        <xdr:cNvSpPr txBox="1"/>
      </xdr:nvSpPr>
      <xdr:spPr>
        <a:xfrm>
          <a:off x="0" y="7747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08660" y="758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4" name="テキスト ボックス 53"/>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5" name="直線コネクタ 54"/>
        <xdr:cNvCxnSpPr/>
      </xdr:nvCxnSpPr>
      <xdr:spPr>
        <a:xfrm>
          <a:off x="708660" y="7287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6" name="テキスト ボックス 55"/>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8" name="テキスト ボックス 57"/>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08660" y="66833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60" name="テキスト ボックス 59"/>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08660" y="638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2" name="テキスト ボックス 61"/>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08660" y="60801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7810"/>
    <xdr:sp macro="" textlink="">
      <xdr:nvSpPr>
        <xdr:cNvPr id="64" name="テキスト ボックス 63"/>
        <xdr:cNvSpPr txBox="1"/>
      </xdr:nvSpPr>
      <xdr:spPr>
        <a:xfrm>
          <a:off x="0" y="5938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6" name="テキスト ボックス 65"/>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24130</xdr:rowOff>
    </xdr:to>
    <xdr:cxnSp macro="">
      <xdr:nvCxnSpPr>
        <xdr:cNvPr id="68" name="直線コネクタ 67"/>
        <xdr:cNvCxnSpPr/>
      </xdr:nvCxnSpPr>
      <xdr:spPr>
        <a:xfrm flipV="1">
          <a:off x="4544060" y="6321425"/>
          <a:ext cx="0" cy="1417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167640</xdr:rowOff>
    </xdr:from>
    <xdr:ext cx="762000" cy="257810"/>
    <xdr:sp macro="" textlink="">
      <xdr:nvSpPr>
        <xdr:cNvPr id="69" name="財政力最小値テキスト"/>
        <xdr:cNvSpPr txBox="1"/>
      </xdr:nvSpPr>
      <xdr:spPr>
        <a:xfrm>
          <a:off x="4615180" y="771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24130</xdr:rowOff>
    </xdr:from>
    <xdr:to>
      <xdr:col>24</xdr:col>
      <xdr:colOff>12700</xdr:colOff>
      <xdr:row>45</xdr:row>
      <xdr:rowOff>24130</xdr:rowOff>
    </xdr:to>
    <xdr:cxnSp macro="">
      <xdr:nvCxnSpPr>
        <xdr:cNvPr id="70" name="直線コネクタ 69"/>
        <xdr:cNvCxnSpPr/>
      </xdr:nvCxnSpPr>
      <xdr:spPr>
        <a:xfrm>
          <a:off x="4455160" y="77393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64135</xdr:rowOff>
    </xdr:from>
    <xdr:ext cx="762000" cy="257810"/>
    <xdr:sp macro="" textlink="">
      <xdr:nvSpPr>
        <xdr:cNvPr id="71" name="財政力最大値テキスト"/>
        <xdr:cNvSpPr txBox="1"/>
      </xdr:nvSpPr>
      <xdr:spPr>
        <a:xfrm>
          <a:off x="4615180" y="6064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72" name="直線コネクタ 71"/>
        <xdr:cNvCxnSpPr/>
      </xdr:nvCxnSpPr>
      <xdr:spPr>
        <a:xfrm>
          <a:off x="4455160" y="63214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149225</xdr:rowOff>
    </xdr:from>
    <xdr:to>
      <xdr:col>23</xdr:col>
      <xdr:colOff>133350</xdr:colOff>
      <xdr:row>36</xdr:row>
      <xdr:rowOff>149225</xdr:rowOff>
    </xdr:to>
    <xdr:cxnSp macro="">
      <xdr:nvCxnSpPr>
        <xdr:cNvPr id="73" name="直線コネクタ 72"/>
        <xdr:cNvCxnSpPr/>
      </xdr:nvCxnSpPr>
      <xdr:spPr>
        <a:xfrm>
          <a:off x="3776980" y="632142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27940</xdr:rowOff>
    </xdr:from>
    <xdr:ext cx="762000" cy="259080"/>
    <xdr:sp macro="" textlink="">
      <xdr:nvSpPr>
        <xdr:cNvPr id="74" name="財政力平均値テキスト"/>
        <xdr:cNvSpPr txBox="1"/>
      </xdr:nvSpPr>
      <xdr:spPr>
        <a:xfrm>
          <a:off x="4615180" y="7057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55880</xdr:rowOff>
    </xdr:from>
    <xdr:to>
      <xdr:col>23</xdr:col>
      <xdr:colOff>184150</xdr:colOff>
      <xdr:row>41</xdr:row>
      <xdr:rowOff>157480</xdr:rowOff>
    </xdr:to>
    <xdr:sp macro="" textlink="">
      <xdr:nvSpPr>
        <xdr:cNvPr id="75" name="フローチャート: 判断 74"/>
        <xdr:cNvSpPr/>
      </xdr:nvSpPr>
      <xdr:spPr>
        <a:xfrm>
          <a:off x="4493260" y="708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104140</xdr:rowOff>
    </xdr:from>
    <xdr:to>
      <xdr:col>19</xdr:col>
      <xdr:colOff>133350</xdr:colOff>
      <xdr:row>36</xdr:row>
      <xdr:rowOff>149225</xdr:rowOff>
    </xdr:to>
    <xdr:cxnSp macro="">
      <xdr:nvCxnSpPr>
        <xdr:cNvPr id="76" name="直線コネクタ 75"/>
        <xdr:cNvCxnSpPr/>
      </xdr:nvCxnSpPr>
      <xdr:spPr>
        <a:xfrm>
          <a:off x="2959100" y="6276340"/>
          <a:ext cx="8178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40640</xdr:rowOff>
    </xdr:from>
    <xdr:to>
      <xdr:col>19</xdr:col>
      <xdr:colOff>184150</xdr:colOff>
      <xdr:row>41</xdr:row>
      <xdr:rowOff>142240</xdr:rowOff>
    </xdr:to>
    <xdr:sp macro="" textlink="">
      <xdr:nvSpPr>
        <xdr:cNvPr id="77" name="フローチャート: 判断 76"/>
        <xdr:cNvSpPr/>
      </xdr:nvSpPr>
      <xdr:spPr>
        <a:xfrm>
          <a:off x="3726180" y="70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127000</xdr:rowOff>
    </xdr:from>
    <xdr:ext cx="736600" cy="259080"/>
    <xdr:sp macro="" textlink="">
      <xdr:nvSpPr>
        <xdr:cNvPr id="78" name="テキスト ボックス 77"/>
        <xdr:cNvSpPr txBox="1"/>
      </xdr:nvSpPr>
      <xdr:spPr>
        <a:xfrm>
          <a:off x="3431540" y="7156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36</xdr:row>
      <xdr:rowOff>104140</xdr:rowOff>
    </xdr:from>
    <xdr:to>
      <xdr:col>15</xdr:col>
      <xdr:colOff>82550</xdr:colOff>
      <xdr:row>36</xdr:row>
      <xdr:rowOff>133985</xdr:rowOff>
    </xdr:to>
    <xdr:cxnSp macro="">
      <xdr:nvCxnSpPr>
        <xdr:cNvPr id="79" name="直線コネクタ 78"/>
        <xdr:cNvCxnSpPr/>
      </xdr:nvCxnSpPr>
      <xdr:spPr>
        <a:xfrm flipV="1">
          <a:off x="2141220" y="6276340"/>
          <a:ext cx="8178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151765</xdr:rowOff>
    </xdr:from>
    <xdr:to>
      <xdr:col>15</xdr:col>
      <xdr:colOff>133350</xdr:colOff>
      <xdr:row>41</xdr:row>
      <xdr:rowOff>81915</xdr:rowOff>
    </xdr:to>
    <xdr:sp macro="" textlink="">
      <xdr:nvSpPr>
        <xdr:cNvPr id="80" name="フローチャート: 判断 79"/>
        <xdr:cNvSpPr/>
      </xdr:nvSpPr>
      <xdr:spPr>
        <a:xfrm>
          <a:off x="2908300" y="700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66675</xdr:rowOff>
    </xdr:from>
    <xdr:ext cx="762000" cy="257810"/>
    <xdr:sp macro="" textlink="">
      <xdr:nvSpPr>
        <xdr:cNvPr id="81" name="テキスト ボックス 80"/>
        <xdr:cNvSpPr txBox="1"/>
      </xdr:nvSpPr>
      <xdr:spPr>
        <a:xfrm>
          <a:off x="2613660" y="7096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36</xdr:row>
      <xdr:rowOff>133985</xdr:rowOff>
    </xdr:from>
    <xdr:to>
      <xdr:col>11</xdr:col>
      <xdr:colOff>31750</xdr:colOff>
      <xdr:row>37</xdr:row>
      <xdr:rowOff>22860</xdr:rowOff>
    </xdr:to>
    <xdr:cxnSp macro="">
      <xdr:nvCxnSpPr>
        <xdr:cNvPr id="82" name="直線コネクタ 81"/>
        <xdr:cNvCxnSpPr/>
      </xdr:nvCxnSpPr>
      <xdr:spPr>
        <a:xfrm flipV="1">
          <a:off x="1341120" y="6306185"/>
          <a:ext cx="8001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40640</xdr:rowOff>
    </xdr:from>
    <xdr:to>
      <xdr:col>11</xdr:col>
      <xdr:colOff>82550</xdr:colOff>
      <xdr:row>41</xdr:row>
      <xdr:rowOff>142240</xdr:rowOff>
    </xdr:to>
    <xdr:sp macro="" textlink="">
      <xdr:nvSpPr>
        <xdr:cNvPr id="83" name="フローチャート: 判断 82"/>
        <xdr:cNvSpPr/>
      </xdr:nvSpPr>
      <xdr:spPr>
        <a:xfrm>
          <a:off x="2108200" y="70700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127000</xdr:rowOff>
    </xdr:from>
    <xdr:ext cx="762000" cy="259080"/>
    <xdr:sp macro="" textlink="">
      <xdr:nvSpPr>
        <xdr:cNvPr id="84" name="テキスト ボックス 83"/>
        <xdr:cNvSpPr txBox="1"/>
      </xdr:nvSpPr>
      <xdr:spPr>
        <a:xfrm>
          <a:off x="1795780" y="7156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55880</xdr:rowOff>
    </xdr:from>
    <xdr:to>
      <xdr:col>7</xdr:col>
      <xdr:colOff>31750</xdr:colOff>
      <xdr:row>41</xdr:row>
      <xdr:rowOff>157480</xdr:rowOff>
    </xdr:to>
    <xdr:sp macro="" textlink="">
      <xdr:nvSpPr>
        <xdr:cNvPr id="85" name="フローチャート: 判断 84"/>
        <xdr:cNvSpPr/>
      </xdr:nvSpPr>
      <xdr:spPr>
        <a:xfrm>
          <a:off x="1290320" y="70853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142240</xdr:rowOff>
    </xdr:from>
    <xdr:ext cx="762000" cy="259080"/>
    <xdr:sp macro="" textlink="">
      <xdr:nvSpPr>
        <xdr:cNvPr id="86" name="テキスト ボックス 85"/>
        <xdr:cNvSpPr txBox="1"/>
      </xdr:nvSpPr>
      <xdr:spPr>
        <a:xfrm>
          <a:off x="977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7" name="テキスト ボックス 86"/>
        <xdr:cNvSpPr txBox="1"/>
      </xdr:nvSpPr>
      <xdr:spPr>
        <a:xfrm>
          <a:off x="43459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8" name="テキスト ボックス 87"/>
        <xdr:cNvSpPr txBox="1"/>
      </xdr:nvSpPr>
      <xdr:spPr>
        <a:xfrm>
          <a:off x="35788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9080"/>
    <xdr:sp macro="" textlink="">
      <xdr:nvSpPr>
        <xdr:cNvPr id="89" name="テキスト ボックス 88"/>
        <xdr:cNvSpPr txBox="1"/>
      </xdr:nvSpPr>
      <xdr:spPr>
        <a:xfrm>
          <a:off x="276098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9080"/>
    <xdr:sp macro="" textlink="">
      <xdr:nvSpPr>
        <xdr:cNvPr id="90" name="テキスト ボックス 89"/>
        <xdr:cNvSpPr txBox="1"/>
      </xdr:nvSpPr>
      <xdr:spPr>
        <a:xfrm>
          <a:off x="19431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9080"/>
    <xdr:sp macro="" textlink="">
      <xdr:nvSpPr>
        <xdr:cNvPr id="91" name="テキスト ボックス 90"/>
        <xdr:cNvSpPr txBox="1"/>
      </xdr:nvSpPr>
      <xdr:spPr>
        <a:xfrm>
          <a:off x="11430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36</xdr:row>
      <xdr:rowOff>98425</xdr:rowOff>
    </xdr:from>
    <xdr:to>
      <xdr:col>23</xdr:col>
      <xdr:colOff>184150</xdr:colOff>
      <xdr:row>37</xdr:row>
      <xdr:rowOff>29210</xdr:rowOff>
    </xdr:to>
    <xdr:sp macro="" textlink="">
      <xdr:nvSpPr>
        <xdr:cNvPr id="92" name="楕円 91"/>
        <xdr:cNvSpPr/>
      </xdr:nvSpPr>
      <xdr:spPr>
        <a:xfrm>
          <a:off x="449326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19685</xdr:rowOff>
    </xdr:from>
    <xdr:ext cx="762000" cy="257810"/>
    <xdr:sp macro="" textlink="">
      <xdr:nvSpPr>
        <xdr:cNvPr id="93" name="財政力該当値テキスト"/>
        <xdr:cNvSpPr txBox="1"/>
      </xdr:nvSpPr>
      <xdr:spPr>
        <a:xfrm>
          <a:off x="4615180" y="6191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36</xdr:row>
      <xdr:rowOff>98425</xdr:rowOff>
    </xdr:from>
    <xdr:to>
      <xdr:col>19</xdr:col>
      <xdr:colOff>184150</xdr:colOff>
      <xdr:row>37</xdr:row>
      <xdr:rowOff>29210</xdr:rowOff>
    </xdr:to>
    <xdr:sp macro="" textlink="">
      <xdr:nvSpPr>
        <xdr:cNvPr id="94" name="楕円 93"/>
        <xdr:cNvSpPr/>
      </xdr:nvSpPr>
      <xdr:spPr>
        <a:xfrm>
          <a:off x="372618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38735</xdr:rowOff>
    </xdr:from>
    <xdr:ext cx="736600" cy="259080"/>
    <xdr:sp macro="" textlink="">
      <xdr:nvSpPr>
        <xdr:cNvPr id="95" name="テキスト ボックス 94"/>
        <xdr:cNvSpPr txBox="1"/>
      </xdr:nvSpPr>
      <xdr:spPr>
        <a:xfrm>
          <a:off x="3431540" y="60394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36</xdr:row>
      <xdr:rowOff>53340</xdr:rowOff>
    </xdr:from>
    <xdr:to>
      <xdr:col>15</xdr:col>
      <xdr:colOff>133350</xdr:colOff>
      <xdr:row>36</xdr:row>
      <xdr:rowOff>154940</xdr:rowOff>
    </xdr:to>
    <xdr:sp macro="" textlink="">
      <xdr:nvSpPr>
        <xdr:cNvPr id="96" name="楕円 95"/>
        <xdr:cNvSpPr/>
      </xdr:nvSpPr>
      <xdr:spPr>
        <a:xfrm>
          <a:off x="29083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165100</xdr:rowOff>
    </xdr:from>
    <xdr:ext cx="762000" cy="259080"/>
    <xdr:sp macro="" textlink="">
      <xdr:nvSpPr>
        <xdr:cNvPr id="97" name="テキスト ボックス 96"/>
        <xdr:cNvSpPr txBox="1"/>
      </xdr:nvSpPr>
      <xdr:spPr>
        <a:xfrm>
          <a:off x="26136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36</xdr:row>
      <xdr:rowOff>83185</xdr:rowOff>
    </xdr:from>
    <xdr:to>
      <xdr:col>11</xdr:col>
      <xdr:colOff>82550</xdr:colOff>
      <xdr:row>37</xdr:row>
      <xdr:rowOff>13335</xdr:rowOff>
    </xdr:to>
    <xdr:sp macro="" textlink="">
      <xdr:nvSpPr>
        <xdr:cNvPr id="98" name="楕円 97"/>
        <xdr:cNvSpPr/>
      </xdr:nvSpPr>
      <xdr:spPr>
        <a:xfrm>
          <a:off x="2108200" y="625538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23495</xdr:rowOff>
    </xdr:from>
    <xdr:ext cx="762000" cy="259080"/>
    <xdr:sp macro="" textlink="">
      <xdr:nvSpPr>
        <xdr:cNvPr id="99" name="テキスト ボックス 98"/>
        <xdr:cNvSpPr txBox="1"/>
      </xdr:nvSpPr>
      <xdr:spPr>
        <a:xfrm>
          <a:off x="1795780" y="602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36</xdr:row>
      <xdr:rowOff>143510</xdr:rowOff>
    </xdr:from>
    <xdr:to>
      <xdr:col>7</xdr:col>
      <xdr:colOff>31750</xdr:colOff>
      <xdr:row>37</xdr:row>
      <xdr:rowOff>73660</xdr:rowOff>
    </xdr:to>
    <xdr:sp macro="" textlink="">
      <xdr:nvSpPr>
        <xdr:cNvPr id="100" name="楕円 99"/>
        <xdr:cNvSpPr/>
      </xdr:nvSpPr>
      <xdr:spPr>
        <a:xfrm>
          <a:off x="1290320" y="63157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83820</xdr:rowOff>
    </xdr:from>
    <xdr:ext cx="762000" cy="259080"/>
    <xdr:sp macro="" textlink="">
      <xdr:nvSpPr>
        <xdr:cNvPr id="101" name="テキスト ボックス 100"/>
        <xdr:cNvSpPr txBox="1"/>
      </xdr:nvSpPr>
      <xdr:spPr>
        <a:xfrm>
          <a:off x="977900"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7975"/>
    <xdr:sp macro="" textlink="">
      <xdr:nvSpPr>
        <xdr:cNvPr id="103" name="テキスト ボックス 102"/>
        <xdr:cNvSpPr txBox="1"/>
      </xdr:nvSpPr>
      <xdr:spPr>
        <a:xfrm>
          <a:off x="1551305" y="9188450"/>
          <a:ext cx="14376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1000" cy="357505"/>
    <xdr:sp macro="" textlink="">
      <xdr:nvSpPr>
        <xdr:cNvPr id="104" name="テキスト ボックス 103"/>
        <xdr:cNvSpPr txBox="1"/>
      </xdr:nvSpPr>
      <xdr:spPr>
        <a:xfrm>
          <a:off x="2992755" y="9163050"/>
          <a:ext cx="165100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191770</xdr:colOff>
      <xdr:row>57</xdr:row>
      <xdr:rowOff>69850</xdr:rowOff>
    </xdr:to>
    <xdr:sp macro="" textlink="">
      <xdr:nvSpPr>
        <xdr:cNvPr id="113" name="正方形/長方形 112"/>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191770</xdr:colOff>
      <xdr:row>69</xdr:row>
      <xdr:rowOff>107950</xdr:rowOff>
    </xdr:to>
    <xdr:sp macro="" textlink="" fLocksText="0">
      <xdr:nvSpPr>
        <xdr:cNvPr id="114" name="テキスト ボックス 113"/>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経常収支比率は、前年度に比べて2.3％改善し、類似団体平均を下回る結果となった。令和4年度は税収増により経常的一般財源等が増加したことが要因の一つであると考えられる。
　地方債の借入抑制による公債費の減少に加え、歳入の固定資産税の増収により経常収支比率は減少傾向ではあるが、今後も、公共施設の適正な管理や事務事業評価による事業の見直しを行い、現在の水準を維持するよう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7180" cy="225425"/>
    <xdr:sp macro="" textlink="">
      <xdr:nvSpPr>
        <xdr:cNvPr id="115" name="テキスト ボックス 114"/>
        <xdr:cNvSpPr txBox="1"/>
      </xdr:nvSpPr>
      <xdr:spPr>
        <a:xfrm>
          <a:off x="670560" y="939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7" name="テキスト ボックス 116"/>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08660" y="1151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9" name="テキスト ボックス 118"/>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08660" y="1103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21" name="テキスト ボックス 120"/>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08660" y="1055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3" name="テキスト ボックス 122"/>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08660" y="1007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810"/>
    <xdr:sp macro="" textlink="">
      <xdr:nvSpPr>
        <xdr:cNvPr id="125" name="テキスト ボックス 124"/>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5080</xdr:rowOff>
    </xdr:to>
    <xdr:cxnSp macro="">
      <xdr:nvCxnSpPr>
        <xdr:cNvPr id="129" name="直線コネクタ 128"/>
        <xdr:cNvCxnSpPr/>
      </xdr:nvCxnSpPr>
      <xdr:spPr>
        <a:xfrm flipV="1">
          <a:off x="4544060" y="10264140"/>
          <a:ext cx="0" cy="1056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148590</xdr:rowOff>
    </xdr:from>
    <xdr:ext cx="762000" cy="259080"/>
    <xdr:sp macro="" textlink="">
      <xdr:nvSpPr>
        <xdr:cNvPr id="130" name="財政構造の弾力性最小値テキスト"/>
        <xdr:cNvSpPr txBox="1"/>
      </xdr:nvSpPr>
      <xdr:spPr>
        <a:xfrm>
          <a:off x="4615180" y="1129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5080</xdr:rowOff>
    </xdr:from>
    <xdr:to>
      <xdr:col>24</xdr:col>
      <xdr:colOff>12700</xdr:colOff>
      <xdr:row>66</xdr:row>
      <xdr:rowOff>5080</xdr:rowOff>
    </xdr:to>
    <xdr:cxnSp macro="">
      <xdr:nvCxnSpPr>
        <xdr:cNvPr id="131" name="直線コネクタ 130"/>
        <xdr:cNvCxnSpPr/>
      </xdr:nvCxnSpPr>
      <xdr:spPr>
        <a:xfrm>
          <a:off x="4455160" y="113207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7810"/>
    <xdr:sp macro="" textlink="">
      <xdr:nvSpPr>
        <xdr:cNvPr id="132" name="財政構造の弾力性最大値テキスト"/>
        <xdr:cNvSpPr txBox="1"/>
      </xdr:nvSpPr>
      <xdr:spPr>
        <a:xfrm>
          <a:off x="4615180" y="10007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xdr:cNvCxnSpPr/>
      </xdr:nvCxnSpPr>
      <xdr:spPr>
        <a:xfrm>
          <a:off x="4455160" y="10264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53975</xdr:rowOff>
    </xdr:from>
    <xdr:to>
      <xdr:col>23</xdr:col>
      <xdr:colOff>133350</xdr:colOff>
      <xdr:row>62</xdr:row>
      <xdr:rowOff>165100</xdr:rowOff>
    </xdr:to>
    <xdr:cxnSp macro="">
      <xdr:nvCxnSpPr>
        <xdr:cNvPr id="134" name="直線コネクタ 133"/>
        <xdr:cNvCxnSpPr/>
      </xdr:nvCxnSpPr>
      <xdr:spPr>
        <a:xfrm flipV="1">
          <a:off x="3776980" y="10683875"/>
          <a:ext cx="76708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26035</xdr:rowOff>
    </xdr:from>
    <xdr:ext cx="762000" cy="259080"/>
    <xdr:sp macro="" textlink="">
      <xdr:nvSpPr>
        <xdr:cNvPr id="135" name="財政構造の弾力性平均値テキスト"/>
        <xdr:cNvSpPr txBox="1"/>
      </xdr:nvSpPr>
      <xdr:spPr>
        <a:xfrm>
          <a:off x="4615180" y="10827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53975</xdr:rowOff>
    </xdr:from>
    <xdr:to>
      <xdr:col>23</xdr:col>
      <xdr:colOff>184150</xdr:colOff>
      <xdr:row>63</xdr:row>
      <xdr:rowOff>155575</xdr:rowOff>
    </xdr:to>
    <xdr:sp macro="" textlink="">
      <xdr:nvSpPr>
        <xdr:cNvPr id="136" name="フローチャート: 判断 135"/>
        <xdr:cNvSpPr/>
      </xdr:nvSpPr>
      <xdr:spPr>
        <a:xfrm>
          <a:off x="449326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126365</xdr:rowOff>
    </xdr:from>
    <xdr:to>
      <xdr:col>19</xdr:col>
      <xdr:colOff>133350</xdr:colOff>
      <xdr:row>62</xdr:row>
      <xdr:rowOff>165100</xdr:rowOff>
    </xdr:to>
    <xdr:cxnSp macro="">
      <xdr:nvCxnSpPr>
        <xdr:cNvPr id="137" name="直線コネクタ 136"/>
        <xdr:cNvCxnSpPr/>
      </xdr:nvCxnSpPr>
      <xdr:spPr>
        <a:xfrm>
          <a:off x="2959100" y="1075626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56515</xdr:rowOff>
    </xdr:from>
    <xdr:to>
      <xdr:col>19</xdr:col>
      <xdr:colOff>184150</xdr:colOff>
      <xdr:row>62</xdr:row>
      <xdr:rowOff>158115</xdr:rowOff>
    </xdr:to>
    <xdr:sp macro="" textlink="">
      <xdr:nvSpPr>
        <xdr:cNvPr id="138" name="フローチャート: 判断 137"/>
        <xdr:cNvSpPr/>
      </xdr:nvSpPr>
      <xdr:spPr>
        <a:xfrm>
          <a:off x="3726180" y="1068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168275</xdr:rowOff>
    </xdr:from>
    <xdr:ext cx="736600" cy="257810"/>
    <xdr:sp macro="" textlink="">
      <xdr:nvSpPr>
        <xdr:cNvPr id="139" name="テキスト ボックス 138"/>
        <xdr:cNvSpPr txBox="1"/>
      </xdr:nvSpPr>
      <xdr:spPr>
        <a:xfrm>
          <a:off x="3431540" y="104552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121920</xdr:rowOff>
    </xdr:from>
    <xdr:to>
      <xdr:col>15</xdr:col>
      <xdr:colOff>82550</xdr:colOff>
      <xdr:row>62</xdr:row>
      <xdr:rowOff>126365</xdr:rowOff>
    </xdr:to>
    <xdr:cxnSp macro="">
      <xdr:nvCxnSpPr>
        <xdr:cNvPr id="140" name="直線コネクタ 139"/>
        <xdr:cNvCxnSpPr/>
      </xdr:nvCxnSpPr>
      <xdr:spPr>
        <a:xfrm>
          <a:off x="2141220" y="10751820"/>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102235</xdr:rowOff>
    </xdr:from>
    <xdr:to>
      <xdr:col>15</xdr:col>
      <xdr:colOff>133350</xdr:colOff>
      <xdr:row>64</xdr:row>
      <xdr:rowOff>32385</xdr:rowOff>
    </xdr:to>
    <xdr:sp macro="" textlink="">
      <xdr:nvSpPr>
        <xdr:cNvPr id="141" name="フローチャート: 判断 140"/>
        <xdr:cNvSpPr/>
      </xdr:nvSpPr>
      <xdr:spPr>
        <a:xfrm>
          <a:off x="2908300" y="1090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17780</xdr:rowOff>
    </xdr:from>
    <xdr:ext cx="762000" cy="257810"/>
    <xdr:sp macro="" textlink="">
      <xdr:nvSpPr>
        <xdr:cNvPr id="142" name="テキスト ボックス 141"/>
        <xdr:cNvSpPr txBox="1"/>
      </xdr:nvSpPr>
      <xdr:spPr>
        <a:xfrm>
          <a:off x="2613660" y="10990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121920</xdr:rowOff>
    </xdr:from>
    <xdr:to>
      <xdr:col>11</xdr:col>
      <xdr:colOff>31750</xdr:colOff>
      <xdr:row>63</xdr:row>
      <xdr:rowOff>71120</xdr:rowOff>
    </xdr:to>
    <xdr:cxnSp macro="">
      <xdr:nvCxnSpPr>
        <xdr:cNvPr id="143" name="直線コネクタ 142"/>
        <xdr:cNvCxnSpPr/>
      </xdr:nvCxnSpPr>
      <xdr:spPr>
        <a:xfrm flipV="1">
          <a:off x="1341120" y="10751820"/>
          <a:ext cx="8001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106680</xdr:rowOff>
    </xdr:from>
    <xdr:to>
      <xdr:col>11</xdr:col>
      <xdr:colOff>82550</xdr:colOff>
      <xdr:row>64</xdr:row>
      <xdr:rowOff>36830</xdr:rowOff>
    </xdr:to>
    <xdr:sp macro="" textlink="">
      <xdr:nvSpPr>
        <xdr:cNvPr id="144" name="フローチャート: 判断 143"/>
        <xdr:cNvSpPr/>
      </xdr:nvSpPr>
      <xdr:spPr>
        <a:xfrm>
          <a:off x="2108200" y="109080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21590</xdr:rowOff>
    </xdr:from>
    <xdr:ext cx="762000" cy="259080"/>
    <xdr:sp macro="" textlink="">
      <xdr:nvSpPr>
        <xdr:cNvPr id="145" name="テキスト ボックス 144"/>
        <xdr:cNvSpPr txBox="1"/>
      </xdr:nvSpPr>
      <xdr:spPr>
        <a:xfrm>
          <a:off x="1795780" y="1099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82550</xdr:rowOff>
    </xdr:from>
    <xdr:to>
      <xdr:col>7</xdr:col>
      <xdr:colOff>31750</xdr:colOff>
      <xdr:row>64</xdr:row>
      <xdr:rowOff>12700</xdr:rowOff>
    </xdr:to>
    <xdr:sp macro="" textlink="">
      <xdr:nvSpPr>
        <xdr:cNvPr id="146" name="フローチャート: 判断 145"/>
        <xdr:cNvSpPr/>
      </xdr:nvSpPr>
      <xdr:spPr>
        <a:xfrm>
          <a:off x="1290320" y="108839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168910</xdr:rowOff>
    </xdr:from>
    <xdr:ext cx="762000" cy="257810"/>
    <xdr:sp macro="" textlink="">
      <xdr:nvSpPr>
        <xdr:cNvPr id="147" name="テキスト ボックス 146"/>
        <xdr:cNvSpPr txBox="1"/>
      </xdr:nvSpPr>
      <xdr:spPr>
        <a:xfrm>
          <a:off x="977900" y="10970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0730" cy="257810"/>
    <xdr:sp macro="" textlink="">
      <xdr:nvSpPr>
        <xdr:cNvPr id="148" name="テキスト ボックス 147"/>
        <xdr:cNvSpPr txBox="1"/>
      </xdr:nvSpPr>
      <xdr:spPr>
        <a:xfrm>
          <a:off x="434594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0730" cy="257810"/>
    <xdr:sp macro="" textlink="">
      <xdr:nvSpPr>
        <xdr:cNvPr id="149" name="テキスト ボックス 148"/>
        <xdr:cNvSpPr txBox="1"/>
      </xdr:nvSpPr>
      <xdr:spPr>
        <a:xfrm>
          <a:off x="357886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0730" cy="257810"/>
    <xdr:sp macro="" textlink="">
      <xdr:nvSpPr>
        <xdr:cNvPr id="150" name="テキスト ボックス 149"/>
        <xdr:cNvSpPr txBox="1"/>
      </xdr:nvSpPr>
      <xdr:spPr>
        <a:xfrm>
          <a:off x="276098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0730" cy="257810"/>
    <xdr:sp macro="" textlink="">
      <xdr:nvSpPr>
        <xdr:cNvPr id="151" name="テキスト ボックス 150"/>
        <xdr:cNvSpPr txBox="1"/>
      </xdr:nvSpPr>
      <xdr:spPr>
        <a:xfrm>
          <a:off x="19431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0730" cy="257810"/>
    <xdr:sp macro="" textlink="">
      <xdr:nvSpPr>
        <xdr:cNvPr id="152" name="テキスト ボックス 151"/>
        <xdr:cNvSpPr txBox="1"/>
      </xdr:nvSpPr>
      <xdr:spPr>
        <a:xfrm>
          <a:off x="11430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3175</xdr:rowOff>
    </xdr:from>
    <xdr:to>
      <xdr:col>23</xdr:col>
      <xdr:colOff>184150</xdr:colOff>
      <xdr:row>62</xdr:row>
      <xdr:rowOff>104775</xdr:rowOff>
    </xdr:to>
    <xdr:sp macro="" textlink="">
      <xdr:nvSpPr>
        <xdr:cNvPr id="153" name="楕円 152"/>
        <xdr:cNvSpPr/>
      </xdr:nvSpPr>
      <xdr:spPr>
        <a:xfrm>
          <a:off x="4493260" y="106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19685</xdr:rowOff>
    </xdr:from>
    <xdr:ext cx="762000" cy="257810"/>
    <xdr:sp macro="" textlink="">
      <xdr:nvSpPr>
        <xdr:cNvPr id="154" name="財政構造の弾力性該当値テキスト"/>
        <xdr:cNvSpPr txBox="1"/>
      </xdr:nvSpPr>
      <xdr:spPr>
        <a:xfrm>
          <a:off x="4615180" y="104781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xdr:cNvSpPr/>
      </xdr:nvSpPr>
      <xdr:spPr>
        <a:xfrm>
          <a:off x="372618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29210</xdr:rowOff>
    </xdr:from>
    <xdr:ext cx="736600" cy="257810"/>
    <xdr:sp macro="" textlink="">
      <xdr:nvSpPr>
        <xdr:cNvPr id="156" name="テキスト ボックス 155"/>
        <xdr:cNvSpPr txBox="1"/>
      </xdr:nvSpPr>
      <xdr:spPr>
        <a:xfrm>
          <a:off x="3431540" y="108305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75565</xdr:rowOff>
    </xdr:from>
    <xdr:to>
      <xdr:col>15</xdr:col>
      <xdr:colOff>133350</xdr:colOff>
      <xdr:row>63</xdr:row>
      <xdr:rowOff>6350</xdr:rowOff>
    </xdr:to>
    <xdr:sp macro="" textlink="">
      <xdr:nvSpPr>
        <xdr:cNvPr id="157" name="楕円 156"/>
        <xdr:cNvSpPr/>
      </xdr:nvSpPr>
      <xdr:spPr>
        <a:xfrm>
          <a:off x="29083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15875</xdr:rowOff>
    </xdr:from>
    <xdr:ext cx="762000" cy="259080"/>
    <xdr:sp macro="" textlink="">
      <xdr:nvSpPr>
        <xdr:cNvPr id="158" name="テキスト ボックス 157"/>
        <xdr:cNvSpPr txBox="1"/>
      </xdr:nvSpPr>
      <xdr:spPr>
        <a:xfrm>
          <a:off x="2613660" y="10474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71120</xdr:rowOff>
    </xdr:from>
    <xdr:to>
      <xdr:col>11</xdr:col>
      <xdr:colOff>82550</xdr:colOff>
      <xdr:row>63</xdr:row>
      <xdr:rowOff>1270</xdr:rowOff>
    </xdr:to>
    <xdr:sp macro="" textlink="">
      <xdr:nvSpPr>
        <xdr:cNvPr id="159" name="楕円 158"/>
        <xdr:cNvSpPr/>
      </xdr:nvSpPr>
      <xdr:spPr>
        <a:xfrm>
          <a:off x="2108200" y="107010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11430</xdr:rowOff>
    </xdr:from>
    <xdr:ext cx="762000" cy="259080"/>
    <xdr:sp macro="" textlink="">
      <xdr:nvSpPr>
        <xdr:cNvPr id="160" name="テキスト ボックス 159"/>
        <xdr:cNvSpPr txBox="1"/>
      </xdr:nvSpPr>
      <xdr:spPr>
        <a:xfrm>
          <a:off x="1795780" y="1046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20320</xdr:rowOff>
    </xdr:from>
    <xdr:to>
      <xdr:col>7</xdr:col>
      <xdr:colOff>31750</xdr:colOff>
      <xdr:row>63</xdr:row>
      <xdr:rowOff>121920</xdr:rowOff>
    </xdr:to>
    <xdr:sp macro="" textlink="">
      <xdr:nvSpPr>
        <xdr:cNvPr id="161" name="楕円 160"/>
        <xdr:cNvSpPr/>
      </xdr:nvSpPr>
      <xdr:spPr>
        <a:xfrm>
          <a:off x="1290320" y="108216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132080</xdr:rowOff>
    </xdr:from>
    <xdr:ext cx="762000" cy="257810"/>
    <xdr:sp macro="" textlink="">
      <xdr:nvSpPr>
        <xdr:cNvPr id="162" name="テキスト ボックス 161"/>
        <xdr:cNvSpPr txBox="1"/>
      </xdr:nvSpPr>
      <xdr:spPr>
        <a:xfrm>
          <a:off x="977900" y="10590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5" name="テキスト ボックス 164"/>
        <xdr:cNvSpPr txBox="1"/>
      </xdr:nvSpPr>
      <xdr:spPr>
        <a:xfrm>
          <a:off x="38112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[155,255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191770</xdr:colOff>
      <xdr:row>79</xdr:row>
      <xdr:rowOff>107950</xdr:rowOff>
    </xdr:to>
    <xdr:sp macro="" textlink="">
      <xdr:nvSpPr>
        <xdr:cNvPr id="174" name="正方形/長方形 173"/>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146050</xdr:rowOff>
    </xdr:to>
    <xdr:sp macro="" textlink="" fLocksText="0">
      <xdr:nvSpPr>
        <xdr:cNvPr id="175" name="テキスト ボックス 174"/>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1人当たりの金額は5年連続で類似団体を上回る結果となった。これは主に人件費が要因となっており、ごみ処理や消防、給食等の業務を単独で行っていることが要因と考えられる。これらの施設も老朽化が進んでおり維持管理費が増加することが見込まれるため、業務の民間委託、広域化等の検討を行いコストの削減に努める。
　また、前年度に比べて1,834円増加しているのは、リサイクルセンター長期包括的業務委託料の増等による物件費の増が一因である。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8615" cy="224155"/>
    <xdr:sp macro="" textlink="">
      <xdr:nvSpPr>
        <xdr:cNvPr id="176" name="テキスト ボックス 175"/>
        <xdr:cNvSpPr txBox="1"/>
      </xdr:nvSpPr>
      <xdr:spPr>
        <a:xfrm>
          <a:off x="670560" y="132080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9" name="直線コネクタ 178"/>
        <xdr:cNvCxnSpPr/>
      </xdr:nvCxnSpPr>
      <xdr:spPr>
        <a:xfrm>
          <a:off x="70866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810"/>
    <xdr:sp macro="" textlink="">
      <xdr:nvSpPr>
        <xdr:cNvPr id="180" name="テキスト ボックス 179"/>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1" name="直線コネクタ 180"/>
        <xdr:cNvCxnSpPr/>
      </xdr:nvCxnSpPr>
      <xdr:spPr>
        <a:xfrm>
          <a:off x="70866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810"/>
    <xdr:sp macro="" textlink="">
      <xdr:nvSpPr>
        <xdr:cNvPr id="182" name="テキスト ボックス 181"/>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3" name="直線コネクタ 182"/>
        <xdr:cNvCxnSpPr/>
      </xdr:nvCxnSpPr>
      <xdr:spPr>
        <a:xfrm>
          <a:off x="70866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4" name="テキスト ボックス 183"/>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5" name="直線コネクタ 184"/>
        <xdr:cNvCxnSpPr/>
      </xdr:nvCxnSpPr>
      <xdr:spPr>
        <a:xfrm>
          <a:off x="70866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6" name="テキスト ボックス 185"/>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7" name="直線コネクタ 186"/>
        <xdr:cNvCxnSpPr/>
      </xdr:nvCxnSpPr>
      <xdr:spPr>
        <a:xfrm>
          <a:off x="70866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8" name="テキスト ボックス 187"/>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9" name="直線コネクタ 188"/>
        <xdr:cNvCxnSpPr/>
      </xdr:nvCxnSpPr>
      <xdr:spPr>
        <a:xfrm>
          <a:off x="70866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0" name="テキスト ボックス 189"/>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92" name="テキスト ボックス 191"/>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76200</xdr:rowOff>
    </xdr:from>
    <xdr:to>
      <xdr:col>23</xdr:col>
      <xdr:colOff>133350</xdr:colOff>
      <xdr:row>90</xdr:row>
      <xdr:rowOff>54610</xdr:rowOff>
    </xdr:to>
    <xdr:cxnSp macro="">
      <xdr:nvCxnSpPr>
        <xdr:cNvPr id="194" name="直線コネクタ 193"/>
        <xdr:cNvCxnSpPr/>
      </xdr:nvCxnSpPr>
      <xdr:spPr>
        <a:xfrm flipV="1">
          <a:off x="4544060" y="13963650"/>
          <a:ext cx="0" cy="1521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26670</xdr:rowOff>
    </xdr:from>
    <xdr:ext cx="762000" cy="259080"/>
    <xdr:sp macro="" textlink="">
      <xdr:nvSpPr>
        <xdr:cNvPr id="195" name="人件費・物件費等の状況最小値テキスト"/>
        <xdr:cNvSpPr txBox="1"/>
      </xdr:nvSpPr>
      <xdr:spPr>
        <a:xfrm>
          <a:off x="4615180" y="154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241,573</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54610</xdr:rowOff>
    </xdr:from>
    <xdr:to>
      <xdr:col>24</xdr:col>
      <xdr:colOff>12700</xdr:colOff>
      <xdr:row>90</xdr:row>
      <xdr:rowOff>54610</xdr:rowOff>
    </xdr:to>
    <xdr:cxnSp macro="">
      <xdr:nvCxnSpPr>
        <xdr:cNvPr id="196" name="直線コネクタ 195"/>
        <xdr:cNvCxnSpPr/>
      </xdr:nvCxnSpPr>
      <xdr:spPr>
        <a:xfrm>
          <a:off x="4455160" y="154851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162560</xdr:rowOff>
    </xdr:from>
    <xdr:ext cx="762000" cy="259080"/>
    <xdr:sp macro="" textlink="">
      <xdr:nvSpPr>
        <xdr:cNvPr id="197" name="人件費・物件費等の状況最大値テキスト"/>
        <xdr:cNvSpPr txBox="1"/>
      </xdr:nvSpPr>
      <xdr:spPr>
        <a:xfrm>
          <a:off x="4615180" y="1370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76200</xdr:rowOff>
    </xdr:from>
    <xdr:to>
      <xdr:col>24</xdr:col>
      <xdr:colOff>12700</xdr:colOff>
      <xdr:row>81</xdr:row>
      <xdr:rowOff>76200</xdr:rowOff>
    </xdr:to>
    <xdr:cxnSp macro="">
      <xdr:nvCxnSpPr>
        <xdr:cNvPr id="198" name="直線コネクタ 197"/>
        <xdr:cNvCxnSpPr/>
      </xdr:nvCxnSpPr>
      <xdr:spPr>
        <a:xfrm>
          <a:off x="4455160" y="139636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69850</xdr:rowOff>
    </xdr:from>
    <xdr:to>
      <xdr:col>23</xdr:col>
      <xdr:colOff>133350</xdr:colOff>
      <xdr:row>84</xdr:row>
      <xdr:rowOff>91440</xdr:rowOff>
    </xdr:to>
    <xdr:cxnSp macro="">
      <xdr:nvCxnSpPr>
        <xdr:cNvPr id="199" name="直線コネクタ 198"/>
        <xdr:cNvCxnSpPr/>
      </xdr:nvCxnSpPr>
      <xdr:spPr>
        <a:xfrm>
          <a:off x="3776980" y="14471650"/>
          <a:ext cx="7670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48895</xdr:rowOff>
    </xdr:from>
    <xdr:ext cx="762000" cy="259080"/>
    <xdr:sp macro="" textlink="">
      <xdr:nvSpPr>
        <xdr:cNvPr id="200" name="人件費・物件費等の状況平均値テキスト"/>
        <xdr:cNvSpPr txBox="1"/>
      </xdr:nvSpPr>
      <xdr:spPr>
        <a:xfrm>
          <a:off x="4615180" y="142792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32385</xdr:rowOff>
    </xdr:from>
    <xdr:to>
      <xdr:col>23</xdr:col>
      <xdr:colOff>184150</xdr:colOff>
      <xdr:row>84</xdr:row>
      <xdr:rowOff>133985</xdr:rowOff>
    </xdr:to>
    <xdr:sp macro="" textlink="">
      <xdr:nvSpPr>
        <xdr:cNvPr id="201" name="フローチャート: 判断 200"/>
        <xdr:cNvSpPr/>
      </xdr:nvSpPr>
      <xdr:spPr>
        <a:xfrm>
          <a:off x="4493260" y="144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146685</xdr:rowOff>
    </xdr:from>
    <xdr:to>
      <xdr:col>19</xdr:col>
      <xdr:colOff>133350</xdr:colOff>
      <xdr:row>84</xdr:row>
      <xdr:rowOff>69850</xdr:rowOff>
    </xdr:to>
    <xdr:cxnSp macro="">
      <xdr:nvCxnSpPr>
        <xdr:cNvPr id="202" name="直線コネクタ 201"/>
        <xdr:cNvCxnSpPr/>
      </xdr:nvCxnSpPr>
      <xdr:spPr>
        <a:xfrm>
          <a:off x="2959100" y="14377035"/>
          <a:ext cx="81788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128270</xdr:rowOff>
    </xdr:from>
    <xdr:to>
      <xdr:col>19</xdr:col>
      <xdr:colOff>184150</xdr:colOff>
      <xdr:row>84</xdr:row>
      <xdr:rowOff>58420</xdr:rowOff>
    </xdr:to>
    <xdr:sp macro="" textlink="">
      <xdr:nvSpPr>
        <xdr:cNvPr id="203" name="フローチャート: 判断 202"/>
        <xdr:cNvSpPr/>
      </xdr:nvSpPr>
      <xdr:spPr>
        <a:xfrm>
          <a:off x="372618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68580</xdr:rowOff>
    </xdr:from>
    <xdr:ext cx="736600" cy="259080"/>
    <xdr:sp macro="" textlink="">
      <xdr:nvSpPr>
        <xdr:cNvPr id="204" name="テキスト ボックス 203"/>
        <xdr:cNvSpPr txBox="1"/>
      </xdr:nvSpPr>
      <xdr:spPr>
        <a:xfrm>
          <a:off x="3431540" y="14127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49530</xdr:rowOff>
    </xdr:from>
    <xdr:to>
      <xdr:col>15</xdr:col>
      <xdr:colOff>82550</xdr:colOff>
      <xdr:row>83</xdr:row>
      <xdr:rowOff>146685</xdr:rowOff>
    </xdr:to>
    <xdr:cxnSp macro="">
      <xdr:nvCxnSpPr>
        <xdr:cNvPr id="205" name="直線コネクタ 204"/>
        <xdr:cNvCxnSpPr/>
      </xdr:nvCxnSpPr>
      <xdr:spPr>
        <a:xfrm>
          <a:off x="2141220" y="14279880"/>
          <a:ext cx="8178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19050</xdr:rowOff>
    </xdr:from>
    <xdr:to>
      <xdr:col>15</xdr:col>
      <xdr:colOff>133350</xdr:colOff>
      <xdr:row>83</xdr:row>
      <xdr:rowOff>120650</xdr:rowOff>
    </xdr:to>
    <xdr:sp macro="" textlink="">
      <xdr:nvSpPr>
        <xdr:cNvPr id="206" name="フローチャート: 判断 205"/>
        <xdr:cNvSpPr/>
      </xdr:nvSpPr>
      <xdr:spPr>
        <a:xfrm>
          <a:off x="29083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130810</xdr:rowOff>
    </xdr:from>
    <xdr:ext cx="762000" cy="259080"/>
    <xdr:sp macro="" textlink="">
      <xdr:nvSpPr>
        <xdr:cNvPr id="207" name="テキスト ボックス 206"/>
        <xdr:cNvSpPr txBox="1"/>
      </xdr:nvSpPr>
      <xdr:spPr>
        <a:xfrm>
          <a:off x="2613660" y="1401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635</xdr:rowOff>
    </xdr:from>
    <xdr:to>
      <xdr:col>11</xdr:col>
      <xdr:colOff>31750</xdr:colOff>
      <xdr:row>83</xdr:row>
      <xdr:rowOff>49530</xdr:rowOff>
    </xdr:to>
    <xdr:cxnSp macro="">
      <xdr:nvCxnSpPr>
        <xdr:cNvPr id="208" name="直線コネクタ 207"/>
        <xdr:cNvCxnSpPr/>
      </xdr:nvCxnSpPr>
      <xdr:spPr>
        <a:xfrm>
          <a:off x="1341120" y="14230985"/>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114935</xdr:rowOff>
    </xdr:from>
    <xdr:to>
      <xdr:col>11</xdr:col>
      <xdr:colOff>82550</xdr:colOff>
      <xdr:row>83</xdr:row>
      <xdr:rowOff>45085</xdr:rowOff>
    </xdr:to>
    <xdr:sp macro="" textlink="">
      <xdr:nvSpPr>
        <xdr:cNvPr id="209" name="フローチャート: 判断 208"/>
        <xdr:cNvSpPr/>
      </xdr:nvSpPr>
      <xdr:spPr>
        <a:xfrm>
          <a:off x="2108200" y="141738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55245</xdr:rowOff>
    </xdr:from>
    <xdr:ext cx="762000" cy="257810"/>
    <xdr:sp macro="" textlink="">
      <xdr:nvSpPr>
        <xdr:cNvPr id="210" name="テキスト ボックス 209"/>
        <xdr:cNvSpPr txBox="1"/>
      </xdr:nvSpPr>
      <xdr:spPr>
        <a:xfrm>
          <a:off x="1795780" y="13942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107950</xdr:rowOff>
    </xdr:from>
    <xdr:to>
      <xdr:col>7</xdr:col>
      <xdr:colOff>31750</xdr:colOff>
      <xdr:row>83</xdr:row>
      <xdr:rowOff>38100</xdr:rowOff>
    </xdr:to>
    <xdr:sp macro="" textlink="">
      <xdr:nvSpPr>
        <xdr:cNvPr id="211" name="フローチャート: 判断 210"/>
        <xdr:cNvSpPr/>
      </xdr:nvSpPr>
      <xdr:spPr>
        <a:xfrm>
          <a:off x="1290320" y="141668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48260</xdr:rowOff>
    </xdr:from>
    <xdr:ext cx="762000" cy="259080"/>
    <xdr:sp macro="" textlink="">
      <xdr:nvSpPr>
        <xdr:cNvPr id="212" name="テキスト ボックス 211"/>
        <xdr:cNvSpPr txBox="1"/>
      </xdr:nvSpPr>
      <xdr:spPr>
        <a:xfrm>
          <a:off x="977900" y="1393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131,292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9080"/>
    <xdr:sp macro="" textlink="">
      <xdr:nvSpPr>
        <xdr:cNvPr id="213" name="テキスト ボックス 212"/>
        <xdr:cNvSpPr txBox="1"/>
      </xdr:nvSpPr>
      <xdr:spPr>
        <a:xfrm>
          <a:off x="43459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9080"/>
    <xdr:sp macro="" textlink="">
      <xdr:nvSpPr>
        <xdr:cNvPr id="214" name="テキスト ボックス 213"/>
        <xdr:cNvSpPr txBox="1"/>
      </xdr:nvSpPr>
      <xdr:spPr>
        <a:xfrm>
          <a:off x="35788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9080"/>
    <xdr:sp macro="" textlink="">
      <xdr:nvSpPr>
        <xdr:cNvPr id="215" name="テキスト ボックス 214"/>
        <xdr:cNvSpPr txBox="1"/>
      </xdr:nvSpPr>
      <xdr:spPr>
        <a:xfrm>
          <a:off x="276098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9080"/>
    <xdr:sp macro="" textlink="">
      <xdr:nvSpPr>
        <xdr:cNvPr id="216" name="テキスト ボックス 215"/>
        <xdr:cNvSpPr txBox="1"/>
      </xdr:nvSpPr>
      <xdr:spPr>
        <a:xfrm>
          <a:off x="19431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9080"/>
    <xdr:sp macro="" textlink="">
      <xdr:nvSpPr>
        <xdr:cNvPr id="217" name="テキスト ボックス 216"/>
        <xdr:cNvSpPr txBox="1"/>
      </xdr:nvSpPr>
      <xdr:spPr>
        <a:xfrm>
          <a:off x="11430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84</xdr:row>
      <xdr:rowOff>40640</xdr:rowOff>
    </xdr:from>
    <xdr:to>
      <xdr:col>23</xdr:col>
      <xdr:colOff>184150</xdr:colOff>
      <xdr:row>84</xdr:row>
      <xdr:rowOff>142240</xdr:rowOff>
    </xdr:to>
    <xdr:sp macro="" textlink="">
      <xdr:nvSpPr>
        <xdr:cNvPr id="218" name="楕円 217"/>
        <xdr:cNvSpPr/>
      </xdr:nvSpPr>
      <xdr:spPr>
        <a:xfrm>
          <a:off x="449326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12700</xdr:rowOff>
    </xdr:from>
    <xdr:ext cx="762000" cy="259080"/>
    <xdr:sp macro="" textlink="">
      <xdr:nvSpPr>
        <xdr:cNvPr id="219" name="人件費・物件費等の状況該当値テキスト"/>
        <xdr:cNvSpPr txBox="1"/>
      </xdr:nvSpPr>
      <xdr:spPr>
        <a:xfrm>
          <a:off x="4615180" y="1441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155,255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19050</xdr:rowOff>
    </xdr:from>
    <xdr:to>
      <xdr:col>19</xdr:col>
      <xdr:colOff>184150</xdr:colOff>
      <xdr:row>84</xdr:row>
      <xdr:rowOff>120650</xdr:rowOff>
    </xdr:to>
    <xdr:sp macro="" textlink="">
      <xdr:nvSpPr>
        <xdr:cNvPr id="220" name="楕円 219"/>
        <xdr:cNvSpPr/>
      </xdr:nvSpPr>
      <xdr:spPr>
        <a:xfrm>
          <a:off x="3726180" y="144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106045</xdr:rowOff>
    </xdr:from>
    <xdr:ext cx="736600" cy="259080"/>
    <xdr:sp macro="" textlink="">
      <xdr:nvSpPr>
        <xdr:cNvPr id="221" name="テキスト ボックス 220"/>
        <xdr:cNvSpPr txBox="1"/>
      </xdr:nvSpPr>
      <xdr:spPr>
        <a:xfrm>
          <a:off x="3431540" y="14507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95885</xdr:rowOff>
    </xdr:from>
    <xdr:to>
      <xdr:col>15</xdr:col>
      <xdr:colOff>133350</xdr:colOff>
      <xdr:row>84</xdr:row>
      <xdr:rowOff>26035</xdr:rowOff>
    </xdr:to>
    <xdr:sp macro="" textlink="">
      <xdr:nvSpPr>
        <xdr:cNvPr id="222" name="楕円 221"/>
        <xdr:cNvSpPr/>
      </xdr:nvSpPr>
      <xdr:spPr>
        <a:xfrm>
          <a:off x="2908300" y="143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10795</xdr:rowOff>
    </xdr:from>
    <xdr:ext cx="762000" cy="258445"/>
    <xdr:sp macro="" textlink="">
      <xdr:nvSpPr>
        <xdr:cNvPr id="223" name="テキスト ボックス 222"/>
        <xdr:cNvSpPr txBox="1"/>
      </xdr:nvSpPr>
      <xdr:spPr>
        <a:xfrm>
          <a:off x="2613660" y="14412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170180</xdr:rowOff>
    </xdr:from>
    <xdr:to>
      <xdr:col>11</xdr:col>
      <xdr:colOff>82550</xdr:colOff>
      <xdr:row>83</xdr:row>
      <xdr:rowOff>100330</xdr:rowOff>
    </xdr:to>
    <xdr:sp macro="" textlink="">
      <xdr:nvSpPr>
        <xdr:cNvPr id="224" name="楕円 223"/>
        <xdr:cNvSpPr/>
      </xdr:nvSpPr>
      <xdr:spPr>
        <a:xfrm>
          <a:off x="2108200" y="142290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85090</xdr:rowOff>
    </xdr:from>
    <xdr:ext cx="762000" cy="259080"/>
    <xdr:sp macro="" textlink="">
      <xdr:nvSpPr>
        <xdr:cNvPr id="225" name="テキスト ボックス 224"/>
        <xdr:cNvSpPr txBox="1"/>
      </xdr:nvSpPr>
      <xdr:spPr>
        <a:xfrm>
          <a:off x="1795780"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121285</xdr:rowOff>
    </xdr:from>
    <xdr:to>
      <xdr:col>7</xdr:col>
      <xdr:colOff>31750</xdr:colOff>
      <xdr:row>83</xdr:row>
      <xdr:rowOff>52070</xdr:rowOff>
    </xdr:to>
    <xdr:sp macro="" textlink="">
      <xdr:nvSpPr>
        <xdr:cNvPr id="226" name="楕円 225"/>
        <xdr:cNvSpPr/>
      </xdr:nvSpPr>
      <xdr:spPr>
        <a:xfrm>
          <a:off x="1290320" y="1418018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36195</xdr:rowOff>
    </xdr:from>
    <xdr:ext cx="762000" cy="259080"/>
    <xdr:sp macro="" textlink="">
      <xdr:nvSpPr>
        <xdr:cNvPr id="227" name="テキスト ボックス 226"/>
        <xdr:cNvSpPr txBox="1"/>
      </xdr:nvSpPr>
      <xdr:spPr>
        <a:xfrm>
          <a:off x="977900" y="14266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132,434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9" name="テキスト ボックス 228"/>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30" name="テキスト ボックス 229"/>
        <xdr:cNvSpPr txBox="1"/>
      </xdr:nvSpPr>
      <xdr:spPr>
        <a:xfrm>
          <a:off x="1413383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ラスパイレス指数は前年度に比べて1.3減少している。減少の主な要因は職員構成の変動に伴うものである。今後も類似団体の状況等に注視しながら、適正化に努めていく。</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2" name="テキスト ボックス 241"/>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3" name="直線コネクタ 242"/>
        <xdr:cNvCxnSpPr/>
      </xdr:nvCxnSpPr>
      <xdr:spPr>
        <a:xfrm>
          <a:off x="1174242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810"/>
    <xdr:sp macro="" textlink="">
      <xdr:nvSpPr>
        <xdr:cNvPr id="244" name="テキスト ボックス 243"/>
        <xdr:cNvSpPr txBox="1"/>
      </xdr:nvSpPr>
      <xdr:spPr>
        <a:xfrm>
          <a:off x="1105154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5" name="直線コネクタ 244"/>
        <xdr:cNvCxnSpPr/>
      </xdr:nvCxnSpPr>
      <xdr:spPr>
        <a:xfrm>
          <a:off x="1174242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810"/>
    <xdr:sp macro="" textlink="">
      <xdr:nvSpPr>
        <xdr:cNvPr id="246" name="テキスト ボックス 245"/>
        <xdr:cNvSpPr txBox="1"/>
      </xdr:nvSpPr>
      <xdr:spPr>
        <a:xfrm>
          <a:off x="1105154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174242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8" name="テキスト ボックス 247"/>
        <xdr:cNvSpPr txBox="1"/>
      </xdr:nvSpPr>
      <xdr:spPr>
        <a:xfrm>
          <a:off x="1105154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9" name="直線コネクタ 248"/>
        <xdr:cNvCxnSpPr/>
      </xdr:nvCxnSpPr>
      <xdr:spPr>
        <a:xfrm>
          <a:off x="1174242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50" name="テキスト ボックス 249"/>
        <xdr:cNvSpPr txBox="1"/>
      </xdr:nvSpPr>
      <xdr:spPr>
        <a:xfrm>
          <a:off x="1105154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51" name="直線コネクタ 250"/>
        <xdr:cNvCxnSpPr/>
      </xdr:nvCxnSpPr>
      <xdr:spPr>
        <a:xfrm>
          <a:off x="1174242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2" name="テキスト ボックス 251"/>
        <xdr:cNvSpPr txBox="1"/>
      </xdr:nvSpPr>
      <xdr:spPr>
        <a:xfrm>
          <a:off x="1105154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4" name="テキスト ボックス 253"/>
        <xdr:cNvSpPr txBox="1"/>
      </xdr:nvSpPr>
      <xdr:spPr>
        <a:xfrm>
          <a:off x="1105154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167640</xdr:rowOff>
    </xdr:from>
    <xdr:to>
      <xdr:col>81</xdr:col>
      <xdr:colOff>44450</xdr:colOff>
      <xdr:row>89</xdr:row>
      <xdr:rowOff>137160</xdr:rowOff>
    </xdr:to>
    <xdr:cxnSp macro="">
      <xdr:nvCxnSpPr>
        <xdr:cNvPr id="256" name="直線コネクタ 255"/>
        <xdr:cNvCxnSpPr/>
      </xdr:nvCxnSpPr>
      <xdr:spPr>
        <a:xfrm flipV="1">
          <a:off x="15577820" y="14055090"/>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109220</xdr:rowOff>
    </xdr:from>
    <xdr:ext cx="760730" cy="257810"/>
    <xdr:sp macro="" textlink="">
      <xdr:nvSpPr>
        <xdr:cNvPr id="257" name="給与水準   （国との比較）最小値テキスト"/>
        <xdr:cNvSpPr txBox="1"/>
      </xdr:nvSpPr>
      <xdr:spPr>
        <a:xfrm>
          <a:off x="15666720" y="153682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137160</xdr:rowOff>
    </xdr:from>
    <xdr:to>
      <xdr:col>81</xdr:col>
      <xdr:colOff>133350</xdr:colOff>
      <xdr:row>89</xdr:row>
      <xdr:rowOff>137160</xdr:rowOff>
    </xdr:to>
    <xdr:cxnSp macro="">
      <xdr:nvCxnSpPr>
        <xdr:cNvPr id="258" name="直線コネクタ 257"/>
        <xdr:cNvCxnSpPr/>
      </xdr:nvCxnSpPr>
      <xdr:spPr>
        <a:xfrm>
          <a:off x="15506700" y="153962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82550</xdr:rowOff>
    </xdr:from>
    <xdr:ext cx="760730" cy="259080"/>
    <xdr:sp macro="" textlink="">
      <xdr:nvSpPr>
        <xdr:cNvPr id="259" name="給与水準   （国との比較）最大値テキスト"/>
        <xdr:cNvSpPr txBox="1"/>
      </xdr:nvSpPr>
      <xdr:spPr>
        <a:xfrm>
          <a:off x="15666720" y="13798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167640</xdr:rowOff>
    </xdr:from>
    <xdr:to>
      <xdr:col>81</xdr:col>
      <xdr:colOff>133350</xdr:colOff>
      <xdr:row>81</xdr:row>
      <xdr:rowOff>167640</xdr:rowOff>
    </xdr:to>
    <xdr:cxnSp macro="">
      <xdr:nvCxnSpPr>
        <xdr:cNvPr id="260" name="直線コネクタ 259"/>
        <xdr:cNvCxnSpPr/>
      </xdr:nvCxnSpPr>
      <xdr:spPr>
        <a:xfrm>
          <a:off x="15506700" y="140550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89</xdr:row>
      <xdr:rowOff>2540</xdr:rowOff>
    </xdr:to>
    <xdr:cxnSp macro="">
      <xdr:nvCxnSpPr>
        <xdr:cNvPr id="261" name="直線コネクタ 260"/>
        <xdr:cNvCxnSpPr/>
      </xdr:nvCxnSpPr>
      <xdr:spPr>
        <a:xfrm flipV="1">
          <a:off x="14810740" y="15087600"/>
          <a:ext cx="76708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0</xdr:rowOff>
    </xdr:from>
    <xdr:ext cx="760730" cy="259080"/>
    <xdr:sp macro="" textlink="">
      <xdr:nvSpPr>
        <xdr:cNvPr id="262" name="給与水準   （国との比較）平均値テキスト"/>
        <xdr:cNvSpPr txBox="1"/>
      </xdr:nvSpPr>
      <xdr:spPr>
        <a:xfrm>
          <a:off x="15666720" y="145732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154940</xdr:rowOff>
    </xdr:from>
    <xdr:to>
      <xdr:col>81</xdr:col>
      <xdr:colOff>95250</xdr:colOff>
      <xdr:row>86</xdr:row>
      <xdr:rowOff>85090</xdr:rowOff>
    </xdr:to>
    <xdr:sp macro="" textlink="">
      <xdr:nvSpPr>
        <xdr:cNvPr id="263" name="フローチャート: 判断 262"/>
        <xdr:cNvSpPr/>
      </xdr:nvSpPr>
      <xdr:spPr>
        <a:xfrm>
          <a:off x="15533370" y="147281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89</xdr:row>
      <xdr:rowOff>2540</xdr:rowOff>
    </xdr:from>
    <xdr:to>
      <xdr:col>77</xdr:col>
      <xdr:colOff>44450</xdr:colOff>
      <xdr:row>89</xdr:row>
      <xdr:rowOff>43180</xdr:rowOff>
    </xdr:to>
    <xdr:cxnSp macro="">
      <xdr:nvCxnSpPr>
        <xdr:cNvPr id="264" name="直線コネクタ 263"/>
        <xdr:cNvCxnSpPr/>
      </xdr:nvCxnSpPr>
      <xdr:spPr>
        <a:xfrm flipV="1">
          <a:off x="13999210" y="15261590"/>
          <a:ext cx="81153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86</xdr:row>
      <xdr:rowOff>10795</xdr:rowOff>
    </xdr:from>
    <xdr:to>
      <xdr:col>77</xdr:col>
      <xdr:colOff>95250</xdr:colOff>
      <xdr:row>86</xdr:row>
      <xdr:rowOff>112395</xdr:rowOff>
    </xdr:to>
    <xdr:sp macro="" textlink="">
      <xdr:nvSpPr>
        <xdr:cNvPr id="265" name="フローチャート: 判断 264"/>
        <xdr:cNvSpPr/>
      </xdr:nvSpPr>
      <xdr:spPr>
        <a:xfrm>
          <a:off x="14766290" y="147554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122555</xdr:rowOff>
    </xdr:from>
    <xdr:ext cx="735330" cy="257810"/>
    <xdr:sp macro="" textlink="">
      <xdr:nvSpPr>
        <xdr:cNvPr id="266" name="テキスト ボックス 265"/>
        <xdr:cNvSpPr txBox="1"/>
      </xdr:nvSpPr>
      <xdr:spPr>
        <a:xfrm>
          <a:off x="14465300" y="145243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120650</xdr:rowOff>
    </xdr:from>
    <xdr:to>
      <xdr:col>72</xdr:col>
      <xdr:colOff>191770</xdr:colOff>
      <xdr:row>89</xdr:row>
      <xdr:rowOff>43180</xdr:rowOff>
    </xdr:to>
    <xdr:cxnSp macro="">
      <xdr:nvCxnSpPr>
        <xdr:cNvPr id="267" name="直線コネクタ 266"/>
        <xdr:cNvCxnSpPr/>
      </xdr:nvCxnSpPr>
      <xdr:spPr>
        <a:xfrm>
          <a:off x="13192760" y="15208250"/>
          <a:ext cx="8064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168910</xdr:rowOff>
    </xdr:from>
    <xdr:to>
      <xdr:col>73</xdr:col>
      <xdr:colOff>44450</xdr:colOff>
      <xdr:row>86</xdr:row>
      <xdr:rowOff>99060</xdr:rowOff>
    </xdr:to>
    <xdr:sp macro="" textlink="">
      <xdr:nvSpPr>
        <xdr:cNvPr id="268" name="フローチャート: 判断 267"/>
        <xdr:cNvSpPr/>
      </xdr:nvSpPr>
      <xdr:spPr>
        <a:xfrm>
          <a:off x="13959840" y="1474216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109220</xdr:rowOff>
    </xdr:from>
    <xdr:ext cx="760730" cy="257810"/>
    <xdr:sp macro="" textlink="">
      <xdr:nvSpPr>
        <xdr:cNvPr id="269" name="テキスト ボックス 268"/>
        <xdr:cNvSpPr txBox="1"/>
      </xdr:nvSpPr>
      <xdr:spPr>
        <a:xfrm>
          <a:off x="13647420" y="145110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67310</xdr:rowOff>
    </xdr:from>
    <xdr:to>
      <xdr:col>68</xdr:col>
      <xdr:colOff>152400</xdr:colOff>
      <xdr:row>88</xdr:row>
      <xdr:rowOff>120650</xdr:rowOff>
    </xdr:to>
    <xdr:cxnSp macro="">
      <xdr:nvCxnSpPr>
        <xdr:cNvPr id="270" name="直線コネクタ 269"/>
        <xdr:cNvCxnSpPr/>
      </xdr:nvCxnSpPr>
      <xdr:spPr>
        <a:xfrm>
          <a:off x="12374880" y="15154910"/>
          <a:ext cx="8178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128270</xdr:rowOff>
    </xdr:from>
    <xdr:to>
      <xdr:col>68</xdr:col>
      <xdr:colOff>191770</xdr:colOff>
      <xdr:row>86</xdr:row>
      <xdr:rowOff>58420</xdr:rowOff>
    </xdr:to>
    <xdr:sp macro="" textlink="">
      <xdr:nvSpPr>
        <xdr:cNvPr id="271" name="フローチャート: 判断 270"/>
        <xdr:cNvSpPr/>
      </xdr:nvSpPr>
      <xdr:spPr>
        <a:xfrm>
          <a:off x="13141960" y="147015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68580</xdr:rowOff>
    </xdr:from>
    <xdr:ext cx="760730" cy="259080"/>
    <xdr:sp macro="" textlink="">
      <xdr:nvSpPr>
        <xdr:cNvPr id="272" name="テキスト ボックス 271"/>
        <xdr:cNvSpPr txBox="1"/>
      </xdr:nvSpPr>
      <xdr:spPr>
        <a:xfrm>
          <a:off x="12847320" y="14470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141605</xdr:rowOff>
    </xdr:from>
    <xdr:to>
      <xdr:col>64</xdr:col>
      <xdr:colOff>152400</xdr:colOff>
      <xdr:row>86</xdr:row>
      <xdr:rowOff>71755</xdr:rowOff>
    </xdr:to>
    <xdr:sp macro="" textlink="">
      <xdr:nvSpPr>
        <xdr:cNvPr id="273" name="フローチャート: 判断 272"/>
        <xdr:cNvSpPr/>
      </xdr:nvSpPr>
      <xdr:spPr>
        <a:xfrm>
          <a:off x="1232408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81915</xdr:rowOff>
    </xdr:from>
    <xdr:ext cx="760730" cy="259080"/>
    <xdr:sp macro="" textlink="">
      <xdr:nvSpPr>
        <xdr:cNvPr id="274" name="テキスト ボックス 273"/>
        <xdr:cNvSpPr txBox="1"/>
      </xdr:nvSpPr>
      <xdr:spPr>
        <a:xfrm>
          <a:off x="12029440" y="14483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9080"/>
    <xdr:sp macro="" textlink="">
      <xdr:nvSpPr>
        <xdr:cNvPr id="275" name="テキスト ボックス 274"/>
        <xdr:cNvSpPr txBox="1"/>
      </xdr:nvSpPr>
      <xdr:spPr>
        <a:xfrm>
          <a:off x="153797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9080"/>
    <xdr:sp macro="" textlink="">
      <xdr:nvSpPr>
        <xdr:cNvPr id="276" name="テキスト ボックス 275"/>
        <xdr:cNvSpPr txBox="1"/>
      </xdr:nvSpPr>
      <xdr:spPr>
        <a:xfrm>
          <a:off x="146126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35560</xdr:rowOff>
    </xdr:from>
    <xdr:ext cx="762000" cy="259080"/>
    <xdr:sp macro="" textlink="">
      <xdr:nvSpPr>
        <xdr:cNvPr id="277" name="テキスト ボックス 276"/>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0730" cy="259080"/>
    <xdr:sp macro="" textlink="">
      <xdr:nvSpPr>
        <xdr:cNvPr id="278" name="テキスト ボックス 277"/>
        <xdr:cNvSpPr txBox="1"/>
      </xdr:nvSpPr>
      <xdr:spPr>
        <a:xfrm>
          <a:off x="129946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9080"/>
    <xdr:sp macro="" textlink="">
      <xdr:nvSpPr>
        <xdr:cNvPr id="279" name="テキスト ボックス 278"/>
        <xdr:cNvSpPr txBox="1"/>
      </xdr:nvSpPr>
      <xdr:spPr>
        <a:xfrm>
          <a:off x="121767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87</xdr:row>
      <xdr:rowOff>120650</xdr:rowOff>
    </xdr:from>
    <xdr:to>
      <xdr:col>81</xdr:col>
      <xdr:colOff>95250</xdr:colOff>
      <xdr:row>88</xdr:row>
      <xdr:rowOff>50800</xdr:rowOff>
    </xdr:to>
    <xdr:sp macro="" textlink="">
      <xdr:nvSpPr>
        <xdr:cNvPr id="280" name="楕円 279"/>
        <xdr:cNvSpPr/>
      </xdr:nvSpPr>
      <xdr:spPr>
        <a:xfrm>
          <a:off x="15533370" y="150368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92710</xdr:rowOff>
    </xdr:from>
    <xdr:ext cx="760730" cy="259080"/>
    <xdr:sp macro="" textlink="">
      <xdr:nvSpPr>
        <xdr:cNvPr id="281" name="給与水準   （国との比較）該当値テキスト"/>
        <xdr:cNvSpPr txBox="1"/>
      </xdr:nvSpPr>
      <xdr:spPr>
        <a:xfrm>
          <a:off x="15666720" y="15008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88</xdr:row>
      <xdr:rowOff>123190</xdr:rowOff>
    </xdr:from>
    <xdr:to>
      <xdr:col>77</xdr:col>
      <xdr:colOff>95250</xdr:colOff>
      <xdr:row>89</xdr:row>
      <xdr:rowOff>53340</xdr:rowOff>
    </xdr:to>
    <xdr:sp macro="" textlink="">
      <xdr:nvSpPr>
        <xdr:cNvPr id="282" name="楕円 281"/>
        <xdr:cNvSpPr/>
      </xdr:nvSpPr>
      <xdr:spPr>
        <a:xfrm>
          <a:off x="14766290" y="152107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38100</xdr:rowOff>
    </xdr:from>
    <xdr:ext cx="735330" cy="259080"/>
    <xdr:sp macro="" textlink="">
      <xdr:nvSpPr>
        <xdr:cNvPr id="283" name="テキスト ボックス 282"/>
        <xdr:cNvSpPr txBox="1"/>
      </xdr:nvSpPr>
      <xdr:spPr>
        <a:xfrm>
          <a:off x="14465300" y="152971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163830</xdr:rowOff>
    </xdr:from>
    <xdr:to>
      <xdr:col>73</xdr:col>
      <xdr:colOff>44450</xdr:colOff>
      <xdr:row>89</xdr:row>
      <xdr:rowOff>93980</xdr:rowOff>
    </xdr:to>
    <xdr:sp macro="" textlink="">
      <xdr:nvSpPr>
        <xdr:cNvPr id="284" name="楕円 283"/>
        <xdr:cNvSpPr/>
      </xdr:nvSpPr>
      <xdr:spPr>
        <a:xfrm>
          <a:off x="13959840" y="152514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78740</xdr:rowOff>
    </xdr:from>
    <xdr:ext cx="760730" cy="259080"/>
    <xdr:sp macro="" textlink="">
      <xdr:nvSpPr>
        <xdr:cNvPr id="285" name="テキスト ボックス 284"/>
        <xdr:cNvSpPr txBox="1"/>
      </xdr:nvSpPr>
      <xdr:spPr>
        <a:xfrm>
          <a:off x="13647420" y="15337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69850</xdr:rowOff>
    </xdr:from>
    <xdr:to>
      <xdr:col>68</xdr:col>
      <xdr:colOff>191770</xdr:colOff>
      <xdr:row>89</xdr:row>
      <xdr:rowOff>0</xdr:rowOff>
    </xdr:to>
    <xdr:sp macro="" textlink="">
      <xdr:nvSpPr>
        <xdr:cNvPr id="286" name="楕円 285"/>
        <xdr:cNvSpPr/>
      </xdr:nvSpPr>
      <xdr:spPr>
        <a:xfrm>
          <a:off x="13141960" y="151574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156210</xdr:rowOff>
    </xdr:from>
    <xdr:ext cx="760730" cy="257810"/>
    <xdr:sp macro="" textlink="">
      <xdr:nvSpPr>
        <xdr:cNvPr id="287" name="テキスト ボックス 286"/>
        <xdr:cNvSpPr txBox="1"/>
      </xdr:nvSpPr>
      <xdr:spPr>
        <a:xfrm>
          <a:off x="12847320" y="152438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16510</xdr:rowOff>
    </xdr:from>
    <xdr:to>
      <xdr:col>64</xdr:col>
      <xdr:colOff>152400</xdr:colOff>
      <xdr:row>88</xdr:row>
      <xdr:rowOff>118110</xdr:rowOff>
    </xdr:to>
    <xdr:sp macro="" textlink="">
      <xdr:nvSpPr>
        <xdr:cNvPr id="288" name="楕円 287"/>
        <xdr:cNvSpPr/>
      </xdr:nvSpPr>
      <xdr:spPr>
        <a:xfrm>
          <a:off x="1232408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102870</xdr:rowOff>
    </xdr:from>
    <xdr:ext cx="760730" cy="259080"/>
    <xdr:sp macro="" textlink="">
      <xdr:nvSpPr>
        <xdr:cNvPr id="289" name="テキスト ボックス 288"/>
        <xdr:cNvSpPr txBox="1"/>
      </xdr:nvSpPr>
      <xdr:spPr>
        <a:xfrm>
          <a:off x="12029440" y="151904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7975"/>
    <xdr:sp macro="" textlink="">
      <xdr:nvSpPr>
        <xdr:cNvPr id="291" name="テキスト ボックス 290"/>
        <xdr:cNvSpPr txBox="1"/>
      </xdr:nvSpPr>
      <xdr:spPr>
        <a:xfrm>
          <a:off x="12226290" y="9188450"/>
          <a:ext cx="226187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92" name="テキスト ボックス 291"/>
        <xdr:cNvSpPr txBox="1"/>
      </xdr:nvSpPr>
      <xdr:spPr>
        <a:xfrm>
          <a:off x="144030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25年度から実施していた行財政改革により、新規採用者の抑制や町費負担教職員の廃止により、平成27年度以降は類似団体平均を下回っているが、増加傾向は続いている。これは、ごみ処理や消防等の町単独で行っている事業に加え、区画整理事業などの大型事業を実施していることや今後の公共施設の適正な維持管理のための技術職の確保が必要となっているためである。デジタル化を推進し、業務の効率化、ごみ処理や消防事業の広域化を検討し、適切な職員数の維持に努め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5" name="テキスト ボックス 304"/>
        <xdr:cNvSpPr txBox="1"/>
      </xdr:nvSpPr>
      <xdr:spPr>
        <a:xfrm>
          <a:off x="1105154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5" name="テキスト ボックス 314"/>
        <xdr:cNvSpPr txBox="1"/>
      </xdr:nvSpPr>
      <xdr:spPr>
        <a:xfrm>
          <a:off x="1105154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7" name="テキスト ボックス 316"/>
        <xdr:cNvSpPr txBox="1"/>
      </xdr:nvSpPr>
      <xdr:spPr>
        <a:xfrm>
          <a:off x="1105154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160020</xdr:rowOff>
    </xdr:from>
    <xdr:to>
      <xdr:col>81</xdr:col>
      <xdr:colOff>44450</xdr:colOff>
      <xdr:row>67</xdr:row>
      <xdr:rowOff>147320</xdr:rowOff>
    </xdr:to>
    <xdr:cxnSp macro="">
      <xdr:nvCxnSpPr>
        <xdr:cNvPr id="321" name="直線コネクタ 320"/>
        <xdr:cNvCxnSpPr/>
      </xdr:nvCxnSpPr>
      <xdr:spPr>
        <a:xfrm flipV="1">
          <a:off x="15577820" y="10104120"/>
          <a:ext cx="0" cy="1530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119380</xdr:rowOff>
    </xdr:from>
    <xdr:ext cx="760730" cy="259080"/>
    <xdr:sp macro="" textlink="">
      <xdr:nvSpPr>
        <xdr:cNvPr id="322" name="定員管理の状況最小値テキスト"/>
        <xdr:cNvSpPr txBox="1"/>
      </xdr:nvSpPr>
      <xdr:spPr>
        <a:xfrm>
          <a:off x="15666720" y="11606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147320</xdr:rowOff>
    </xdr:from>
    <xdr:to>
      <xdr:col>81</xdr:col>
      <xdr:colOff>133350</xdr:colOff>
      <xdr:row>67</xdr:row>
      <xdr:rowOff>147320</xdr:rowOff>
    </xdr:to>
    <xdr:cxnSp macro="">
      <xdr:nvCxnSpPr>
        <xdr:cNvPr id="323" name="直線コネクタ 322"/>
        <xdr:cNvCxnSpPr/>
      </xdr:nvCxnSpPr>
      <xdr:spPr>
        <a:xfrm>
          <a:off x="15506700" y="116344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74930</xdr:rowOff>
    </xdr:from>
    <xdr:ext cx="760730" cy="257810"/>
    <xdr:sp macro="" textlink="">
      <xdr:nvSpPr>
        <xdr:cNvPr id="324" name="定員管理の状況最大値テキスト"/>
        <xdr:cNvSpPr txBox="1"/>
      </xdr:nvSpPr>
      <xdr:spPr>
        <a:xfrm>
          <a:off x="15666720" y="98475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160020</xdr:rowOff>
    </xdr:from>
    <xdr:to>
      <xdr:col>81</xdr:col>
      <xdr:colOff>133350</xdr:colOff>
      <xdr:row>58</xdr:row>
      <xdr:rowOff>160020</xdr:rowOff>
    </xdr:to>
    <xdr:cxnSp macro="">
      <xdr:nvCxnSpPr>
        <xdr:cNvPr id="325" name="直線コネクタ 324"/>
        <xdr:cNvCxnSpPr/>
      </xdr:nvCxnSpPr>
      <xdr:spPr>
        <a:xfrm>
          <a:off x="15506700" y="10104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6350</xdr:rowOff>
    </xdr:from>
    <xdr:to>
      <xdr:col>81</xdr:col>
      <xdr:colOff>44450</xdr:colOff>
      <xdr:row>61</xdr:row>
      <xdr:rowOff>36830</xdr:rowOff>
    </xdr:to>
    <xdr:cxnSp macro="">
      <xdr:nvCxnSpPr>
        <xdr:cNvPr id="326" name="直線コネクタ 325"/>
        <xdr:cNvCxnSpPr/>
      </xdr:nvCxnSpPr>
      <xdr:spPr>
        <a:xfrm>
          <a:off x="14810740" y="10464800"/>
          <a:ext cx="7670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52705</xdr:rowOff>
    </xdr:from>
    <xdr:ext cx="760730" cy="257810"/>
    <xdr:sp macro="" textlink="">
      <xdr:nvSpPr>
        <xdr:cNvPr id="327" name="定員管理の状況平均値テキスト"/>
        <xdr:cNvSpPr txBox="1"/>
      </xdr:nvSpPr>
      <xdr:spPr>
        <a:xfrm>
          <a:off x="15666720" y="1051115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80645</xdr:rowOff>
    </xdr:from>
    <xdr:to>
      <xdr:col>81</xdr:col>
      <xdr:colOff>95250</xdr:colOff>
      <xdr:row>62</xdr:row>
      <xdr:rowOff>10795</xdr:rowOff>
    </xdr:to>
    <xdr:sp macro="" textlink="">
      <xdr:nvSpPr>
        <xdr:cNvPr id="328" name="フローチャート: 判断 327"/>
        <xdr:cNvSpPr/>
      </xdr:nvSpPr>
      <xdr:spPr>
        <a:xfrm>
          <a:off x="15533370" y="105390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6350</xdr:rowOff>
    </xdr:from>
    <xdr:to>
      <xdr:col>77</xdr:col>
      <xdr:colOff>44450</xdr:colOff>
      <xdr:row>61</xdr:row>
      <xdr:rowOff>6350</xdr:rowOff>
    </xdr:to>
    <xdr:cxnSp macro="">
      <xdr:nvCxnSpPr>
        <xdr:cNvPr id="329" name="直線コネクタ 328"/>
        <xdr:cNvCxnSpPr/>
      </xdr:nvCxnSpPr>
      <xdr:spPr>
        <a:xfrm>
          <a:off x="13999210" y="10464800"/>
          <a:ext cx="8115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70485</xdr:rowOff>
    </xdr:from>
    <xdr:to>
      <xdr:col>77</xdr:col>
      <xdr:colOff>95250</xdr:colOff>
      <xdr:row>62</xdr:row>
      <xdr:rowOff>635</xdr:rowOff>
    </xdr:to>
    <xdr:sp macro="" textlink="">
      <xdr:nvSpPr>
        <xdr:cNvPr id="330" name="フローチャート: 判断 329"/>
        <xdr:cNvSpPr/>
      </xdr:nvSpPr>
      <xdr:spPr>
        <a:xfrm>
          <a:off x="14766290" y="105289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156845</xdr:rowOff>
    </xdr:from>
    <xdr:ext cx="735330" cy="257810"/>
    <xdr:sp macro="" textlink="">
      <xdr:nvSpPr>
        <xdr:cNvPr id="331" name="テキスト ボックス 330"/>
        <xdr:cNvSpPr txBox="1"/>
      </xdr:nvSpPr>
      <xdr:spPr>
        <a:xfrm>
          <a:off x="14465300" y="1061529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147955</xdr:rowOff>
    </xdr:from>
    <xdr:to>
      <xdr:col>72</xdr:col>
      <xdr:colOff>191770</xdr:colOff>
      <xdr:row>61</xdr:row>
      <xdr:rowOff>6350</xdr:rowOff>
    </xdr:to>
    <xdr:cxnSp macro="">
      <xdr:nvCxnSpPr>
        <xdr:cNvPr id="332" name="直線コネクタ 331"/>
        <xdr:cNvCxnSpPr/>
      </xdr:nvCxnSpPr>
      <xdr:spPr>
        <a:xfrm>
          <a:off x="13192760" y="1043495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25400</xdr:rowOff>
    </xdr:from>
    <xdr:to>
      <xdr:col>73</xdr:col>
      <xdr:colOff>44450</xdr:colOff>
      <xdr:row>61</xdr:row>
      <xdr:rowOff>127000</xdr:rowOff>
    </xdr:to>
    <xdr:sp macro="" textlink="">
      <xdr:nvSpPr>
        <xdr:cNvPr id="333" name="フローチャート: 判断 332"/>
        <xdr:cNvSpPr/>
      </xdr:nvSpPr>
      <xdr:spPr>
        <a:xfrm>
          <a:off x="13959840" y="104838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111760</xdr:rowOff>
    </xdr:from>
    <xdr:ext cx="760730" cy="257810"/>
    <xdr:sp macro="" textlink="">
      <xdr:nvSpPr>
        <xdr:cNvPr id="334" name="テキスト ボックス 333"/>
        <xdr:cNvSpPr txBox="1"/>
      </xdr:nvSpPr>
      <xdr:spPr>
        <a:xfrm>
          <a:off x="13647420" y="1057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114935</xdr:rowOff>
    </xdr:from>
    <xdr:to>
      <xdr:col>68</xdr:col>
      <xdr:colOff>152400</xdr:colOff>
      <xdr:row>60</xdr:row>
      <xdr:rowOff>147955</xdr:rowOff>
    </xdr:to>
    <xdr:cxnSp macro="">
      <xdr:nvCxnSpPr>
        <xdr:cNvPr id="335" name="直線コネクタ 334"/>
        <xdr:cNvCxnSpPr/>
      </xdr:nvCxnSpPr>
      <xdr:spPr>
        <a:xfrm>
          <a:off x="12374880" y="10401935"/>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191770</xdr:colOff>
      <xdr:row>61</xdr:row>
      <xdr:rowOff>133985</xdr:rowOff>
    </xdr:to>
    <xdr:sp macro="" textlink="">
      <xdr:nvSpPr>
        <xdr:cNvPr id="336" name="フローチャート: 判断 335"/>
        <xdr:cNvSpPr/>
      </xdr:nvSpPr>
      <xdr:spPr>
        <a:xfrm>
          <a:off x="13141960" y="104908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118745</xdr:rowOff>
    </xdr:from>
    <xdr:ext cx="760730" cy="259080"/>
    <xdr:sp macro="" textlink="">
      <xdr:nvSpPr>
        <xdr:cNvPr id="337" name="テキスト ボックス 336"/>
        <xdr:cNvSpPr txBox="1"/>
      </xdr:nvSpPr>
      <xdr:spPr>
        <a:xfrm>
          <a:off x="12847320" y="105771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29210</xdr:rowOff>
    </xdr:from>
    <xdr:to>
      <xdr:col>64</xdr:col>
      <xdr:colOff>152400</xdr:colOff>
      <xdr:row>61</xdr:row>
      <xdr:rowOff>130810</xdr:rowOff>
    </xdr:to>
    <xdr:sp macro="" textlink="">
      <xdr:nvSpPr>
        <xdr:cNvPr id="338" name="フローチャート: 判断 337"/>
        <xdr:cNvSpPr/>
      </xdr:nvSpPr>
      <xdr:spPr>
        <a:xfrm>
          <a:off x="1232408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115570</xdr:rowOff>
    </xdr:from>
    <xdr:ext cx="760730" cy="259080"/>
    <xdr:sp macro="" textlink="">
      <xdr:nvSpPr>
        <xdr:cNvPr id="339" name="テキスト ボックス 338"/>
        <xdr:cNvSpPr txBox="1"/>
      </xdr:nvSpPr>
      <xdr:spPr>
        <a:xfrm>
          <a:off x="12029440" y="10574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0730" cy="257810"/>
    <xdr:sp macro="" textlink="">
      <xdr:nvSpPr>
        <xdr:cNvPr id="340" name="テキスト ボックス 339"/>
        <xdr:cNvSpPr txBox="1"/>
      </xdr:nvSpPr>
      <xdr:spPr>
        <a:xfrm>
          <a:off x="1537970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0730" cy="257810"/>
    <xdr:sp macro="" textlink="">
      <xdr:nvSpPr>
        <xdr:cNvPr id="341" name="テキスト ボックス 340"/>
        <xdr:cNvSpPr txBox="1"/>
      </xdr:nvSpPr>
      <xdr:spPr>
        <a:xfrm>
          <a:off x="1461262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168910</xdr:rowOff>
    </xdr:from>
    <xdr:ext cx="762000" cy="257810"/>
    <xdr:sp macro="" textlink="">
      <xdr:nvSpPr>
        <xdr:cNvPr id="342" name="テキスト ボックス 341"/>
        <xdr:cNvSpPr txBox="1"/>
      </xdr:nvSpPr>
      <xdr:spPr>
        <a:xfrm>
          <a:off x="1380744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0730" cy="257810"/>
    <xdr:sp macro="" textlink="">
      <xdr:nvSpPr>
        <xdr:cNvPr id="343" name="テキスト ボックス 342"/>
        <xdr:cNvSpPr txBox="1"/>
      </xdr:nvSpPr>
      <xdr:spPr>
        <a:xfrm>
          <a:off x="1299464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0730" cy="257810"/>
    <xdr:sp macro="" textlink="">
      <xdr:nvSpPr>
        <xdr:cNvPr id="344" name="テキスト ボックス 343"/>
        <xdr:cNvSpPr txBox="1"/>
      </xdr:nvSpPr>
      <xdr:spPr>
        <a:xfrm>
          <a:off x="12176760" y="11998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60</xdr:row>
      <xdr:rowOff>157480</xdr:rowOff>
    </xdr:from>
    <xdr:to>
      <xdr:col>81</xdr:col>
      <xdr:colOff>95250</xdr:colOff>
      <xdr:row>61</xdr:row>
      <xdr:rowOff>87630</xdr:rowOff>
    </xdr:to>
    <xdr:sp macro="" textlink="">
      <xdr:nvSpPr>
        <xdr:cNvPr id="345" name="楕円 344"/>
        <xdr:cNvSpPr/>
      </xdr:nvSpPr>
      <xdr:spPr>
        <a:xfrm>
          <a:off x="15533370" y="104444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2540</xdr:rowOff>
    </xdr:from>
    <xdr:ext cx="760730" cy="259080"/>
    <xdr:sp macro="" textlink="">
      <xdr:nvSpPr>
        <xdr:cNvPr id="346" name="定員管理の状況該当値テキスト"/>
        <xdr:cNvSpPr txBox="1"/>
      </xdr:nvSpPr>
      <xdr:spPr>
        <a:xfrm>
          <a:off x="15666720" y="10289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60</xdr:row>
      <xdr:rowOff>126365</xdr:rowOff>
    </xdr:from>
    <xdr:to>
      <xdr:col>77</xdr:col>
      <xdr:colOff>95250</xdr:colOff>
      <xdr:row>61</xdr:row>
      <xdr:rowOff>56515</xdr:rowOff>
    </xdr:to>
    <xdr:sp macro="" textlink="">
      <xdr:nvSpPr>
        <xdr:cNvPr id="347" name="楕円 346"/>
        <xdr:cNvSpPr/>
      </xdr:nvSpPr>
      <xdr:spPr>
        <a:xfrm>
          <a:off x="14766290" y="104133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66675</xdr:rowOff>
    </xdr:from>
    <xdr:ext cx="735330" cy="257810"/>
    <xdr:sp macro="" textlink="">
      <xdr:nvSpPr>
        <xdr:cNvPr id="348" name="テキスト ボックス 347"/>
        <xdr:cNvSpPr txBox="1"/>
      </xdr:nvSpPr>
      <xdr:spPr>
        <a:xfrm>
          <a:off x="14465300" y="1018222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126365</xdr:rowOff>
    </xdr:from>
    <xdr:to>
      <xdr:col>73</xdr:col>
      <xdr:colOff>44450</xdr:colOff>
      <xdr:row>61</xdr:row>
      <xdr:rowOff>56515</xdr:rowOff>
    </xdr:to>
    <xdr:sp macro="" textlink="">
      <xdr:nvSpPr>
        <xdr:cNvPr id="349" name="楕円 348"/>
        <xdr:cNvSpPr/>
      </xdr:nvSpPr>
      <xdr:spPr>
        <a:xfrm>
          <a:off x="13959840" y="1041336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66675</xdr:rowOff>
    </xdr:from>
    <xdr:ext cx="760730" cy="257810"/>
    <xdr:sp macro="" textlink="">
      <xdr:nvSpPr>
        <xdr:cNvPr id="350" name="テキスト ボックス 349"/>
        <xdr:cNvSpPr txBox="1"/>
      </xdr:nvSpPr>
      <xdr:spPr>
        <a:xfrm>
          <a:off x="13647420" y="101822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97790</xdr:rowOff>
    </xdr:from>
    <xdr:to>
      <xdr:col>68</xdr:col>
      <xdr:colOff>191770</xdr:colOff>
      <xdr:row>61</xdr:row>
      <xdr:rowOff>27305</xdr:rowOff>
    </xdr:to>
    <xdr:sp macro="" textlink="">
      <xdr:nvSpPr>
        <xdr:cNvPr id="351" name="楕円 350"/>
        <xdr:cNvSpPr/>
      </xdr:nvSpPr>
      <xdr:spPr>
        <a:xfrm>
          <a:off x="13141960" y="1038479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37465</xdr:rowOff>
    </xdr:from>
    <xdr:ext cx="760730" cy="259080"/>
    <xdr:sp macro="" textlink="">
      <xdr:nvSpPr>
        <xdr:cNvPr id="352" name="テキスト ボックス 351"/>
        <xdr:cNvSpPr txBox="1"/>
      </xdr:nvSpPr>
      <xdr:spPr>
        <a:xfrm>
          <a:off x="12847320" y="10153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64135</xdr:rowOff>
    </xdr:from>
    <xdr:to>
      <xdr:col>64</xdr:col>
      <xdr:colOff>152400</xdr:colOff>
      <xdr:row>60</xdr:row>
      <xdr:rowOff>166370</xdr:rowOff>
    </xdr:to>
    <xdr:sp macro="" textlink="">
      <xdr:nvSpPr>
        <xdr:cNvPr id="353" name="楕円 352"/>
        <xdr:cNvSpPr/>
      </xdr:nvSpPr>
      <xdr:spPr>
        <a:xfrm>
          <a:off x="1232408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4445</xdr:rowOff>
    </xdr:from>
    <xdr:ext cx="760730" cy="259080"/>
    <xdr:sp macro="" textlink="">
      <xdr:nvSpPr>
        <xdr:cNvPr id="354" name="テキスト ボックス 353"/>
        <xdr:cNvSpPr txBox="1"/>
      </xdr:nvSpPr>
      <xdr:spPr>
        <a:xfrm>
          <a:off x="12029440" y="101199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8610"/>
    <xdr:sp macro="" textlink="">
      <xdr:nvSpPr>
        <xdr:cNvPr id="356" name="テキスト ボックス 355"/>
        <xdr:cNvSpPr txBox="1"/>
      </xdr:nvSpPr>
      <xdr:spPr>
        <a:xfrm>
          <a:off x="1251966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7" name="テキスト ボックス 356"/>
        <xdr:cNvSpPr txBox="1"/>
      </xdr:nvSpPr>
      <xdr:spPr>
        <a:xfrm>
          <a:off x="1410970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実質公債費比率は、前年度に比べ0.1％上昇し、類似団体平均を上回っている。これは将来負担比率と同様に過去に実施した事業の財源に地方債を充てており、元利償還金が類似団体に比べて多いことが要因である。
　3ヵ年平均は0.1％の上昇であるが、令和4年度では0.3％上昇しており、上昇の要因は、令和6年度にピークを迎える土地区画整理事業特別会計での元利償還金の増加である。本町の標準財政規模は景気動向に大きく影響を受けるため、今後も過度に地方債に依存しない財政運営に努め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1" name="直線コネクタ 370"/>
        <xdr:cNvCxnSpPr/>
      </xdr:nvCxnSpPr>
      <xdr:spPr>
        <a:xfrm>
          <a:off x="1174242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2" name="テキスト ボックス 371"/>
        <xdr:cNvSpPr txBox="1"/>
      </xdr:nvSpPr>
      <xdr:spPr>
        <a:xfrm>
          <a:off x="1105154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3" name="直線コネクタ 372"/>
        <xdr:cNvCxnSpPr/>
      </xdr:nvCxnSpPr>
      <xdr:spPr>
        <a:xfrm>
          <a:off x="1174242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4" name="テキスト ボックス 373"/>
        <xdr:cNvSpPr txBox="1"/>
      </xdr:nvSpPr>
      <xdr:spPr>
        <a:xfrm>
          <a:off x="1105154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174242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6" name="テキスト ボックス 375"/>
        <xdr:cNvSpPr txBox="1"/>
      </xdr:nvSpPr>
      <xdr:spPr>
        <a:xfrm>
          <a:off x="1105154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7" name="直線コネクタ 376"/>
        <xdr:cNvCxnSpPr/>
      </xdr:nvCxnSpPr>
      <xdr:spPr>
        <a:xfrm>
          <a:off x="1174242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8" name="テキスト ボックス 377"/>
        <xdr:cNvSpPr txBox="1"/>
      </xdr:nvSpPr>
      <xdr:spPr>
        <a:xfrm>
          <a:off x="1105154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9" name="直線コネクタ 378"/>
        <xdr:cNvCxnSpPr/>
      </xdr:nvCxnSpPr>
      <xdr:spPr>
        <a:xfrm>
          <a:off x="1174242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102235</xdr:rowOff>
    </xdr:from>
    <xdr:to>
      <xdr:col>81</xdr:col>
      <xdr:colOff>44450</xdr:colOff>
      <xdr:row>45</xdr:row>
      <xdr:rowOff>41910</xdr:rowOff>
    </xdr:to>
    <xdr:cxnSp macro="">
      <xdr:nvCxnSpPr>
        <xdr:cNvPr id="382" name="直線コネクタ 381"/>
        <xdr:cNvCxnSpPr/>
      </xdr:nvCxnSpPr>
      <xdr:spPr>
        <a:xfrm flipV="1">
          <a:off x="15577820" y="6445885"/>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0730" cy="259080"/>
    <xdr:sp macro="" textlink="">
      <xdr:nvSpPr>
        <xdr:cNvPr id="383" name="公債費負担の状況最小値テキスト"/>
        <xdr:cNvSpPr txBox="1"/>
      </xdr:nvSpPr>
      <xdr:spPr>
        <a:xfrm>
          <a:off x="15666720" y="77292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5506700" y="77571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17780</xdr:rowOff>
    </xdr:from>
    <xdr:ext cx="760730" cy="257810"/>
    <xdr:sp macro="" textlink="">
      <xdr:nvSpPr>
        <xdr:cNvPr id="385" name="公債費負担の状況最大値テキスト"/>
        <xdr:cNvSpPr txBox="1"/>
      </xdr:nvSpPr>
      <xdr:spPr>
        <a:xfrm>
          <a:off x="15666720" y="61899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102235</xdr:rowOff>
    </xdr:from>
    <xdr:to>
      <xdr:col>81</xdr:col>
      <xdr:colOff>133350</xdr:colOff>
      <xdr:row>37</xdr:row>
      <xdr:rowOff>102235</xdr:rowOff>
    </xdr:to>
    <xdr:cxnSp macro="">
      <xdr:nvCxnSpPr>
        <xdr:cNvPr id="386" name="直線コネクタ 385"/>
        <xdr:cNvCxnSpPr/>
      </xdr:nvCxnSpPr>
      <xdr:spPr>
        <a:xfrm>
          <a:off x="15506700" y="6445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130175</xdr:rowOff>
    </xdr:to>
    <xdr:cxnSp macro="">
      <xdr:nvCxnSpPr>
        <xdr:cNvPr id="387" name="直線コネクタ 386"/>
        <xdr:cNvCxnSpPr/>
      </xdr:nvCxnSpPr>
      <xdr:spPr>
        <a:xfrm>
          <a:off x="14810740" y="7322820"/>
          <a:ext cx="7670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9525</xdr:rowOff>
    </xdr:from>
    <xdr:ext cx="760730" cy="257810"/>
    <xdr:sp macro="" textlink="">
      <xdr:nvSpPr>
        <xdr:cNvPr id="388" name="公債費負担の状況平均値テキスト"/>
        <xdr:cNvSpPr txBox="1"/>
      </xdr:nvSpPr>
      <xdr:spPr>
        <a:xfrm>
          <a:off x="15666720" y="686752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40</xdr:row>
      <xdr:rowOff>164465</xdr:rowOff>
    </xdr:from>
    <xdr:to>
      <xdr:col>81</xdr:col>
      <xdr:colOff>95250</xdr:colOff>
      <xdr:row>41</xdr:row>
      <xdr:rowOff>94615</xdr:rowOff>
    </xdr:to>
    <xdr:sp macro="" textlink="">
      <xdr:nvSpPr>
        <xdr:cNvPr id="389" name="フローチャート: 判断 388"/>
        <xdr:cNvSpPr/>
      </xdr:nvSpPr>
      <xdr:spPr>
        <a:xfrm>
          <a:off x="15533370" y="70224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42</xdr:row>
      <xdr:rowOff>121920</xdr:rowOff>
    </xdr:from>
    <xdr:to>
      <xdr:col>77</xdr:col>
      <xdr:colOff>44450</xdr:colOff>
      <xdr:row>42</xdr:row>
      <xdr:rowOff>137795</xdr:rowOff>
    </xdr:to>
    <xdr:cxnSp macro="">
      <xdr:nvCxnSpPr>
        <xdr:cNvPr id="390" name="直線コネクタ 389"/>
        <xdr:cNvCxnSpPr/>
      </xdr:nvCxnSpPr>
      <xdr:spPr>
        <a:xfrm flipV="1">
          <a:off x="13999210" y="7322820"/>
          <a:ext cx="8115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40</xdr:row>
      <xdr:rowOff>148590</xdr:rowOff>
    </xdr:from>
    <xdr:to>
      <xdr:col>77</xdr:col>
      <xdr:colOff>95250</xdr:colOff>
      <xdr:row>41</xdr:row>
      <xdr:rowOff>78740</xdr:rowOff>
    </xdr:to>
    <xdr:sp macro="" textlink="">
      <xdr:nvSpPr>
        <xdr:cNvPr id="391" name="フローチャート: 判断 390"/>
        <xdr:cNvSpPr/>
      </xdr:nvSpPr>
      <xdr:spPr>
        <a:xfrm>
          <a:off x="14766290" y="70065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88900</xdr:rowOff>
    </xdr:from>
    <xdr:ext cx="735330" cy="257810"/>
    <xdr:sp macro="" textlink="">
      <xdr:nvSpPr>
        <xdr:cNvPr id="392" name="テキスト ボックス 391"/>
        <xdr:cNvSpPr txBox="1"/>
      </xdr:nvSpPr>
      <xdr:spPr>
        <a:xfrm>
          <a:off x="14465300" y="67754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137795</xdr:rowOff>
    </xdr:from>
    <xdr:to>
      <xdr:col>72</xdr:col>
      <xdr:colOff>191770</xdr:colOff>
      <xdr:row>43</xdr:row>
      <xdr:rowOff>31115</xdr:rowOff>
    </xdr:to>
    <xdr:cxnSp macro="">
      <xdr:nvCxnSpPr>
        <xdr:cNvPr id="393" name="直線コネクタ 392"/>
        <xdr:cNvCxnSpPr/>
      </xdr:nvCxnSpPr>
      <xdr:spPr>
        <a:xfrm flipV="1">
          <a:off x="13192760" y="7338695"/>
          <a:ext cx="8064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4" name="フローチャート: 判断 393"/>
        <xdr:cNvSpPr/>
      </xdr:nvSpPr>
      <xdr:spPr>
        <a:xfrm>
          <a:off x="13959840" y="70065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88900</xdr:rowOff>
    </xdr:from>
    <xdr:ext cx="760730" cy="257810"/>
    <xdr:sp macro="" textlink="">
      <xdr:nvSpPr>
        <xdr:cNvPr id="395" name="テキスト ボックス 394"/>
        <xdr:cNvSpPr txBox="1"/>
      </xdr:nvSpPr>
      <xdr:spPr>
        <a:xfrm>
          <a:off x="13647420" y="67754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31115</xdr:rowOff>
    </xdr:from>
    <xdr:to>
      <xdr:col>68</xdr:col>
      <xdr:colOff>152400</xdr:colOff>
      <xdr:row>43</xdr:row>
      <xdr:rowOff>111125</xdr:rowOff>
    </xdr:to>
    <xdr:cxnSp macro="">
      <xdr:nvCxnSpPr>
        <xdr:cNvPr id="396" name="直線コネクタ 395"/>
        <xdr:cNvCxnSpPr/>
      </xdr:nvCxnSpPr>
      <xdr:spPr>
        <a:xfrm flipV="1">
          <a:off x="12374880" y="7403465"/>
          <a:ext cx="8178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191770</xdr:colOff>
      <xdr:row>41</xdr:row>
      <xdr:rowOff>135255</xdr:rowOff>
    </xdr:to>
    <xdr:sp macro="" textlink="">
      <xdr:nvSpPr>
        <xdr:cNvPr id="397" name="フローチャート: 判断 396"/>
        <xdr:cNvSpPr/>
      </xdr:nvSpPr>
      <xdr:spPr>
        <a:xfrm>
          <a:off x="13141960" y="70631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145415</xdr:rowOff>
    </xdr:from>
    <xdr:ext cx="760730" cy="257810"/>
    <xdr:sp macro="" textlink="">
      <xdr:nvSpPr>
        <xdr:cNvPr id="398" name="テキスト ボックス 397"/>
        <xdr:cNvSpPr txBox="1"/>
      </xdr:nvSpPr>
      <xdr:spPr>
        <a:xfrm>
          <a:off x="12847320" y="68319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41275</xdr:rowOff>
    </xdr:from>
    <xdr:to>
      <xdr:col>64</xdr:col>
      <xdr:colOff>152400</xdr:colOff>
      <xdr:row>41</xdr:row>
      <xdr:rowOff>143510</xdr:rowOff>
    </xdr:to>
    <xdr:sp macro="" textlink="">
      <xdr:nvSpPr>
        <xdr:cNvPr id="399" name="フローチャート: 判断 398"/>
        <xdr:cNvSpPr/>
      </xdr:nvSpPr>
      <xdr:spPr>
        <a:xfrm>
          <a:off x="1232408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153035</xdr:rowOff>
    </xdr:from>
    <xdr:ext cx="760730" cy="259080"/>
    <xdr:sp macro="" textlink="">
      <xdr:nvSpPr>
        <xdr:cNvPr id="400" name="テキスト ボックス 399"/>
        <xdr:cNvSpPr txBox="1"/>
      </xdr:nvSpPr>
      <xdr:spPr>
        <a:xfrm>
          <a:off x="12029440" y="68395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401" name="テキスト ボックス 400"/>
        <xdr:cNvSpPr txBox="1"/>
      </xdr:nvSpPr>
      <xdr:spPr>
        <a:xfrm>
          <a:off x="153797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402" name="テキスト ボックス 401"/>
        <xdr:cNvSpPr txBox="1"/>
      </xdr:nvSpPr>
      <xdr:spPr>
        <a:xfrm>
          <a:off x="1461262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130810</xdr:rowOff>
    </xdr:from>
    <xdr:ext cx="762000" cy="259080"/>
    <xdr:sp macro="" textlink="">
      <xdr:nvSpPr>
        <xdr:cNvPr id="403" name="テキスト ボックス 402"/>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0730" cy="259080"/>
    <xdr:sp macro="" textlink="">
      <xdr:nvSpPr>
        <xdr:cNvPr id="404" name="テキスト ボックス 403"/>
        <xdr:cNvSpPr txBox="1"/>
      </xdr:nvSpPr>
      <xdr:spPr>
        <a:xfrm>
          <a:off x="129946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405" name="テキスト ボックス 404"/>
        <xdr:cNvSpPr txBox="1"/>
      </xdr:nvSpPr>
      <xdr:spPr>
        <a:xfrm>
          <a:off x="121767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42</xdr:row>
      <xdr:rowOff>79375</xdr:rowOff>
    </xdr:from>
    <xdr:to>
      <xdr:col>81</xdr:col>
      <xdr:colOff>95250</xdr:colOff>
      <xdr:row>43</xdr:row>
      <xdr:rowOff>9525</xdr:rowOff>
    </xdr:to>
    <xdr:sp macro="" textlink="">
      <xdr:nvSpPr>
        <xdr:cNvPr id="406" name="楕円 405"/>
        <xdr:cNvSpPr/>
      </xdr:nvSpPr>
      <xdr:spPr>
        <a:xfrm>
          <a:off x="15533370" y="72802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52070</xdr:rowOff>
    </xdr:from>
    <xdr:ext cx="760730" cy="257810"/>
    <xdr:sp macro="" textlink="">
      <xdr:nvSpPr>
        <xdr:cNvPr id="407" name="公債費負担の状況該当値テキスト"/>
        <xdr:cNvSpPr txBox="1"/>
      </xdr:nvSpPr>
      <xdr:spPr>
        <a:xfrm>
          <a:off x="15666720" y="72529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42</xdr:row>
      <xdr:rowOff>71120</xdr:rowOff>
    </xdr:from>
    <xdr:to>
      <xdr:col>77</xdr:col>
      <xdr:colOff>95250</xdr:colOff>
      <xdr:row>43</xdr:row>
      <xdr:rowOff>1270</xdr:rowOff>
    </xdr:to>
    <xdr:sp macro="" textlink="">
      <xdr:nvSpPr>
        <xdr:cNvPr id="408" name="楕円 407"/>
        <xdr:cNvSpPr/>
      </xdr:nvSpPr>
      <xdr:spPr>
        <a:xfrm>
          <a:off x="14766290" y="72720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157480</xdr:rowOff>
    </xdr:from>
    <xdr:ext cx="735330" cy="257810"/>
    <xdr:sp macro="" textlink="">
      <xdr:nvSpPr>
        <xdr:cNvPr id="409" name="テキスト ボックス 408"/>
        <xdr:cNvSpPr txBox="1"/>
      </xdr:nvSpPr>
      <xdr:spPr>
        <a:xfrm>
          <a:off x="14465300" y="73583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86995</xdr:rowOff>
    </xdr:from>
    <xdr:to>
      <xdr:col>73</xdr:col>
      <xdr:colOff>44450</xdr:colOff>
      <xdr:row>43</xdr:row>
      <xdr:rowOff>17780</xdr:rowOff>
    </xdr:to>
    <xdr:sp macro="" textlink="">
      <xdr:nvSpPr>
        <xdr:cNvPr id="410" name="楕円 409"/>
        <xdr:cNvSpPr/>
      </xdr:nvSpPr>
      <xdr:spPr>
        <a:xfrm>
          <a:off x="13959840" y="728789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1905</xdr:rowOff>
    </xdr:from>
    <xdr:ext cx="760730" cy="259080"/>
    <xdr:sp macro="" textlink="">
      <xdr:nvSpPr>
        <xdr:cNvPr id="411" name="テキスト ボックス 410"/>
        <xdr:cNvSpPr txBox="1"/>
      </xdr:nvSpPr>
      <xdr:spPr>
        <a:xfrm>
          <a:off x="13647420" y="7374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151765</xdr:rowOff>
    </xdr:from>
    <xdr:to>
      <xdr:col>68</xdr:col>
      <xdr:colOff>191770</xdr:colOff>
      <xdr:row>43</xdr:row>
      <xdr:rowOff>81915</xdr:rowOff>
    </xdr:to>
    <xdr:sp macro="" textlink="">
      <xdr:nvSpPr>
        <xdr:cNvPr id="412" name="楕円 411"/>
        <xdr:cNvSpPr/>
      </xdr:nvSpPr>
      <xdr:spPr>
        <a:xfrm>
          <a:off x="13141960" y="73526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66675</xdr:rowOff>
    </xdr:from>
    <xdr:ext cx="760730" cy="257810"/>
    <xdr:sp macro="" textlink="">
      <xdr:nvSpPr>
        <xdr:cNvPr id="413" name="テキスト ボックス 412"/>
        <xdr:cNvSpPr txBox="1"/>
      </xdr:nvSpPr>
      <xdr:spPr>
        <a:xfrm>
          <a:off x="12847320" y="74390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43</xdr:row>
      <xdr:rowOff>60325</xdr:rowOff>
    </xdr:from>
    <xdr:to>
      <xdr:col>64</xdr:col>
      <xdr:colOff>152400</xdr:colOff>
      <xdr:row>43</xdr:row>
      <xdr:rowOff>161925</xdr:rowOff>
    </xdr:to>
    <xdr:sp macro="" textlink="">
      <xdr:nvSpPr>
        <xdr:cNvPr id="414" name="楕円 413"/>
        <xdr:cNvSpPr/>
      </xdr:nvSpPr>
      <xdr:spPr>
        <a:xfrm>
          <a:off x="12324080" y="7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146685</xdr:rowOff>
    </xdr:from>
    <xdr:ext cx="760730" cy="257810"/>
    <xdr:sp macro="" textlink="">
      <xdr:nvSpPr>
        <xdr:cNvPr id="415" name="テキスト ボックス 414"/>
        <xdr:cNvSpPr txBox="1"/>
      </xdr:nvSpPr>
      <xdr:spPr>
        <a:xfrm>
          <a:off x="12029440" y="75190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9245"/>
    <xdr:sp macro="" textlink="">
      <xdr:nvSpPr>
        <xdr:cNvPr id="417" name="テキスト ボックス 416"/>
        <xdr:cNvSpPr txBox="1"/>
      </xdr:nvSpPr>
      <xdr:spPr>
        <a:xfrm>
          <a:off x="12602845"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18" name="テキスト ボックス 417"/>
        <xdr:cNvSpPr txBox="1"/>
      </xdr:nvSpPr>
      <xdr:spPr>
        <a:xfrm>
          <a:off x="1402651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将来負担比率は、前年度に比べ13.4％改善し,17.6％となった。改善した主な要因は、地方債の新規借入抑制による地方債残高の減少と、固定資産税の増収による標準財政規模の増加が要因である。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減少傾向であるが、類似団体を大きく上回っているのは、過去に実施したインフラ整備や公共施設建設の財源に地方債を充てており、地方債残高が多いためであると考えられる。今後、施設の長寿命化等に備えて、基金へ積み立てを行い、将来負担比率が悪化しないよう努め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155"/>
    <xdr:sp macro="" textlink="">
      <xdr:nvSpPr>
        <xdr:cNvPr id="429" name="テキスト ボックス 428"/>
        <xdr:cNvSpPr txBox="1"/>
      </xdr:nvSpPr>
      <xdr:spPr>
        <a:xfrm>
          <a:off x="1170432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1" name="テキスト ボックス 430"/>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2" name="直線コネクタ 431"/>
        <xdr:cNvCxnSpPr/>
      </xdr:nvCxnSpPr>
      <xdr:spPr>
        <a:xfrm>
          <a:off x="11742420" y="397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macro="" textlink="">
      <xdr:nvSpPr>
        <xdr:cNvPr id="433" name="テキスト ボックス 432"/>
        <xdr:cNvSpPr txBox="1"/>
      </xdr:nvSpPr>
      <xdr:spPr>
        <a:xfrm>
          <a:off x="1105154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4" name="直線コネクタ 433"/>
        <xdr:cNvCxnSpPr/>
      </xdr:nvCxnSpPr>
      <xdr:spPr>
        <a:xfrm>
          <a:off x="11742420" y="357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macro="" textlink="">
      <xdr:nvSpPr>
        <xdr:cNvPr id="435" name="テキスト ボックス 434"/>
        <xdr:cNvSpPr txBox="1"/>
      </xdr:nvSpPr>
      <xdr:spPr>
        <a:xfrm>
          <a:off x="1105154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1742420" y="317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7" name="テキスト ボックス 436"/>
        <xdr:cNvSpPr txBox="1"/>
      </xdr:nvSpPr>
      <xdr:spPr>
        <a:xfrm>
          <a:off x="1105154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8" name="直線コネクタ 437"/>
        <xdr:cNvCxnSpPr/>
      </xdr:nvCxnSpPr>
      <xdr:spPr>
        <a:xfrm>
          <a:off x="11742420" y="277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9" name="テキスト ボックス 438"/>
        <xdr:cNvSpPr txBox="1"/>
      </xdr:nvSpPr>
      <xdr:spPr>
        <a:xfrm>
          <a:off x="1105154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40" name="直線コネクタ 439"/>
        <xdr:cNvCxnSpPr/>
      </xdr:nvCxnSpPr>
      <xdr:spPr>
        <a:xfrm>
          <a:off x="11742420" y="237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41" name="テキスト ボックス 440"/>
        <xdr:cNvSpPr txBox="1"/>
      </xdr:nvSpPr>
      <xdr:spPr>
        <a:xfrm>
          <a:off x="1105154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162560</xdr:rowOff>
    </xdr:to>
    <xdr:cxnSp macro="">
      <xdr:nvCxnSpPr>
        <xdr:cNvPr id="444" name="直線コネクタ 443"/>
        <xdr:cNvCxnSpPr/>
      </xdr:nvCxnSpPr>
      <xdr:spPr>
        <a:xfrm flipV="1">
          <a:off x="15577820" y="2370455"/>
          <a:ext cx="0" cy="13925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134620</xdr:rowOff>
    </xdr:from>
    <xdr:ext cx="760730" cy="257810"/>
    <xdr:sp macro="" textlink="">
      <xdr:nvSpPr>
        <xdr:cNvPr id="445" name="将来負担の状況最小値テキスト"/>
        <xdr:cNvSpPr txBox="1"/>
      </xdr:nvSpPr>
      <xdr:spPr>
        <a:xfrm>
          <a:off x="15666720" y="37350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162560</xdr:rowOff>
    </xdr:from>
    <xdr:to>
      <xdr:col>81</xdr:col>
      <xdr:colOff>133350</xdr:colOff>
      <xdr:row>21</xdr:row>
      <xdr:rowOff>162560</xdr:rowOff>
    </xdr:to>
    <xdr:cxnSp macro="">
      <xdr:nvCxnSpPr>
        <xdr:cNvPr id="446" name="直線コネクタ 445"/>
        <xdr:cNvCxnSpPr/>
      </xdr:nvCxnSpPr>
      <xdr:spPr>
        <a:xfrm>
          <a:off x="15506700" y="37630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0730" cy="257810"/>
    <xdr:sp macro="" textlink="">
      <xdr:nvSpPr>
        <xdr:cNvPr id="447" name="将来負担の状況最大値テキスト"/>
        <xdr:cNvSpPr txBox="1"/>
      </xdr:nvSpPr>
      <xdr:spPr>
        <a:xfrm>
          <a:off x="15666720" y="2063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8" name="直線コネクタ 447"/>
        <xdr:cNvCxnSpPr/>
      </xdr:nvCxnSpPr>
      <xdr:spPr>
        <a:xfrm>
          <a:off x="15506700" y="23704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111760</xdr:rowOff>
    </xdr:from>
    <xdr:to>
      <xdr:col>81</xdr:col>
      <xdr:colOff>44450</xdr:colOff>
      <xdr:row>15</xdr:row>
      <xdr:rowOff>48260</xdr:rowOff>
    </xdr:to>
    <xdr:cxnSp macro="">
      <xdr:nvCxnSpPr>
        <xdr:cNvPr id="449" name="直線コネクタ 448"/>
        <xdr:cNvCxnSpPr/>
      </xdr:nvCxnSpPr>
      <xdr:spPr>
        <a:xfrm flipV="1">
          <a:off x="14810740" y="2512060"/>
          <a:ext cx="76708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0730" cy="257810"/>
    <xdr:sp macro="" textlink="">
      <xdr:nvSpPr>
        <xdr:cNvPr id="450" name="将来負担の状況平均値テキスト"/>
        <xdr:cNvSpPr txBox="1"/>
      </xdr:nvSpPr>
      <xdr:spPr>
        <a:xfrm>
          <a:off x="15666720" y="21780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90805</xdr:rowOff>
    </xdr:from>
    <xdr:to>
      <xdr:col>81</xdr:col>
      <xdr:colOff>95250</xdr:colOff>
      <xdr:row>14</xdr:row>
      <xdr:rowOff>20955</xdr:rowOff>
    </xdr:to>
    <xdr:sp macro="" textlink="">
      <xdr:nvSpPr>
        <xdr:cNvPr id="451" name="フローチャート: 判断 450"/>
        <xdr:cNvSpPr/>
      </xdr:nvSpPr>
      <xdr:spPr>
        <a:xfrm>
          <a:off x="15533370" y="2319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15</xdr:row>
      <xdr:rowOff>48260</xdr:rowOff>
    </xdr:from>
    <xdr:to>
      <xdr:col>77</xdr:col>
      <xdr:colOff>44450</xdr:colOff>
      <xdr:row>15</xdr:row>
      <xdr:rowOff>93980</xdr:rowOff>
    </xdr:to>
    <xdr:cxnSp macro="">
      <xdr:nvCxnSpPr>
        <xdr:cNvPr id="452" name="直線コネクタ 451"/>
        <xdr:cNvCxnSpPr/>
      </xdr:nvCxnSpPr>
      <xdr:spPr>
        <a:xfrm flipV="1">
          <a:off x="13999210" y="2620010"/>
          <a:ext cx="81153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143510</xdr:rowOff>
    </xdr:from>
    <xdr:to>
      <xdr:col>77</xdr:col>
      <xdr:colOff>95250</xdr:colOff>
      <xdr:row>14</xdr:row>
      <xdr:rowOff>73660</xdr:rowOff>
    </xdr:to>
    <xdr:sp macro="" textlink="">
      <xdr:nvSpPr>
        <xdr:cNvPr id="453" name="フローチャート: 判断 452"/>
        <xdr:cNvSpPr/>
      </xdr:nvSpPr>
      <xdr:spPr>
        <a:xfrm>
          <a:off x="14766290" y="23723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83820</xdr:rowOff>
    </xdr:from>
    <xdr:ext cx="735330" cy="259080"/>
    <xdr:sp macro="" textlink="">
      <xdr:nvSpPr>
        <xdr:cNvPr id="454" name="テキスト ボックス 453"/>
        <xdr:cNvSpPr txBox="1"/>
      </xdr:nvSpPr>
      <xdr:spPr>
        <a:xfrm>
          <a:off x="14465300" y="21412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93980</xdr:rowOff>
    </xdr:from>
    <xdr:to>
      <xdr:col>72</xdr:col>
      <xdr:colOff>191770</xdr:colOff>
      <xdr:row>15</xdr:row>
      <xdr:rowOff>147320</xdr:rowOff>
    </xdr:to>
    <xdr:cxnSp macro="">
      <xdr:nvCxnSpPr>
        <xdr:cNvPr id="455" name="直線コネクタ 454"/>
        <xdr:cNvCxnSpPr/>
      </xdr:nvCxnSpPr>
      <xdr:spPr>
        <a:xfrm flipV="1">
          <a:off x="13192760" y="2665730"/>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6985</xdr:rowOff>
    </xdr:from>
    <xdr:to>
      <xdr:col>73</xdr:col>
      <xdr:colOff>44450</xdr:colOff>
      <xdr:row>14</xdr:row>
      <xdr:rowOff>109220</xdr:rowOff>
    </xdr:to>
    <xdr:sp macro="" textlink="">
      <xdr:nvSpPr>
        <xdr:cNvPr id="456" name="フローチャート: 判断 455"/>
        <xdr:cNvSpPr/>
      </xdr:nvSpPr>
      <xdr:spPr>
        <a:xfrm>
          <a:off x="13959840" y="240728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118745</xdr:rowOff>
    </xdr:from>
    <xdr:ext cx="760730" cy="259080"/>
    <xdr:sp macro="" textlink="">
      <xdr:nvSpPr>
        <xdr:cNvPr id="457" name="テキスト ボックス 456"/>
        <xdr:cNvSpPr txBox="1"/>
      </xdr:nvSpPr>
      <xdr:spPr>
        <a:xfrm>
          <a:off x="13647420" y="21761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147320</xdr:rowOff>
    </xdr:from>
    <xdr:to>
      <xdr:col>68</xdr:col>
      <xdr:colOff>152400</xdr:colOff>
      <xdr:row>16</xdr:row>
      <xdr:rowOff>130175</xdr:rowOff>
    </xdr:to>
    <xdr:cxnSp macro="">
      <xdr:nvCxnSpPr>
        <xdr:cNvPr id="458" name="直線コネクタ 457"/>
        <xdr:cNvCxnSpPr/>
      </xdr:nvCxnSpPr>
      <xdr:spPr>
        <a:xfrm flipV="1">
          <a:off x="12374880" y="2719070"/>
          <a:ext cx="81788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3175</xdr:rowOff>
    </xdr:from>
    <xdr:to>
      <xdr:col>68</xdr:col>
      <xdr:colOff>191770</xdr:colOff>
      <xdr:row>14</xdr:row>
      <xdr:rowOff>104775</xdr:rowOff>
    </xdr:to>
    <xdr:sp macro="" textlink="">
      <xdr:nvSpPr>
        <xdr:cNvPr id="459" name="フローチャート: 判断 458"/>
        <xdr:cNvSpPr/>
      </xdr:nvSpPr>
      <xdr:spPr>
        <a:xfrm>
          <a:off x="13141960" y="240347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114935</xdr:rowOff>
    </xdr:from>
    <xdr:ext cx="760730" cy="259080"/>
    <xdr:sp macro="" textlink="">
      <xdr:nvSpPr>
        <xdr:cNvPr id="460" name="テキスト ボックス 459"/>
        <xdr:cNvSpPr txBox="1"/>
      </xdr:nvSpPr>
      <xdr:spPr>
        <a:xfrm>
          <a:off x="12847320" y="21723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11430</xdr:rowOff>
    </xdr:from>
    <xdr:to>
      <xdr:col>64</xdr:col>
      <xdr:colOff>152400</xdr:colOff>
      <xdr:row>14</xdr:row>
      <xdr:rowOff>113030</xdr:rowOff>
    </xdr:to>
    <xdr:sp macro="" textlink="">
      <xdr:nvSpPr>
        <xdr:cNvPr id="461" name="フローチャート: 判断 460"/>
        <xdr:cNvSpPr/>
      </xdr:nvSpPr>
      <xdr:spPr>
        <a:xfrm>
          <a:off x="1232408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123190</xdr:rowOff>
    </xdr:from>
    <xdr:ext cx="760730" cy="257810"/>
    <xdr:sp macro="" textlink="">
      <xdr:nvSpPr>
        <xdr:cNvPr id="462" name="テキスト ボックス 461"/>
        <xdr:cNvSpPr txBox="1"/>
      </xdr:nvSpPr>
      <xdr:spPr>
        <a:xfrm>
          <a:off x="12029440" y="21805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9080"/>
    <xdr:sp macro="" textlink="">
      <xdr:nvSpPr>
        <xdr:cNvPr id="463" name="テキスト ボックス 462"/>
        <xdr:cNvSpPr txBox="1"/>
      </xdr:nvSpPr>
      <xdr:spPr>
        <a:xfrm>
          <a:off x="153797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9080"/>
    <xdr:sp macro="" textlink="">
      <xdr:nvSpPr>
        <xdr:cNvPr id="464" name="テキスト ボックス 463"/>
        <xdr:cNvSpPr txBox="1"/>
      </xdr:nvSpPr>
      <xdr:spPr>
        <a:xfrm>
          <a:off x="1461262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9080"/>
    <xdr:sp macro="" textlink="">
      <xdr:nvSpPr>
        <xdr:cNvPr id="465" name="テキスト ボックス 464"/>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9080"/>
    <xdr:sp macro="" textlink="">
      <xdr:nvSpPr>
        <xdr:cNvPr id="466" name="テキスト ボックス 465"/>
        <xdr:cNvSpPr txBox="1"/>
      </xdr:nvSpPr>
      <xdr:spPr>
        <a:xfrm>
          <a:off x="1299464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9080"/>
    <xdr:sp macro="" textlink="">
      <xdr:nvSpPr>
        <xdr:cNvPr id="467" name="テキスト ボックス 466"/>
        <xdr:cNvSpPr txBox="1"/>
      </xdr:nvSpPr>
      <xdr:spPr>
        <a:xfrm>
          <a:off x="1217676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14</xdr:row>
      <xdr:rowOff>60960</xdr:rowOff>
    </xdr:from>
    <xdr:to>
      <xdr:col>81</xdr:col>
      <xdr:colOff>95250</xdr:colOff>
      <xdr:row>14</xdr:row>
      <xdr:rowOff>162560</xdr:rowOff>
    </xdr:to>
    <xdr:sp macro="" textlink="">
      <xdr:nvSpPr>
        <xdr:cNvPr id="468" name="楕円 467"/>
        <xdr:cNvSpPr/>
      </xdr:nvSpPr>
      <xdr:spPr>
        <a:xfrm>
          <a:off x="15533370" y="24612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33020</xdr:rowOff>
    </xdr:from>
    <xdr:ext cx="760730" cy="259080"/>
    <xdr:sp macro="" textlink="">
      <xdr:nvSpPr>
        <xdr:cNvPr id="469" name="将来負担の状況該当値テキスト"/>
        <xdr:cNvSpPr txBox="1"/>
      </xdr:nvSpPr>
      <xdr:spPr>
        <a:xfrm>
          <a:off x="15666720" y="2433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14</xdr:row>
      <xdr:rowOff>168910</xdr:rowOff>
    </xdr:from>
    <xdr:to>
      <xdr:col>77</xdr:col>
      <xdr:colOff>95250</xdr:colOff>
      <xdr:row>15</xdr:row>
      <xdr:rowOff>99060</xdr:rowOff>
    </xdr:to>
    <xdr:sp macro="" textlink="">
      <xdr:nvSpPr>
        <xdr:cNvPr id="470" name="楕円 469"/>
        <xdr:cNvSpPr/>
      </xdr:nvSpPr>
      <xdr:spPr>
        <a:xfrm>
          <a:off x="14766290" y="25692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83820</xdr:rowOff>
    </xdr:from>
    <xdr:ext cx="735330" cy="259080"/>
    <xdr:sp macro="" textlink="">
      <xdr:nvSpPr>
        <xdr:cNvPr id="471" name="テキスト ボックス 470"/>
        <xdr:cNvSpPr txBox="1"/>
      </xdr:nvSpPr>
      <xdr:spPr>
        <a:xfrm>
          <a:off x="14465300" y="26555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43180</xdr:rowOff>
    </xdr:from>
    <xdr:to>
      <xdr:col>73</xdr:col>
      <xdr:colOff>44450</xdr:colOff>
      <xdr:row>15</xdr:row>
      <xdr:rowOff>144780</xdr:rowOff>
    </xdr:to>
    <xdr:sp macro="" textlink="">
      <xdr:nvSpPr>
        <xdr:cNvPr id="472" name="楕円 471"/>
        <xdr:cNvSpPr/>
      </xdr:nvSpPr>
      <xdr:spPr>
        <a:xfrm>
          <a:off x="13959840" y="26149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129540</xdr:rowOff>
    </xdr:from>
    <xdr:ext cx="760730" cy="259080"/>
    <xdr:sp macro="" textlink="">
      <xdr:nvSpPr>
        <xdr:cNvPr id="473" name="テキスト ボックス 472"/>
        <xdr:cNvSpPr txBox="1"/>
      </xdr:nvSpPr>
      <xdr:spPr>
        <a:xfrm>
          <a:off x="13647420" y="2701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96520</xdr:rowOff>
    </xdr:from>
    <xdr:to>
      <xdr:col>68</xdr:col>
      <xdr:colOff>191770</xdr:colOff>
      <xdr:row>16</xdr:row>
      <xdr:rowOff>26670</xdr:rowOff>
    </xdr:to>
    <xdr:sp macro="" textlink="">
      <xdr:nvSpPr>
        <xdr:cNvPr id="474" name="楕円 473"/>
        <xdr:cNvSpPr/>
      </xdr:nvSpPr>
      <xdr:spPr>
        <a:xfrm>
          <a:off x="13141960" y="26682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11430</xdr:rowOff>
    </xdr:from>
    <xdr:ext cx="760730" cy="259080"/>
    <xdr:sp macro="" textlink="">
      <xdr:nvSpPr>
        <xdr:cNvPr id="475" name="テキスト ボックス 474"/>
        <xdr:cNvSpPr txBox="1"/>
      </xdr:nvSpPr>
      <xdr:spPr>
        <a:xfrm>
          <a:off x="12847320" y="2754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79375</xdr:rowOff>
    </xdr:from>
    <xdr:to>
      <xdr:col>64</xdr:col>
      <xdr:colOff>152400</xdr:colOff>
      <xdr:row>17</xdr:row>
      <xdr:rowOff>9525</xdr:rowOff>
    </xdr:to>
    <xdr:sp macro="" textlink="">
      <xdr:nvSpPr>
        <xdr:cNvPr id="476" name="楕円 475"/>
        <xdr:cNvSpPr/>
      </xdr:nvSpPr>
      <xdr:spPr>
        <a:xfrm>
          <a:off x="1232408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166370</xdr:rowOff>
    </xdr:from>
    <xdr:ext cx="760730" cy="257810"/>
    <xdr:sp macro="" textlink="">
      <xdr:nvSpPr>
        <xdr:cNvPr id="477" name="テキスト ボックス 476"/>
        <xdr:cNvSpPr txBox="1"/>
      </xdr:nvSpPr>
      <xdr:spPr>
        <a:xfrm>
          <a:off x="12029440" y="29095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37,767
36,647
49.58
17,057,863
16,359,658
542,927
10,282,608
8,070,055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17.6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2730"/>
    <xdr:sp macro="" textlink="">
      <xdr:nvSpPr>
        <xdr:cNvPr id="30" name="テキスト ボックス 29"/>
        <xdr:cNvSpPr txBox="1"/>
      </xdr:nvSpPr>
      <xdr:spPr>
        <a:xfrm>
          <a:off x="647065" y="3492500"/>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2730"/>
    <xdr:sp macro="" textlink="">
      <xdr:nvSpPr>
        <xdr:cNvPr id="31" name="テキスト ボックス 30"/>
        <xdr:cNvSpPr txBox="1"/>
      </xdr:nvSpPr>
      <xdr:spPr>
        <a:xfrm>
          <a:off x="647065" y="37465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税収増による一般財源の増及び負担率改定による退手納付金の減により1.2％減少している。現状の組織体制では、大幅な人件費の削減は難しい状況である。デジタル化を推進し、業務の効率化や事務作業の削減を目指し、職員及び会計年度任用職員の適正配置やごみ処理、消防事業の広域化を検討し、組織体制の見直しを行っていく必要がある。</a:t>
          </a: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2730"/>
    <xdr:sp macro="" textlink="">
      <xdr:nvSpPr>
        <xdr:cNvPr id="47" name="テキスト ボックス 46"/>
        <xdr:cNvSpPr txBox="1"/>
      </xdr:nvSpPr>
      <xdr:spPr>
        <a:xfrm>
          <a:off x="236855" y="7414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2730"/>
    <xdr:sp macro="" textlink="">
      <xdr:nvSpPr>
        <xdr:cNvPr id="53" name="テキスト ボックス 52"/>
        <xdr:cNvSpPr txBox="1"/>
      </xdr:nvSpPr>
      <xdr:spPr>
        <a:xfrm>
          <a:off x="236855" y="6271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2730"/>
    <xdr:sp macro="" textlink="">
      <xdr:nvSpPr>
        <xdr:cNvPr id="59" name="テキスト ボックス 58"/>
        <xdr:cNvSpPr txBox="1"/>
      </xdr:nvSpPr>
      <xdr:spPr>
        <a:xfrm>
          <a:off x="236855" y="5128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xdr:cNvCxnSpPr/>
      </xdr:nvCxnSpPr>
      <xdr:spPr>
        <a:xfrm flipV="1">
          <a:off x="4414520" y="58953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72390</xdr:rowOff>
    </xdr:from>
    <xdr:ext cx="755650" cy="259080"/>
    <xdr:sp macro="" textlink="">
      <xdr:nvSpPr>
        <xdr:cNvPr id="62" name="人件費最小値テキスト"/>
        <xdr:cNvSpPr txBox="1"/>
      </xdr:nvSpPr>
      <xdr:spPr>
        <a:xfrm>
          <a:off x="4503420" y="7101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34.4</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342765" y="71297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152400</xdr:rowOff>
    </xdr:from>
    <xdr:ext cx="755650" cy="259080"/>
    <xdr:sp macro="" textlink="">
      <xdr:nvSpPr>
        <xdr:cNvPr id="64" name="人件費最大値テキスト"/>
        <xdr:cNvSpPr txBox="1"/>
      </xdr:nvSpPr>
      <xdr:spPr>
        <a:xfrm>
          <a:off x="4503420" y="5638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xdr:cNvCxnSpPr/>
      </xdr:nvCxnSpPr>
      <xdr:spPr>
        <a:xfrm>
          <a:off x="4342765" y="5895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54610</xdr:rowOff>
    </xdr:from>
    <xdr:to>
      <xdr:col>24</xdr:col>
      <xdr:colOff>25400</xdr:colOff>
      <xdr:row>37</xdr:row>
      <xdr:rowOff>146050</xdr:rowOff>
    </xdr:to>
    <xdr:cxnSp macro="">
      <xdr:nvCxnSpPr>
        <xdr:cNvPr id="66" name="直線コネクタ 65"/>
        <xdr:cNvCxnSpPr/>
      </xdr:nvCxnSpPr>
      <xdr:spPr>
        <a:xfrm flipV="1">
          <a:off x="3657600" y="6398260"/>
          <a:ext cx="7569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154940</xdr:rowOff>
    </xdr:from>
    <xdr:ext cx="755650" cy="252730"/>
    <xdr:sp macro="" textlink="">
      <xdr:nvSpPr>
        <xdr:cNvPr id="67" name="人件費平均値テキスト"/>
        <xdr:cNvSpPr txBox="1"/>
      </xdr:nvSpPr>
      <xdr:spPr>
        <a:xfrm>
          <a:off x="4503420" y="632714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xdr:cNvSpPr/>
      </xdr:nvSpPr>
      <xdr:spPr>
        <a:xfrm>
          <a:off x="4380865" y="63550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182880</xdr:colOff>
      <xdr:row>37</xdr:row>
      <xdr:rowOff>146050</xdr:rowOff>
    </xdr:to>
    <xdr:cxnSp macro="">
      <xdr:nvCxnSpPr>
        <xdr:cNvPr id="69" name="直線コネクタ 68"/>
        <xdr:cNvCxnSpPr/>
      </xdr:nvCxnSpPr>
      <xdr:spPr>
        <a:xfrm>
          <a:off x="2841625" y="6482080"/>
          <a:ext cx="8159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611245" y="63093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77470</xdr:rowOff>
    </xdr:from>
    <xdr:ext cx="736600" cy="252730"/>
    <xdr:sp macro="" textlink="">
      <xdr:nvSpPr>
        <xdr:cNvPr id="71" name="テキスト ボックス 70"/>
        <xdr:cNvSpPr txBox="1"/>
      </xdr:nvSpPr>
      <xdr:spPr>
        <a:xfrm>
          <a:off x="3298190" y="60782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142240</xdr:rowOff>
    </xdr:from>
    <xdr:to>
      <xdr:col>15</xdr:col>
      <xdr:colOff>98425</xdr:colOff>
      <xdr:row>37</xdr:row>
      <xdr:rowOff>138430</xdr:rowOff>
    </xdr:to>
    <xdr:cxnSp macro="">
      <xdr:nvCxnSpPr>
        <xdr:cNvPr id="72" name="直線コネクタ 71"/>
        <xdr:cNvCxnSpPr/>
      </xdr:nvCxnSpPr>
      <xdr:spPr>
        <a:xfrm>
          <a:off x="2021205" y="6314440"/>
          <a:ext cx="82042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xdr:cNvSpPr/>
      </xdr:nvSpPr>
      <xdr:spPr>
        <a:xfrm>
          <a:off x="2790825"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153670</xdr:rowOff>
    </xdr:from>
    <xdr:ext cx="755650" cy="259080"/>
    <xdr:sp macro="" textlink="">
      <xdr:nvSpPr>
        <xdr:cNvPr id="74" name="テキスト ボックス 73"/>
        <xdr:cNvSpPr txBox="1"/>
      </xdr:nvSpPr>
      <xdr:spPr>
        <a:xfrm>
          <a:off x="2494915" y="61544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142240</xdr:rowOff>
    </xdr:from>
    <xdr:to>
      <xdr:col>11</xdr:col>
      <xdr:colOff>9525</xdr:colOff>
      <xdr:row>37</xdr:row>
      <xdr:rowOff>54610</xdr:rowOff>
    </xdr:to>
    <xdr:cxnSp macro="">
      <xdr:nvCxnSpPr>
        <xdr:cNvPr id="75" name="直線コネクタ 74"/>
        <xdr:cNvCxnSpPr/>
      </xdr:nvCxnSpPr>
      <xdr:spPr>
        <a:xfrm flipV="1">
          <a:off x="1217930" y="6314440"/>
          <a:ext cx="8032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1987550" y="6126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66040</xdr:rowOff>
    </xdr:from>
    <xdr:ext cx="762000" cy="252730"/>
    <xdr:sp macro="" textlink="">
      <xdr:nvSpPr>
        <xdr:cNvPr id="77" name="テキスト ボックス 76"/>
        <xdr:cNvSpPr txBox="1"/>
      </xdr:nvSpPr>
      <xdr:spPr>
        <a:xfrm>
          <a:off x="1674495" y="5895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xdr:cNvSpPr/>
      </xdr:nvSpPr>
      <xdr:spPr>
        <a:xfrm>
          <a:off x="116713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58420</xdr:rowOff>
    </xdr:from>
    <xdr:ext cx="755650" cy="259080"/>
    <xdr:sp macro="" textlink="">
      <xdr:nvSpPr>
        <xdr:cNvPr id="79" name="テキスト ボックス 78"/>
        <xdr:cNvSpPr txBox="1"/>
      </xdr:nvSpPr>
      <xdr:spPr>
        <a:xfrm>
          <a:off x="871220" y="58877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5650" cy="259080"/>
    <xdr:sp macro="" textlink="">
      <xdr:nvSpPr>
        <xdr:cNvPr id="80" name="テキスト ボックス 79"/>
        <xdr:cNvSpPr txBox="1"/>
      </xdr:nvSpPr>
      <xdr:spPr>
        <a:xfrm>
          <a:off x="421576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5650" cy="259080"/>
    <xdr:sp macro="" textlink="">
      <xdr:nvSpPr>
        <xdr:cNvPr id="81" name="テキスト ボックス 80"/>
        <xdr:cNvSpPr txBox="1"/>
      </xdr:nvSpPr>
      <xdr:spPr>
        <a:xfrm>
          <a:off x="346329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5650" cy="259080"/>
    <xdr:sp macro="" textlink="">
      <xdr:nvSpPr>
        <xdr:cNvPr id="84" name="テキスト ボックス 83"/>
        <xdr:cNvSpPr txBox="1"/>
      </xdr:nvSpPr>
      <xdr:spPr>
        <a:xfrm>
          <a:off x="101917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xdr:cNvSpPr/>
      </xdr:nvSpPr>
      <xdr:spPr>
        <a:xfrm>
          <a:off x="4380865" y="6347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20320</xdr:rowOff>
    </xdr:from>
    <xdr:ext cx="755650" cy="252730"/>
    <xdr:sp macro="" textlink="">
      <xdr:nvSpPr>
        <xdr:cNvPr id="86" name="人件費該当値テキスト"/>
        <xdr:cNvSpPr txBox="1"/>
      </xdr:nvSpPr>
      <xdr:spPr>
        <a:xfrm>
          <a:off x="4503420" y="61925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611245" y="6438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10160</xdr:rowOff>
    </xdr:from>
    <xdr:ext cx="736600" cy="259080"/>
    <xdr:sp macro="" textlink="">
      <xdr:nvSpPr>
        <xdr:cNvPr id="88" name="テキスト ボックス 87"/>
        <xdr:cNvSpPr txBox="1"/>
      </xdr:nvSpPr>
      <xdr:spPr>
        <a:xfrm>
          <a:off x="3298190" y="652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2790825"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xdr:rowOff>
    </xdr:from>
    <xdr:ext cx="755650" cy="259080"/>
    <xdr:sp macro="" textlink="">
      <xdr:nvSpPr>
        <xdr:cNvPr id="90" name="テキスト ボックス 89"/>
        <xdr:cNvSpPr txBox="1"/>
      </xdr:nvSpPr>
      <xdr:spPr>
        <a:xfrm>
          <a:off x="2494915" y="65176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1987550" y="62636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6350</xdr:rowOff>
    </xdr:from>
    <xdr:ext cx="762000" cy="252730"/>
    <xdr:sp macro="" textlink="">
      <xdr:nvSpPr>
        <xdr:cNvPr id="92" name="テキスト ボックス 91"/>
        <xdr:cNvSpPr txBox="1"/>
      </xdr:nvSpPr>
      <xdr:spPr>
        <a:xfrm>
          <a:off x="1674495" y="6350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16713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90170</xdr:rowOff>
    </xdr:from>
    <xdr:ext cx="755650" cy="259080"/>
    <xdr:sp macro="" textlink="">
      <xdr:nvSpPr>
        <xdr:cNvPr id="94" name="テキスト ボックス 93"/>
        <xdr:cNvSpPr txBox="1"/>
      </xdr:nvSpPr>
      <xdr:spPr>
        <a:xfrm>
          <a:off x="871220" y="6433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0.2％減少している。これは、リサイクルセンター長期包括的業務委託料の増等により物件費は増となっているが、それ以上に税収増による一般財源の増の影響が大きく、減少したものである。</a:t>
          </a:r>
        </a:p>
        <a:p>
          <a:r>
            <a:rPr kumimoji="1" lang="ja-JP" altLang="en-US" sz="1300">
              <a:latin typeface="ＭＳ Ｐゴシック"/>
              <a:ea typeface="ＭＳ Ｐゴシック"/>
            </a:rPr>
            <a:t>　類似団体より高止まりしているのは、ごみ処理や給食、消防業務を単独で実施しているため施設の維持管理に係る物件費が多く、行政サービスの提供方法の差異によるものと言える。</a:t>
          </a:r>
        </a:p>
      </xdr:txBody>
    </xdr:sp>
    <xdr:clientData/>
  </xdr:twoCellAnchor>
  <xdr:oneCellAnchor>
    <xdr:from>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2730"/>
    <xdr:sp macro="" textlink="">
      <xdr:nvSpPr>
        <xdr:cNvPr id="108" name="テキスト ボックス 107"/>
        <xdr:cNvSpPr txBox="1"/>
      </xdr:nvSpPr>
      <xdr:spPr>
        <a:xfrm>
          <a:off x="10926445" y="3985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1383010" y="3801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8000" cy="259080"/>
    <xdr:sp macro="" textlink="">
      <xdr:nvSpPr>
        <xdr:cNvPr id="110" name="テキスト ボックス 109"/>
        <xdr:cNvSpPr txBox="1"/>
      </xdr:nvSpPr>
      <xdr:spPr>
        <a:xfrm>
          <a:off x="10926445"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1383010" y="3474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8000" cy="252730"/>
    <xdr:sp macro="" textlink="">
      <xdr:nvSpPr>
        <xdr:cNvPr id="112" name="テキスト ボックス 111"/>
        <xdr:cNvSpPr txBox="1"/>
      </xdr:nvSpPr>
      <xdr:spPr>
        <a:xfrm>
          <a:off x="10926445" y="333248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1383010" y="3147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8000" cy="258445"/>
    <xdr:sp macro="" textlink="">
      <xdr:nvSpPr>
        <xdr:cNvPr id="114" name="テキスト ボックス 113"/>
        <xdr:cNvSpPr txBox="1"/>
      </xdr:nvSpPr>
      <xdr:spPr>
        <a:xfrm>
          <a:off x="10926445"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1383010" y="2821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8000" cy="259080"/>
    <xdr:sp macro="" textlink="">
      <xdr:nvSpPr>
        <xdr:cNvPr id="116" name="テキスト ボックス 115"/>
        <xdr:cNvSpPr txBox="1"/>
      </xdr:nvSpPr>
      <xdr:spPr>
        <a:xfrm>
          <a:off x="10926445"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1383010" y="2494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8000" cy="252730"/>
    <xdr:sp macro="" textlink="">
      <xdr:nvSpPr>
        <xdr:cNvPr id="118" name="テキスト ボックス 117"/>
        <xdr:cNvSpPr txBox="1"/>
      </xdr:nvSpPr>
      <xdr:spPr>
        <a:xfrm>
          <a:off x="10926445" y="2352675"/>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1383010" y="2167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8000" cy="259080"/>
    <xdr:sp macro="" textlink="">
      <xdr:nvSpPr>
        <xdr:cNvPr id="120" name="テキスト ボックス 119"/>
        <xdr:cNvSpPr txBox="1"/>
      </xdr:nvSpPr>
      <xdr:spPr>
        <a:xfrm>
          <a:off x="10926445"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2730"/>
    <xdr:sp macro="" textlink="">
      <xdr:nvSpPr>
        <xdr:cNvPr id="122" name="テキスト ボックス 121"/>
        <xdr:cNvSpPr txBox="1"/>
      </xdr:nvSpPr>
      <xdr:spPr>
        <a:xfrm>
          <a:off x="10926445" y="1699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99695</xdr:rowOff>
    </xdr:from>
    <xdr:to>
      <xdr:col>82</xdr:col>
      <xdr:colOff>107950</xdr:colOff>
      <xdr:row>20</xdr:row>
      <xdr:rowOff>88900</xdr:rowOff>
    </xdr:to>
    <xdr:cxnSp macro="">
      <xdr:nvCxnSpPr>
        <xdr:cNvPr id="124" name="直線コネクタ 123"/>
        <xdr:cNvCxnSpPr/>
      </xdr:nvCxnSpPr>
      <xdr:spPr>
        <a:xfrm flipV="1">
          <a:off x="15104110" y="2157095"/>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60960</xdr:rowOff>
    </xdr:from>
    <xdr:ext cx="762000" cy="259080"/>
    <xdr:sp macro="" textlink="">
      <xdr:nvSpPr>
        <xdr:cNvPr id="125" name="物件費最小値テキスト"/>
        <xdr:cNvSpPr txBox="1"/>
      </xdr:nvSpPr>
      <xdr:spPr>
        <a:xfrm>
          <a:off x="1517904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182880</xdr:colOff>
      <xdr:row>20</xdr:row>
      <xdr:rowOff>88900</xdr:rowOff>
    </xdr:to>
    <xdr:cxnSp macro="">
      <xdr:nvCxnSpPr>
        <xdr:cNvPr id="126" name="直線コネクタ 125"/>
        <xdr:cNvCxnSpPr/>
      </xdr:nvCxnSpPr>
      <xdr:spPr>
        <a:xfrm>
          <a:off x="15015210" y="3517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14605</xdr:rowOff>
    </xdr:from>
    <xdr:ext cx="762000" cy="259080"/>
    <xdr:sp macro="" textlink="">
      <xdr:nvSpPr>
        <xdr:cNvPr id="127" name="物件費最大値テキスト"/>
        <xdr:cNvSpPr txBox="1"/>
      </xdr:nvSpPr>
      <xdr:spPr>
        <a:xfrm>
          <a:off x="15179040" y="19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99695</xdr:rowOff>
    </xdr:from>
    <xdr:to>
      <xdr:col>82</xdr:col>
      <xdr:colOff>182880</xdr:colOff>
      <xdr:row>12</xdr:row>
      <xdr:rowOff>99695</xdr:rowOff>
    </xdr:to>
    <xdr:cxnSp macro="">
      <xdr:nvCxnSpPr>
        <xdr:cNvPr id="128" name="直線コネクタ 127"/>
        <xdr:cNvCxnSpPr/>
      </xdr:nvCxnSpPr>
      <xdr:spPr>
        <a:xfrm>
          <a:off x="15015210" y="21570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45085</xdr:rowOff>
    </xdr:from>
    <xdr:to>
      <xdr:col>82</xdr:col>
      <xdr:colOff>107950</xdr:colOff>
      <xdr:row>20</xdr:row>
      <xdr:rowOff>67310</xdr:rowOff>
    </xdr:to>
    <xdr:cxnSp macro="">
      <xdr:nvCxnSpPr>
        <xdr:cNvPr id="129" name="直線コネクタ 128"/>
        <xdr:cNvCxnSpPr/>
      </xdr:nvCxnSpPr>
      <xdr:spPr>
        <a:xfrm flipV="1">
          <a:off x="14334490" y="3474085"/>
          <a:ext cx="7696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86995</xdr:rowOff>
    </xdr:from>
    <xdr:ext cx="762000" cy="252730"/>
    <xdr:sp macro="" textlink="">
      <xdr:nvSpPr>
        <xdr:cNvPr id="130" name="物件費平均値テキスト"/>
        <xdr:cNvSpPr txBox="1"/>
      </xdr:nvSpPr>
      <xdr:spPr>
        <a:xfrm>
          <a:off x="15179040" y="265874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70485</xdr:rowOff>
    </xdr:from>
    <xdr:to>
      <xdr:col>82</xdr:col>
      <xdr:colOff>158750</xdr:colOff>
      <xdr:row>17</xdr:row>
      <xdr:rowOff>635</xdr:rowOff>
    </xdr:to>
    <xdr:sp macro="" textlink="">
      <xdr:nvSpPr>
        <xdr:cNvPr id="131" name="フローチャート: 判断 130"/>
        <xdr:cNvSpPr/>
      </xdr:nvSpPr>
      <xdr:spPr>
        <a:xfrm>
          <a:off x="1505331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34290</xdr:rowOff>
    </xdr:from>
    <xdr:to>
      <xdr:col>78</xdr:col>
      <xdr:colOff>69850</xdr:colOff>
      <xdr:row>20</xdr:row>
      <xdr:rowOff>67310</xdr:rowOff>
    </xdr:to>
    <xdr:cxnSp macro="">
      <xdr:nvCxnSpPr>
        <xdr:cNvPr id="132" name="直線コネクタ 131"/>
        <xdr:cNvCxnSpPr/>
      </xdr:nvCxnSpPr>
      <xdr:spPr>
        <a:xfrm>
          <a:off x="13531215" y="3463290"/>
          <a:ext cx="8032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3" name="フローチャート: 判断 132"/>
        <xdr:cNvSpPr/>
      </xdr:nvSpPr>
      <xdr:spPr>
        <a:xfrm>
          <a:off x="1428369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73660</xdr:rowOff>
    </xdr:from>
    <xdr:ext cx="730250" cy="259080"/>
    <xdr:sp macro="" textlink="">
      <xdr:nvSpPr>
        <xdr:cNvPr id="134" name="テキスト ボックス 133"/>
        <xdr:cNvSpPr txBox="1"/>
      </xdr:nvSpPr>
      <xdr:spPr>
        <a:xfrm>
          <a:off x="13987780" y="24739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20</xdr:row>
      <xdr:rowOff>34290</xdr:rowOff>
    </xdr:from>
    <xdr:to>
      <xdr:col>73</xdr:col>
      <xdr:colOff>180975</xdr:colOff>
      <xdr:row>20</xdr:row>
      <xdr:rowOff>143510</xdr:rowOff>
    </xdr:to>
    <xdr:cxnSp macro="">
      <xdr:nvCxnSpPr>
        <xdr:cNvPr id="135" name="直線コネクタ 134"/>
        <xdr:cNvCxnSpPr/>
      </xdr:nvCxnSpPr>
      <xdr:spPr>
        <a:xfrm flipV="1">
          <a:off x="12710795" y="3463290"/>
          <a:ext cx="8204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59690</xdr:rowOff>
    </xdr:from>
    <xdr:to>
      <xdr:col>74</xdr:col>
      <xdr:colOff>31750</xdr:colOff>
      <xdr:row>16</xdr:row>
      <xdr:rowOff>161290</xdr:rowOff>
    </xdr:to>
    <xdr:sp macro="" textlink="">
      <xdr:nvSpPr>
        <xdr:cNvPr id="136" name="フローチャート: 判断 135"/>
        <xdr:cNvSpPr/>
      </xdr:nvSpPr>
      <xdr:spPr>
        <a:xfrm>
          <a:off x="13480415" y="2802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0</xdr:rowOff>
    </xdr:from>
    <xdr:ext cx="762000" cy="259080"/>
    <xdr:sp macro="" textlink="">
      <xdr:nvSpPr>
        <xdr:cNvPr id="137" name="テキスト ボックス 136"/>
        <xdr:cNvSpPr txBox="1"/>
      </xdr:nvSpPr>
      <xdr:spPr>
        <a:xfrm>
          <a:off x="1316736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20</xdr:row>
      <xdr:rowOff>143510</xdr:rowOff>
    </xdr:from>
    <xdr:to>
      <xdr:col>69</xdr:col>
      <xdr:colOff>92075</xdr:colOff>
      <xdr:row>21</xdr:row>
      <xdr:rowOff>4445</xdr:rowOff>
    </xdr:to>
    <xdr:cxnSp macro="">
      <xdr:nvCxnSpPr>
        <xdr:cNvPr id="138" name="直線コネクタ 137"/>
        <xdr:cNvCxnSpPr/>
      </xdr:nvCxnSpPr>
      <xdr:spPr>
        <a:xfrm flipV="1">
          <a:off x="11890375" y="3572510"/>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63500</xdr:rowOff>
    </xdr:from>
    <xdr:to>
      <xdr:col>69</xdr:col>
      <xdr:colOff>142875</xdr:colOff>
      <xdr:row>17</xdr:row>
      <xdr:rowOff>164465</xdr:rowOff>
    </xdr:to>
    <xdr:sp macro="" textlink="">
      <xdr:nvSpPr>
        <xdr:cNvPr id="139" name="フローチャート: 判断 138"/>
        <xdr:cNvSpPr/>
      </xdr:nvSpPr>
      <xdr:spPr>
        <a:xfrm>
          <a:off x="12659995"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3175</xdr:rowOff>
    </xdr:from>
    <xdr:ext cx="762000" cy="259080"/>
    <xdr:sp macro="" textlink="">
      <xdr:nvSpPr>
        <xdr:cNvPr id="140" name="テキスト ボックス 139"/>
        <xdr:cNvSpPr txBox="1"/>
      </xdr:nvSpPr>
      <xdr:spPr>
        <a:xfrm>
          <a:off x="12364085"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40640</xdr:rowOff>
    </xdr:from>
    <xdr:to>
      <xdr:col>65</xdr:col>
      <xdr:colOff>53975</xdr:colOff>
      <xdr:row>17</xdr:row>
      <xdr:rowOff>142240</xdr:rowOff>
    </xdr:to>
    <xdr:sp macro="" textlink="">
      <xdr:nvSpPr>
        <xdr:cNvPr id="141" name="フローチャート: 判断 140"/>
        <xdr:cNvSpPr/>
      </xdr:nvSpPr>
      <xdr:spPr>
        <a:xfrm>
          <a:off x="11856720" y="2955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152400</xdr:rowOff>
    </xdr:from>
    <xdr:ext cx="755650" cy="259080"/>
    <xdr:sp macro="" textlink="">
      <xdr:nvSpPr>
        <xdr:cNvPr id="142" name="テキスト ボックス 141"/>
        <xdr:cNvSpPr txBox="1"/>
      </xdr:nvSpPr>
      <xdr:spPr>
        <a:xfrm>
          <a:off x="11543665" y="27241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5650" cy="259080"/>
    <xdr:sp macro="" textlink="">
      <xdr:nvSpPr>
        <xdr:cNvPr id="143" name="テキスト ボックス 142"/>
        <xdr:cNvSpPr txBox="1"/>
      </xdr:nvSpPr>
      <xdr:spPr>
        <a:xfrm>
          <a:off x="14905355"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4" name="テキスト ボックス 143"/>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5650" cy="259080"/>
    <xdr:sp macro="" textlink="">
      <xdr:nvSpPr>
        <xdr:cNvPr id="146" name="テキスト ボックス 145"/>
        <xdr:cNvSpPr txBox="1"/>
      </xdr:nvSpPr>
      <xdr:spPr>
        <a:xfrm>
          <a:off x="1251204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7" name="テキスト ボックス 146"/>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19</xdr:row>
      <xdr:rowOff>166370</xdr:rowOff>
    </xdr:from>
    <xdr:to>
      <xdr:col>82</xdr:col>
      <xdr:colOff>158750</xdr:colOff>
      <xdr:row>20</xdr:row>
      <xdr:rowOff>95885</xdr:rowOff>
    </xdr:to>
    <xdr:sp macro="" textlink="">
      <xdr:nvSpPr>
        <xdr:cNvPr id="148" name="楕円 147"/>
        <xdr:cNvSpPr/>
      </xdr:nvSpPr>
      <xdr:spPr>
        <a:xfrm>
          <a:off x="15053310" y="342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19</xdr:row>
      <xdr:rowOff>74930</xdr:rowOff>
    </xdr:from>
    <xdr:ext cx="762000" cy="252730"/>
    <xdr:sp macro="" textlink="">
      <xdr:nvSpPr>
        <xdr:cNvPr id="149" name="物件費該当値テキスト"/>
        <xdr:cNvSpPr txBox="1"/>
      </xdr:nvSpPr>
      <xdr:spPr>
        <a:xfrm>
          <a:off x="15179040" y="3332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16510</xdr:rowOff>
    </xdr:from>
    <xdr:to>
      <xdr:col>78</xdr:col>
      <xdr:colOff>120650</xdr:colOff>
      <xdr:row>20</xdr:row>
      <xdr:rowOff>118110</xdr:rowOff>
    </xdr:to>
    <xdr:sp macro="" textlink="">
      <xdr:nvSpPr>
        <xdr:cNvPr id="150" name="楕円 149"/>
        <xdr:cNvSpPr/>
      </xdr:nvSpPr>
      <xdr:spPr>
        <a:xfrm>
          <a:off x="14283690" y="34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102870</xdr:rowOff>
    </xdr:from>
    <xdr:ext cx="730250" cy="259080"/>
    <xdr:sp macro="" textlink="">
      <xdr:nvSpPr>
        <xdr:cNvPr id="151" name="テキスト ボックス 150"/>
        <xdr:cNvSpPr txBox="1"/>
      </xdr:nvSpPr>
      <xdr:spPr>
        <a:xfrm>
          <a:off x="13987780" y="35318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154940</xdr:rowOff>
    </xdr:from>
    <xdr:to>
      <xdr:col>74</xdr:col>
      <xdr:colOff>31750</xdr:colOff>
      <xdr:row>20</xdr:row>
      <xdr:rowOff>85090</xdr:rowOff>
    </xdr:to>
    <xdr:sp macro="" textlink="">
      <xdr:nvSpPr>
        <xdr:cNvPr id="152" name="楕円 151"/>
        <xdr:cNvSpPr/>
      </xdr:nvSpPr>
      <xdr:spPr>
        <a:xfrm>
          <a:off x="13480415" y="3412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69850</xdr:rowOff>
    </xdr:from>
    <xdr:ext cx="762000" cy="259080"/>
    <xdr:sp macro="" textlink="">
      <xdr:nvSpPr>
        <xdr:cNvPr id="153" name="テキスト ボックス 152"/>
        <xdr:cNvSpPr txBox="1"/>
      </xdr:nvSpPr>
      <xdr:spPr>
        <a:xfrm>
          <a:off x="13167360" y="349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20</xdr:row>
      <xdr:rowOff>92710</xdr:rowOff>
    </xdr:from>
    <xdr:to>
      <xdr:col>69</xdr:col>
      <xdr:colOff>142875</xdr:colOff>
      <xdr:row>21</xdr:row>
      <xdr:rowOff>22860</xdr:rowOff>
    </xdr:to>
    <xdr:sp macro="" textlink="">
      <xdr:nvSpPr>
        <xdr:cNvPr id="154" name="楕円 153"/>
        <xdr:cNvSpPr/>
      </xdr:nvSpPr>
      <xdr:spPr>
        <a:xfrm>
          <a:off x="12659995" y="35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7620</xdr:rowOff>
    </xdr:from>
    <xdr:ext cx="762000" cy="252730"/>
    <xdr:sp macro="" textlink="">
      <xdr:nvSpPr>
        <xdr:cNvPr id="155" name="テキスト ボックス 154"/>
        <xdr:cNvSpPr txBox="1"/>
      </xdr:nvSpPr>
      <xdr:spPr>
        <a:xfrm>
          <a:off x="12364085" y="36080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125095</xdr:rowOff>
    </xdr:from>
    <xdr:to>
      <xdr:col>65</xdr:col>
      <xdr:colOff>53975</xdr:colOff>
      <xdr:row>21</xdr:row>
      <xdr:rowOff>55245</xdr:rowOff>
    </xdr:to>
    <xdr:sp macro="" textlink="">
      <xdr:nvSpPr>
        <xdr:cNvPr id="156" name="楕円 155"/>
        <xdr:cNvSpPr/>
      </xdr:nvSpPr>
      <xdr:spPr>
        <a:xfrm>
          <a:off x="11856720" y="35540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40640</xdr:rowOff>
    </xdr:from>
    <xdr:ext cx="755650" cy="252730"/>
    <xdr:sp macro="" textlink="">
      <xdr:nvSpPr>
        <xdr:cNvPr id="157" name="テキスト ボックス 156"/>
        <xdr:cNvSpPr txBox="1"/>
      </xdr:nvSpPr>
      <xdr:spPr>
        <a:xfrm>
          <a:off x="11543665" y="36410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8" name="正方形/長方形 157"/>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9" name="正方形/長方形 158"/>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60" name="正方形/長方形 159"/>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5" name="正方形/長方形 164"/>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7" name="正方形/長方形 166"/>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扶助費に係る経常収支比率は、0.3％減少している。これは、私立保育園委託料や子ども医療費は増となっているが、それ以上に税収増による一般財源の増の影響が大きく、減少したものである。
　社会保障関係経費は、年々増加しており、今後も増加していくことが見込まれるため単独事業の見直しや受益者負担の適正化に努めていく。</a:t>
          </a:r>
        </a:p>
      </xdr:txBody>
    </xdr:sp>
    <xdr:clientData/>
  </xdr:twoCellAnchor>
  <xdr:oneCellAnchor>
    <xdr:from>
      <xdr:col>3</xdr:col>
      <xdr:colOff>123825</xdr:colOff>
      <xdr:row>49</xdr:row>
      <xdr:rowOff>107950</xdr:rowOff>
    </xdr:from>
    <xdr:ext cx="298450" cy="225425"/>
    <xdr:sp macro="" textlink="">
      <xdr:nvSpPr>
        <xdr:cNvPr id="169" name="テキスト ボックス 168"/>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70" name="直線コネクタ 169"/>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2730"/>
    <xdr:sp macro="" textlink="">
      <xdr:nvSpPr>
        <xdr:cNvPr id="171" name="テキスト ボックス 170"/>
        <xdr:cNvSpPr txBox="1"/>
      </xdr:nvSpPr>
      <xdr:spPr>
        <a:xfrm>
          <a:off x="236855" y="10843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182880</xdr:colOff>
      <xdr:row>61</xdr:row>
      <xdr:rowOff>146050</xdr:rowOff>
    </xdr:to>
    <xdr:cxnSp macro="">
      <xdr:nvCxnSpPr>
        <xdr:cNvPr id="172" name="直線コネクタ 171"/>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59080"/>
    <xdr:sp macro="" textlink="">
      <xdr:nvSpPr>
        <xdr:cNvPr id="173" name="テキスト ボックス 172"/>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182880</xdr:colOff>
      <xdr:row>59</xdr:row>
      <xdr:rowOff>107950</xdr:rowOff>
    </xdr:to>
    <xdr:cxnSp macro="">
      <xdr:nvCxnSpPr>
        <xdr:cNvPr id="174" name="直線コネクタ 173"/>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8000" cy="259080"/>
    <xdr:sp macro="" textlink="">
      <xdr:nvSpPr>
        <xdr:cNvPr id="175" name="テキスト ボックス 174"/>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182880</xdr:colOff>
      <xdr:row>57</xdr:row>
      <xdr:rowOff>69850</xdr:rowOff>
    </xdr:to>
    <xdr:cxnSp macro="">
      <xdr:nvCxnSpPr>
        <xdr:cNvPr id="176" name="直線コネクタ 175"/>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8000" cy="252730"/>
    <xdr:sp macro="" textlink="">
      <xdr:nvSpPr>
        <xdr:cNvPr id="177" name="テキスト ボックス 176"/>
        <xdr:cNvSpPr txBox="1"/>
      </xdr:nvSpPr>
      <xdr:spPr>
        <a:xfrm>
          <a:off x="236855" y="9700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182880</xdr:colOff>
      <xdr:row>55</xdr:row>
      <xdr:rowOff>31750</xdr:rowOff>
    </xdr:to>
    <xdr:cxnSp macro="">
      <xdr:nvCxnSpPr>
        <xdr:cNvPr id="178" name="直線コネクタ 177"/>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8000" cy="259080"/>
    <xdr:sp macro="" textlink="">
      <xdr:nvSpPr>
        <xdr:cNvPr id="179" name="テキスト ボックス 178"/>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182880</xdr:colOff>
      <xdr:row>52</xdr:row>
      <xdr:rowOff>165100</xdr:rowOff>
    </xdr:to>
    <xdr:cxnSp macro="">
      <xdr:nvCxnSpPr>
        <xdr:cNvPr id="180" name="直線コネクタ 179"/>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8000" cy="259080"/>
    <xdr:sp macro="" textlink="">
      <xdr:nvSpPr>
        <xdr:cNvPr id="181" name="テキスト ボックス 180"/>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2" name="直線コネクタ 181"/>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2730"/>
    <xdr:sp macro="" textlink="">
      <xdr:nvSpPr>
        <xdr:cNvPr id="183" name="テキスト ボックス 182"/>
        <xdr:cNvSpPr txBox="1"/>
      </xdr:nvSpPr>
      <xdr:spPr>
        <a:xfrm>
          <a:off x="236855" y="8557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4"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5" name="直線コネクタ 184"/>
        <xdr:cNvCxnSpPr/>
      </xdr:nvCxnSpPr>
      <xdr:spPr>
        <a:xfrm flipV="1">
          <a:off x="4414520" y="91376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137160</xdr:rowOff>
    </xdr:from>
    <xdr:ext cx="755650" cy="259080"/>
    <xdr:sp macro="" textlink="">
      <xdr:nvSpPr>
        <xdr:cNvPr id="186" name="扶助費最小値テキスト"/>
        <xdr:cNvSpPr txBox="1"/>
      </xdr:nvSpPr>
      <xdr:spPr>
        <a:xfrm>
          <a:off x="4503420" y="105956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xdr:cNvCxnSpPr/>
      </xdr:nvCxnSpPr>
      <xdr:spPr>
        <a:xfrm>
          <a:off x="4342765" y="10623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55650" cy="259080"/>
    <xdr:sp macro="" textlink="">
      <xdr:nvSpPr>
        <xdr:cNvPr id="188" name="扶助費最大値テキスト"/>
        <xdr:cNvSpPr txBox="1"/>
      </xdr:nvSpPr>
      <xdr:spPr>
        <a:xfrm>
          <a:off x="4503420" y="88811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342765" y="91376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57</xdr:row>
      <xdr:rowOff>146050</xdr:rowOff>
    </xdr:from>
    <xdr:to>
      <xdr:col>24</xdr:col>
      <xdr:colOff>25400</xdr:colOff>
      <xdr:row>58</xdr:row>
      <xdr:rowOff>31750</xdr:rowOff>
    </xdr:to>
    <xdr:cxnSp macro="">
      <xdr:nvCxnSpPr>
        <xdr:cNvPr id="190" name="直線コネクタ 189"/>
        <xdr:cNvCxnSpPr/>
      </xdr:nvCxnSpPr>
      <xdr:spPr>
        <a:xfrm flipV="1">
          <a:off x="3657600" y="9918700"/>
          <a:ext cx="7569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54610</xdr:rowOff>
    </xdr:from>
    <xdr:ext cx="755650" cy="252730"/>
    <xdr:sp macro="" textlink="">
      <xdr:nvSpPr>
        <xdr:cNvPr id="191" name="扶助費平均値テキスト"/>
        <xdr:cNvSpPr txBox="1"/>
      </xdr:nvSpPr>
      <xdr:spPr>
        <a:xfrm>
          <a:off x="4503420" y="965581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380865" y="98107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182880</xdr:colOff>
      <xdr:row>58</xdr:row>
      <xdr:rowOff>31750</xdr:rowOff>
    </xdr:to>
    <xdr:cxnSp macro="">
      <xdr:nvCxnSpPr>
        <xdr:cNvPr id="193" name="直線コネクタ 192"/>
        <xdr:cNvCxnSpPr/>
      </xdr:nvCxnSpPr>
      <xdr:spPr>
        <a:xfrm>
          <a:off x="2841625" y="9880600"/>
          <a:ext cx="815975"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4" name="フローチャート: 判断 193"/>
        <xdr:cNvSpPr/>
      </xdr:nvSpPr>
      <xdr:spPr>
        <a:xfrm>
          <a:off x="3611245" y="97345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73660</xdr:rowOff>
    </xdr:from>
    <xdr:ext cx="736600" cy="259080"/>
    <xdr:sp macro="" textlink="">
      <xdr:nvSpPr>
        <xdr:cNvPr id="195" name="テキスト ボックス 194"/>
        <xdr:cNvSpPr txBox="1"/>
      </xdr:nvSpPr>
      <xdr:spPr>
        <a:xfrm>
          <a:off x="3298190" y="9503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107950</xdr:rowOff>
    </xdr:from>
    <xdr:to>
      <xdr:col>15</xdr:col>
      <xdr:colOff>98425</xdr:colOff>
      <xdr:row>58</xdr:row>
      <xdr:rowOff>12700</xdr:rowOff>
    </xdr:to>
    <xdr:cxnSp macro="">
      <xdr:nvCxnSpPr>
        <xdr:cNvPr id="196" name="直線コネクタ 195"/>
        <xdr:cNvCxnSpPr/>
      </xdr:nvCxnSpPr>
      <xdr:spPr>
        <a:xfrm flipV="1">
          <a:off x="2021205" y="98806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2790825"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149860</xdr:rowOff>
    </xdr:from>
    <xdr:ext cx="755650" cy="259080"/>
    <xdr:sp macro="" textlink="">
      <xdr:nvSpPr>
        <xdr:cNvPr id="198" name="テキスト ボックス 197"/>
        <xdr:cNvSpPr txBox="1"/>
      </xdr:nvSpPr>
      <xdr:spPr>
        <a:xfrm>
          <a:off x="2494915" y="95796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165100</xdr:rowOff>
    </xdr:from>
    <xdr:to>
      <xdr:col>11</xdr:col>
      <xdr:colOff>9525</xdr:colOff>
      <xdr:row>58</xdr:row>
      <xdr:rowOff>12700</xdr:rowOff>
    </xdr:to>
    <xdr:cxnSp macro="">
      <xdr:nvCxnSpPr>
        <xdr:cNvPr id="199" name="直線コネクタ 198"/>
        <xdr:cNvCxnSpPr/>
      </xdr:nvCxnSpPr>
      <xdr:spPr>
        <a:xfrm>
          <a:off x="1217930" y="9766300"/>
          <a:ext cx="803275"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200" name="フローチャート: 判断 199"/>
        <xdr:cNvSpPr/>
      </xdr:nvSpPr>
      <xdr:spPr>
        <a:xfrm>
          <a:off x="1987550" y="98488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16510</xdr:rowOff>
    </xdr:from>
    <xdr:ext cx="762000" cy="259080"/>
    <xdr:sp macro="" textlink="">
      <xdr:nvSpPr>
        <xdr:cNvPr id="201" name="テキスト ボックス 200"/>
        <xdr:cNvSpPr txBox="1"/>
      </xdr:nvSpPr>
      <xdr:spPr>
        <a:xfrm>
          <a:off x="1674495" y="961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2" name="フローチャート: 判断 201"/>
        <xdr:cNvSpPr/>
      </xdr:nvSpPr>
      <xdr:spPr>
        <a:xfrm>
          <a:off x="116713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124460</xdr:rowOff>
    </xdr:from>
    <xdr:ext cx="755650" cy="259080"/>
    <xdr:sp macro="" textlink="">
      <xdr:nvSpPr>
        <xdr:cNvPr id="203" name="テキスト ボックス 202"/>
        <xdr:cNvSpPr txBox="1"/>
      </xdr:nvSpPr>
      <xdr:spPr>
        <a:xfrm>
          <a:off x="871220" y="98971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5650" cy="259080"/>
    <xdr:sp macro="" textlink="">
      <xdr:nvSpPr>
        <xdr:cNvPr id="204" name="テキスト ボックス 203"/>
        <xdr:cNvSpPr txBox="1"/>
      </xdr:nvSpPr>
      <xdr:spPr>
        <a:xfrm>
          <a:off x="421576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5650" cy="259080"/>
    <xdr:sp macro="" textlink="">
      <xdr:nvSpPr>
        <xdr:cNvPr id="205" name="テキスト ボックス 204"/>
        <xdr:cNvSpPr txBox="1"/>
      </xdr:nvSpPr>
      <xdr:spPr>
        <a:xfrm>
          <a:off x="346329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7" name="テキスト ボックス 206"/>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5650" cy="259080"/>
    <xdr:sp macro="" textlink="">
      <xdr:nvSpPr>
        <xdr:cNvPr id="208" name="テキスト ボックス 207"/>
        <xdr:cNvSpPr txBox="1"/>
      </xdr:nvSpPr>
      <xdr:spPr>
        <a:xfrm>
          <a:off x="101917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9" name="楕円 208"/>
        <xdr:cNvSpPr/>
      </xdr:nvSpPr>
      <xdr:spPr>
        <a:xfrm>
          <a:off x="4380865" y="9867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67310</xdr:rowOff>
    </xdr:from>
    <xdr:ext cx="755650" cy="259080"/>
    <xdr:sp macro="" textlink="">
      <xdr:nvSpPr>
        <xdr:cNvPr id="210" name="扶助費該当値テキスト"/>
        <xdr:cNvSpPr txBox="1"/>
      </xdr:nvSpPr>
      <xdr:spPr>
        <a:xfrm>
          <a:off x="4503420" y="9839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11" name="楕円 210"/>
        <xdr:cNvSpPr/>
      </xdr:nvSpPr>
      <xdr:spPr>
        <a:xfrm>
          <a:off x="3611245" y="9925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67310</xdr:rowOff>
    </xdr:from>
    <xdr:ext cx="736600" cy="259080"/>
    <xdr:sp macro="" textlink="">
      <xdr:nvSpPr>
        <xdr:cNvPr id="212" name="テキスト ボックス 211"/>
        <xdr:cNvSpPr txBox="1"/>
      </xdr:nvSpPr>
      <xdr:spPr>
        <a:xfrm>
          <a:off x="3298190" y="10011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xdr:cNvSpPr/>
      </xdr:nvSpPr>
      <xdr:spPr>
        <a:xfrm>
          <a:off x="2790825"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143510</xdr:rowOff>
    </xdr:from>
    <xdr:ext cx="755650" cy="252730"/>
    <xdr:sp macro="" textlink="">
      <xdr:nvSpPr>
        <xdr:cNvPr id="214" name="テキスト ボックス 213"/>
        <xdr:cNvSpPr txBox="1"/>
      </xdr:nvSpPr>
      <xdr:spPr>
        <a:xfrm>
          <a:off x="2494915" y="99161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5" name="楕円 214"/>
        <xdr:cNvSpPr/>
      </xdr:nvSpPr>
      <xdr:spPr>
        <a:xfrm>
          <a:off x="1987550" y="9906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48260</xdr:rowOff>
    </xdr:from>
    <xdr:ext cx="762000" cy="259080"/>
    <xdr:sp macro="" textlink="">
      <xdr:nvSpPr>
        <xdr:cNvPr id="216" name="テキスト ボックス 215"/>
        <xdr:cNvSpPr txBox="1"/>
      </xdr:nvSpPr>
      <xdr:spPr>
        <a:xfrm>
          <a:off x="1674495"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xdr:cNvSpPr/>
      </xdr:nvSpPr>
      <xdr:spPr>
        <a:xfrm>
          <a:off x="116713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54610</xdr:rowOff>
    </xdr:from>
    <xdr:ext cx="755650" cy="252730"/>
    <xdr:sp macro="" textlink="">
      <xdr:nvSpPr>
        <xdr:cNvPr id="218" name="テキスト ボックス 217"/>
        <xdr:cNvSpPr txBox="1"/>
      </xdr:nvSpPr>
      <xdr:spPr>
        <a:xfrm>
          <a:off x="871220" y="9484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7" name="正方形/長方形 226"/>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介護保険特別会計や後期高齢者医療特別会計への繰出金が増加したが、それ以上に税収増による一般財源の増の影響が大きいため、0.3％減少している。類似団体を下回っているのは、本町は下水道事業が法適用企業であるため、下水道事業への繰出金が補助費等に分類されるためと考えられる。今後も高齢化の進展などにより繰出金の増加が見込まれるため介護予防の推進や保険料の適正化に努めていく。</a:t>
          </a:r>
        </a:p>
      </xdr:txBody>
    </xdr:sp>
    <xdr:clientData/>
  </xdr:twoCellAnchor>
  <xdr:oneCellAnchor>
    <xdr:from>
      <xdr:col>62</xdr:col>
      <xdr:colOff>6350</xdr:colOff>
      <xdr:row>49</xdr:row>
      <xdr:rowOff>107950</xdr:rowOff>
    </xdr:from>
    <xdr:ext cx="298450" cy="225425"/>
    <xdr:sp macro="" textlink="">
      <xdr:nvSpPr>
        <xdr:cNvPr id="230" name="テキスト ボックス 229"/>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2730"/>
    <xdr:sp macro="" textlink="">
      <xdr:nvSpPr>
        <xdr:cNvPr id="232" name="テキスト ボックス 231"/>
        <xdr:cNvSpPr txBox="1"/>
      </xdr:nvSpPr>
      <xdr:spPr>
        <a:xfrm>
          <a:off x="10926445" y="10843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4" name="テキスト ボックス 233"/>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2730"/>
    <xdr:sp macro="" textlink="">
      <xdr:nvSpPr>
        <xdr:cNvPr id="236" name="テキスト ボックス 235"/>
        <xdr:cNvSpPr txBox="1"/>
      </xdr:nvSpPr>
      <xdr:spPr>
        <a:xfrm>
          <a:off x="10926445" y="1019048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8" name="テキスト ボックス 237"/>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40" name="テキスト ボックス 239"/>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2730"/>
    <xdr:sp macro="" textlink="">
      <xdr:nvSpPr>
        <xdr:cNvPr id="242" name="テキスト ボックス 241"/>
        <xdr:cNvSpPr txBox="1"/>
      </xdr:nvSpPr>
      <xdr:spPr>
        <a:xfrm>
          <a:off x="10926445" y="9210675"/>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4" name="テキスト ボックス 243"/>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2730"/>
    <xdr:sp macro="" textlink="">
      <xdr:nvSpPr>
        <xdr:cNvPr id="246" name="テキスト ボックス 245"/>
        <xdr:cNvSpPr txBox="1"/>
      </xdr:nvSpPr>
      <xdr:spPr>
        <a:xfrm>
          <a:off x="10926445" y="8557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121285</xdr:rowOff>
    </xdr:from>
    <xdr:to>
      <xdr:col>82</xdr:col>
      <xdr:colOff>107950</xdr:colOff>
      <xdr:row>61</xdr:row>
      <xdr:rowOff>48260</xdr:rowOff>
    </xdr:to>
    <xdr:cxnSp macro="">
      <xdr:nvCxnSpPr>
        <xdr:cNvPr id="248" name="直線コネクタ 247"/>
        <xdr:cNvCxnSpPr/>
      </xdr:nvCxnSpPr>
      <xdr:spPr>
        <a:xfrm flipV="1">
          <a:off x="15104110" y="9036685"/>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20320</xdr:rowOff>
    </xdr:from>
    <xdr:ext cx="762000" cy="252730"/>
    <xdr:sp macro="" textlink="">
      <xdr:nvSpPr>
        <xdr:cNvPr id="249" name="その他最小値テキスト"/>
        <xdr:cNvSpPr txBox="1"/>
      </xdr:nvSpPr>
      <xdr:spPr>
        <a:xfrm>
          <a:off x="15179040" y="104787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48260</xdr:rowOff>
    </xdr:from>
    <xdr:to>
      <xdr:col>82</xdr:col>
      <xdr:colOff>182880</xdr:colOff>
      <xdr:row>61</xdr:row>
      <xdr:rowOff>48260</xdr:rowOff>
    </xdr:to>
    <xdr:cxnSp macro="">
      <xdr:nvCxnSpPr>
        <xdr:cNvPr id="250" name="直線コネクタ 249"/>
        <xdr:cNvCxnSpPr/>
      </xdr:nvCxnSpPr>
      <xdr:spPr>
        <a:xfrm>
          <a:off x="15015210" y="10506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36195</xdr:rowOff>
    </xdr:from>
    <xdr:ext cx="762000" cy="259080"/>
    <xdr:sp macro="" textlink="">
      <xdr:nvSpPr>
        <xdr:cNvPr id="251" name="その他最大値テキスト"/>
        <xdr:cNvSpPr txBox="1"/>
      </xdr:nvSpPr>
      <xdr:spPr>
        <a:xfrm>
          <a:off x="1517904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121285</xdr:rowOff>
    </xdr:from>
    <xdr:to>
      <xdr:col>82</xdr:col>
      <xdr:colOff>182880</xdr:colOff>
      <xdr:row>52</xdr:row>
      <xdr:rowOff>121285</xdr:rowOff>
    </xdr:to>
    <xdr:cxnSp macro="">
      <xdr:nvCxnSpPr>
        <xdr:cNvPr id="252" name="直線コネクタ 251"/>
        <xdr:cNvCxnSpPr/>
      </xdr:nvCxnSpPr>
      <xdr:spPr>
        <a:xfrm>
          <a:off x="15015210" y="90366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20955</xdr:rowOff>
    </xdr:from>
    <xdr:to>
      <xdr:col>82</xdr:col>
      <xdr:colOff>107950</xdr:colOff>
      <xdr:row>55</xdr:row>
      <xdr:rowOff>53340</xdr:rowOff>
    </xdr:to>
    <xdr:cxnSp macro="">
      <xdr:nvCxnSpPr>
        <xdr:cNvPr id="253" name="直線コネクタ 252"/>
        <xdr:cNvCxnSpPr/>
      </xdr:nvCxnSpPr>
      <xdr:spPr>
        <a:xfrm flipV="1">
          <a:off x="14334490" y="945070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20955</xdr:rowOff>
    </xdr:from>
    <xdr:ext cx="762000" cy="252730"/>
    <xdr:sp macro="" textlink="">
      <xdr:nvSpPr>
        <xdr:cNvPr id="254" name="その他平均値テキスト"/>
        <xdr:cNvSpPr txBox="1"/>
      </xdr:nvSpPr>
      <xdr:spPr>
        <a:xfrm>
          <a:off x="15179040" y="96221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48895</xdr:rowOff>
    </xdr:from>
    <xdr:to>
      <xdr:col>82</xdr:col>
      <xdr:colOff>158750</xdr:colOff>
      <xdr:row>56</xdr:row>
      <xdr:rowOff>150495</xdr:rowOff>
    </xdr:to>
    <xdr:sp macro="" textlink="">
      <xdr:nvSpPr>
        <xdr:cNvPr id="255" name="フローチャート: 判断 254"/>
        <xdr:cNvSpPr/>
      </xdr:nvSpPr>
      <xdr:spPr>
        <a:xfrm>
          <a:off x="1505331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53340</xdr:rowOff>
    </xdr:from>
    <xdr:to>
      <xdr:col>78</xdr:col>
      <xdr:colOff>69850</xdr:colOff>
      <xdr:row>55</xdr:row>
      <xdr:rowOff>75565</xdr:rowOff>
    </xdr:to>
    <xdr:cxnSp macro="">
      <xdr:nvCxnSpPr>
        <xdr:cNvPr id="256" name="直線コネクタ 255"/>
        <xdr:cNvCxnSpPr/>
      </xdr:nvCxnSpPr>
      <xdr:spPr>
        <a:xfrm flipV="1">
          <a:off x="13531215" y="9483090"/>
          <a:ext cx="8032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16510</xdr:rowOff>
    </xdr:from>
    <xdr:to>
      <xdr:col>78</xdr:col>
      <xdr:colOff>120650</xdr:colOff>
      <xdr:row>56</xdr:row>
      <xdr:rowOff>118110</xdr:rowOff>
    </xdr:to>
    <xdr:sp macro="" textlink="">
      <xdr:nvSpPr>
        <xdr:cNvPr id="257" name="フローチャート: 判断 256"/>
        <xdr:cNvSpPr/>
      </xdr:nvSpPr>
      <xdr:spPr>
        <a:xfrm>
          <a:off x="1428369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102870</xdr:rowOff>
    </xdr:from>
    <xdr:ext cx="730250" cy="259080"/>
    <xdr:sp macro="" textlink="">
      <xdr:nvSpPr>
        <xdr:cNvPr id="258" name="テキスト ボックス 257"/>
        <xdr:cNvSpPr txBox="1"/>
      </xdr:nvSpPr>
      <xdr:spPr>
        <a:xfrm>
          <a:off x="13987780" y="970407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53340</xdr:rowOff>
    </xdr:from>
    <xdr:to>
      <xdr:col>73</xdr:col>
      <xdr:colOff>180975</xdr:colOff>
      <xdr:row>55</xdr:row>
      <xdr:rowOff>75565</xdr:rowOff>
    </xdr:to>
    <xdr:cxnSp macro="">
      <xdr:nvCxnSpPr>
        <xdr:cNvPr id="259" name="直線コネクタ 258"/>
        <xdr:cNvCxnSpPr/>
      </xdr:nvCxnSpPr>
      <xdr:spPr>
        <a:xfrm>
          <a:off x="12710795" y="9483090"/>
          <a:ext cx="8204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125095</xdr:rowOff>
    </xdr:from>
    <xdr:to>
      <xdr:col>74</xdr:col>
      <xdr:colOff>31750</xdr:colOff>
      <xdr:row>57</xdr:row>
      <xdr:rowOff>55245</xdr:rowOff>
    </xdr:to>
    <xdr:sp macro="" textlink="">
      <xdr:nvSpPr>
        <xdr:cNvPr id="260" name="フローチャート: 判断 259"/>
        <xdr:cNvSpPr/>
      </xdr:nvSpPr>
      <xdr:spPr>
        <a:xfrm>
          <a:off x="13480415" y="97262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40640</xdr:rowOff>
    </xdr:from>
    <xdr:ext cx="762000" cy="252730"/>
    <xdr:sp macro="" textlink="">
      <xdr:nvSpPr>
        <xdr:cNvPr id="261" name="テキスト ボックス 260"/>
        <xdr:cNvSpPr txBox="1"/>
      </xdr:nvSpPr>
      <xdr:spPr>
        <a:xfrm>
          <a:off x="13167360" y="9813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20955</xdr:rowOff>
    </xdr:from>
    <xdr:to>
      <xdr:col>69</xdr:col>
      <xdr:colOff>92075</xdr:colOff>
      <xdr:row>55</xdr:row>
      <xdr:rowOff>53340</xdr:rowOff>
    </xdr:to>
    <xdr:cxnSp macro="">
      <xdr:nvCxnSpPr>
        <xdr:cNvPr id="262" name="直線コネクタ 261"/>
        <xdr:cNvCxnSpPr/>
      </xdr:nvCxnSpPr>
      <xdr:spPr>
        <a:xfrm>
          <a:off x="11890375" y="9450705"/>
          <a:ext cx="8204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40640</xdr:rowOff>
    </xdr:from>
    <xdr:to>
      <xdr:col>69</xdr:col>
      <xdr:colOff>142875</xdr:colOff>
      <xdr:row>57</xdr:row>
      <xdr:rowOff>142240</xdr:rowOff>
    </xdr:to>
    <xdr:sp macro="" textlink="">
      <xdr:nvSpPr>
        <xdr:cNvPr id="263" name="フローチャート: 判断 262"/>
        <xdr:cNvSpPr/>
      </xdr:nvSpPr>
      <xdr:spPr>
        <a:xfrm>
          <a:off x="12659995"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127000</xdr:rowOff>
    </xdr:from>
    <xdr:ext cx="762000" cy="259080"/>
    <xdr:sp macro="" textlink="">
      <xdr:nvSpPr>
        <xdr:cNvPr id="264" name="テキスト ボックス 263"/>
        <xdr:cNvSpPr txBox="1"/>
      </xdr:nvSpPr>
      <xdr:spPr>
        <a:xfrm>
          <a:off x="12364085" y="989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149860</xdr:rowOff>
    </xdr:from>
    <xdr:to>
      <xdr:col>65</xdr:col>
      <xdr:colOff>53975</xdr:colOff>
      <xdr:row>58</xdr:row>
      <xdr:rowOff>80010</xdr:rowOff>
    </xdr:to>
    <xdr:sp macro="" textlink="">
      <xdr:nvSpPr>
        <xdr:cNvPr id="265" name="フローチャート: 判断 264"/>
        <xdr:cNvSpPr/>
      </xdr:nvSpPr>
      <xdr:spPr>
        <a:xfrm>
          <a:off x="11856720" y="99225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64770</xdr:rowOff>
    </xdr:from>
    <xdr:ext cx="755650" cy="252730"/>
    <xdr:sp macro="" textlink="">
      <xdr:nvSpPr>
        <xdr:cNvPr id="266" name="テキスト ボックス 265"/>
        <xdr:cNvSpPr txBox="1"/>
      </xdr:nvSpPr>
      <xdr:spPr>
        <a:xfrm>
          <a:off x="11543665" y="100088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5650" cy="259080"/>
    <xdr:sp macro="" textlink="">
      <xdr:nvSpPr>
        <xdr:cNvPr id="267" name="テキスト ボックス 266"/>
        <xdr:cNvSpPr txBox="1"/>
      </xdr:nvSpPr>
      <xdr:spPr>
        <a:xfrm>
          <a:off x="1490535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8" name="テキスト ボックス 26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9" name="テキスト ボックス 26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5650" cy="259080"/>
    <xdr:sp macro="" textlink="">
      <xdr:nvSpPr>
        <xdr:cNvPr id="270" name="テキスト ボックス 269"/>
        <xdr:cNvSpPr txBox="1"/>
      </xdr:nvSpPr>
      <xdr:spPr>
        <a:xfrm>
          <a:off x="1251204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71" name="テキスト ボックス 27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141605</xdr:rowOff>
    </xdr:from>
    <xdr:to>
      <xdr:col>82</xdr:col>
      <xdr:colOff>158750</xdr:colOff>
      <xdr:row>55</xdr:row>
      <xdr:rowOff>71755</xdr:rowOff>
    </xdr:to>
    <xdr:sp macro="" textlink="">
      <xdr:nvSpPr>
        <xdr:cNvPr id="272" name="楕円 271"/>
        <xdr:cNvSpPr/>
      </xdr:nvSpPr>
      <xdr:spPr>
        <a:xfrm>
          <a:off x="1505331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53</xdr:row>
      <xdr:rowOff>158115</xdr:rowOff>
    </xdr:from>
    <xdr:ext cx="762000" cy="252730"/>
    <xdr:sp macro="" textlink="">
      <xdr:nvSpPr>
        <xdr:cNvPr id="273" name="その他該当値テキスト"/>
        <xdr:cNvSpPr txBox="1"/>
      </xdr:nvSpPr>
      <xdr:spPr>
        <a:xfrm>
          <a:off x="15179040" y="9244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2540</xdr:rowOff>
    </xdr:from>
    <xdr:to>
      <xdr:col>78</xdr:col>
      <xdr:colOff>120650</xdr:colOff>
      <xdr:row>55</xdr:row>
      <xdr:rowOff>104140</xdr:rowOff>
    </xdr:to>
    <xdr:sp macro="" textlink="">
      <xdr:nvSpPr>
        <xdr:cNvPr id="274" name="楕円 273"/>
        <xdr:cNvSpPr/>
      </xdr:nvSpPr>
      <xdr:spPr>
        <a:xfrm>
          <a:off x="1428369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114300</xdr:rowOff>
    </xdr:from>
    <xdr:ext cx="730250" cy="259080"/>
    <xdr:sp macro="" textlink="">
      <xdr:nvSpPr>
        <xdr:cNvPr id="275" name="テキスト ボックス 274"/>
        <xdr:cNvSpPr txBox="1"/>
      </xdr:nvSpPr>
      <xdr:spPr>
        <a:xfrm>
          <a:off x="13987780" y="92011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24765</xdr:rowOff>
    </xdr:from>
    <xdr:to>
      <xdr:col>74</xdr:col>
      <xdr:colOff>31750</xdr:colOff>
      <xdr:row>55</xdr:row>
      <xdr:rowOff>126365</xdr:rowOff>
    </xdr:to>
    <xdr:sp macro="" textlink="">
      <xdr:nvSpPr>
        <xdr:cNvPr id="276" name="楕円 275"/>
        <xdr:cNvSpPr/>
      </xdr:nvSpPr>
      <xdr:spPr>
        <a:xfrm>
          <a:off x="13480415" y="94545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136525</xdr:rowOff>
    </xdr:from>
    <xdr:ext cx="762000" cy="258445"/>
    <xdr:sp macro="" textlink="">
      <xdr:nvSpPr>
        <xdr:cNvPr id="277" name="テキスト ボックス 276"/>
        <xdr:cNvSpPr txBox="1"/>
      </xdr:nvSpPr>
      <xdr:spPr>
        <a:xfrm>
          <a:off x="13167360" y="9223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2540</xdr:rowOff>
    </xdr:from>
    <xdr:to>
      <xdr:col>69</xdr:col>
      <xdr:colOff>142875</xdr:colOff>
      <xdr:row>55</xdr:row>
      <xdr:rowOff>104140</xdr:rowOff>
    </xdr:to>
    <xdr:sp macro="" textlink="">
      <xdr:nvSpPr>
        <xdr:cNvPr id="278" name="楕円 277"/>
        <xdr:cNvSpPr/>
      </xdr:nvSpPr>
      <xdr:spPr>
        <a:xfrm>
          <a:off x="12659995"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114300</xdr:rowOff>
    </xdr:from>
    <xdr:ext cx="762000" cy="259080"/>
    <xdr:sp macro="" textlink="">
      <xdr:nvSpPr>
        <xdr:cNvPr id="279" name="テキスト ボックス 278"/>
        <xdr:cNvSpPr txBox="1"/>
      </xdr:nvSpPr>
      <xdr:spPr>
        <a:xfrm>
          <a:off x="12364085"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141605</xdr:rowOff>
    </xdr:from>
    <xdr:to>
      <xdr:col>65</xdr:col>
      <xdr:colOff>53975</xdr:colOff>
      <xdr:row>55</xdr:row>
      <xdr:rowOff>71755</xdr:rowOff>
    </xdr:to>
    <xdr:sp macro="" textlink="">
      <xdr:nvSpPr>
        <xdr:cNvPr id="280" name="楕円 279"/>
        <xdr:cNvSpPr/>
      </xdr:nvSpPr>
      <xdr:spPr>
        <a:xfrm>
          <a:off x="11856720" y="93999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81915</xdr:rowOff>
    </xdr:from>
    <xdr:ext cx="755650" cy="259080"/>
    <xdr:sp macro="" textlink="">
      <xdr:nvSpPr>
        <xdr:cNvPr id="281" name="テキスト ボックス 280"/>
        <xdr:cNvSpPr txBox="1"/>
      </xdr:nvSpPr>
      <xdr:spPr>
        <a:xfrm>
          <a:off x="11543665" y="91687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0" name="正方形/長方形 28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0.1％減少している。これは、水道基本料金減免事業やカーボンニュートラル立地促進奨励金等により補助費等は増となっているが、それ以上に税収増による一般財源の増の影響が大きく、減少したものである。類似団体を下回っているのは、ごみ処理や給食、消防業務を単独で実施しており、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450" cy="225425"/>
    <xdr:sp macro="" textlink="">
      <xdr:nvSpPr>
        <xdr:cNvPr id="293" name="テキスト ボックス 29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2730"/>
    <xdr:sp macro="" textlink="">
      <xdr:nvSpPr>
        <xdr:cNvPr id="295" name="テキスト ボックス 294"/>
        <xdr:cNvSpPr txBox="1"/>
      </xdr:nvSpPr>
      <xdr:spPr>
        <a:xfrm>
          <a:off x="10926445" y="7414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2730"/>
    <xdr:sp macro="" textlink="">
      <xdr:nvSpPr>
        <xdr:cNvPr id="297" name="テキスト ボックス 296"/>
        <xdr:cNvSpPr txBox="1"/>
      </xdr:nvSpPr>
      <xdr:spPr>
        <a:xfrm>
          <a:off x="10926445" y="6957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2730"/>
    <xdr:sp macro="" textlink="">
      <xdr:nvSpPr>
        <xdr:cNvPr id="299" name="テキスト ボックス 298"/>
        <xdr:cNvSpPr txBox="1"/>
      </xdr:nvSpPr>
      <xdr:spPr>
        <a:xfrm>
          <a:off x="10926445" y="6499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2730"/>
    <xdr:sp macro="" textlink="">
      <xdr:nvSpPr>
        <xdr:cNvPr id="301" name="テキスト ボックス 300"/>
        <xdr:cNvSpPr txBox="1"/>
      </xdr:nvSpPr>
      <xdr:spPr>
        <a:xfrm>
          <a:off x="10926445" y="6042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2730"/>
    <xdr:sp macro="" textlink="">
      <xdr:nvSpPr>
        <xdr:cNvPr id="303" name="テキスト ボックス 302"/>
        <xdr:cNvSpPr txBox="1"/>
      </xdr:nvSpPr>
      <xdr:spPr>
        <a:xfrm>
          <a:off x="10926445" y="5585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145415</xdr:rowOff>
    </xdr:from>
    <xdr:to>
      <xdr:col>82</xdr:col>
      <xdr:colOff>107950</xdr:colOff>
      <xdr:row>41</xdr:row>
      <xdr:rowOff>33020</xdr:rowOff>
    </xdr:to>
    <xdr:cxnSp macro="">
      <xdr:nvCxnSpPr>
        <xdr:cNvPr id="306" name="直線コネクタ 305"/>
        <xdr:cNvCxnSpPr/>
      </xdr:nvCxnSpPr>
      <xdr:spPr>
        <a:xfrm flipV="1">
          <a:off x="15104110" y="5974715"/>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5080</xdr:rowOff>
    </xdr:from>
    <xdr:ext cx="762000" cy="259080"/>
    <xdr:sp macro="" textlink="">
      <xdr:nvSpPr>
        <xdr:cNvPr id="307" name="補助費等最小値テキスト"/>
        <xdr:cNvSpPr txBox="1"/>
      </xdr:nvSpPr>
      <xdr:spPr>
        <a:xfrm>
          <a:off x="15179040" y="703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33020</xdr:rowOff>
    </xdr:from>
    <xdr:to>
      <xdr:col>82</xdr:col>
      <xdr:colOff>182880</xdr:colOff>
      <xdr:row>41</xdr:row>
      <xdr:rowOff>33020</xdr:rowOff>
    </xdr:to>
    <xdr:cxnSp macro="">
      <xdr:nvCxnSpPr>
        <xdr:cNvPr id="308" name="直線コネクタ 307"/>
        <xdr:cNvCxnSpPr/>
      </xdr:nvCxnSpPr>
      <xdr:spPr>
        <a:xfrm>
          <a:off x="15015210" y="70624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33</xdr:row>
      <xdr:rowOff>60325</xdr:rowOff>
    </xdr:from>
    <xdr:ext cx="762000" cy="259080"/>
    <xdr:sp macro="" textlink="">
      <xdr:nvSpPr>
        <xdr:cNvPr id="309" name="補助費等最大値テキスト"/>
        <xdr:cNvSpPr txBox="1"/>
      </xdr:nvSpPr>
      <xdr:spPr>
        <a:xfrm>
          <a:off x="1517904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145415</xdr:rowOff>
    </xdr:from>
    <xdr:to>
      <xdr:col>82</xdr:col>
      <xdr:colOff>182880</xdr:colOff>
      <xdr:row>34</xdr:row>
      <xdr:rowOff>145415</xdr:rowOff>
    </xdr:to>
    <xdr:cxnSp macro="">
      <xdr:nvCxnSpPr>
        <xdr:cNvPr id="310" name="直線コネクタ 309"/>
        <xdr:cNvCxnSpPr/>
      </xdr:nvCxnSpPr>
      <xdr:spPr>
        <a:xfrm>
          <a:off x="15015210" y="59747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55880</xdr:rowOff>
    </xdr:from>
    <xdr:to>
      <xdr:col>82</xdr:col>
      <xdr:colOff>107950</xdr:colOff>
      <xdr:row>35</xdr:row>
      <xdr:rowOff>60960</xdr:rowOff>
    </xdr:to>
    <xdr:cxnSp macro="">
      <xdr:nvCxnSpPr>
        <xdr:cNvPr id="311" name="直線コネクタ 310"/>
        <xdr:cNvCxnSpPr/>
      </xdr:nvCxnSpPr>
      <xdr:spPr>
        <a:xfrm flipV="1">
          <a:off x="14334490" y="6056630"/>
          <a:ext cx="7696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112395</xdr:rowOff>
    </xdr:from>
    <xdr:ext cx="762000" cy="252730"/>
    <xdr:sp macro="" textlink="">
      <xdr:nvSpPr>
        <xdr:cNvPr id="312" name="補助費等平均値テキスト"/>
        <xdr:cNvSpPr txBox="1"/>
      </xdr:nvSpPr>
      <xdr:spPr>
        <a:xfrm>
          <a:off x="15179040" y="628459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140335</xdr:rowOff>
    </xdr:from>
    <xdr:to>
      <xdr:col>82</xdr:col>
      <xdr:colOff>158750</xdr:colOff>
      <xdr:row>37</xdr:row>
      <xdr:rowOff>70485</xdr:rowOff>
    </xdr:to>
    <xdr:sp macro="" textlink="">
      <xdr:nvSpPr>
        <xdr:cNvPr id="313" name="フローチャート: 判断 312"/>
        <xdr:cNvSpPr/>
      </xdr:nvSpPr>
      <xdr:spPr>
        <a:xfrm>
          <a:off x="1505331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38100</xdr:rowOff>
    </xdr:from>
    <xdr:to>
      <xdr:col>78</xdr:col>
      <xdr:colOff>69850</xdr:colOff>
      <xdr:row>35</xdr:row>
      <xdr:rowOff>60960</xdr:rowOff>
    </xdr:to>
    <xdr:cxnSp macro="">
      <xdr:nvCxnSpPr>
        <xdr:cNvPr id="314" name="直線コネクタ 313"/>
        <xdr:cNvCxnSpPr/>
      </xdr:nvCxnSpPr>
      <xdr:spPr>
        <a:xfrm>
          <a:off x="13531215" y="603885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5" name="フローチャート: 判断 314"/>
        <xdr:cNvSpPr/>
      </xdr:nvSpPr>
      <xdr:spPr>
        <a:xfrm>
          <a:off x="1428369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36830</xdr:rowOff>
    </xdr:from>
    <xdr:ext cx="730250" cy="259080"/>
    <xdr:sp macro="" textlink="">
      <xdr:nvSpPr>
        <xdr:cNvPr id="316" name="テキスト ボックス 315"/>
        <xdr:cNvSpPr txBox="1"/>
      </xdr:nvSpPr>
      <xdr:spPr>
        <a:xfrm>
          <a:off x="13987780" y="638048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33020</xdr:rowOff>
    </xdr:from>
    <xdr:to>
      <xdr:col>73</xdr:col>
      <xdr:colOff>180975</xdr:colOff>
      <xdr:row>35</xdr:row>
      <xdr:rowOff>38100</xdr:rowOff>
    </xdr:to>
    <xdr:cxnSp macro="">
      <xdr:nvCxnSpPr>
        <xdr:cNvPr id="317" name="直線コネクタ 316"/>
        <xdr:cNvCxnSpPr/>
      </xdr:nvCxnSpPr>
      <xdr:spPr>
        <a:xfrm>
          <a:off x="12710795" y="6033770"/>
          <a:ext cx="8204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xdr:rowOff>
    </xdr:from>
    <xdr:to>
      <xdr:col>74</xdr:col>
      <xdr:colOff>31750</xdr:colOff>
      <xdr:row>37</xdr:row>
      <xdr:rowOff>102235</xdr:rowOff>
    </xdr:to>
    <xdr:sp macro="" textlink="">
      <xdr:nvSpPr>
        <xdr:cNvPr id="318" name="フローチャート: 判断 317"/>
        <xdr:cNvSpPr/>
      </xdr:nvSpPr>
      <xdr:spPr>
        <a:xfrm>
          <a:off x="13480415" y="6344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86995</xdr:rowOff>
    </xdr:from>
    <xdr:ext cx="762000" cy="252730"/>
    <xdr:sp macro="" textlink="">
      <xdr:nvSpPr>
        <xdr:cNvPr id="319" name="テキスト ボックス 318"/>
        <xdr:cNvSpPr txBox="1"/>
      </xdr:nvSpPr>
      <xdr:spPr>
        <a:xfrm>
          <a:off x="13167360" y="64306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33020</xdr:rowOff>
    </xdr:from>
    <xdr:to>
      <xdr:col>69</xdr:col>
      <xdr:colOff>92075</xdr:colOff>
      <xdr:row>35</xdr:row>
      <xdr:rowOff>69850</xdr:rowOff>
    </xdr:to>
    <xdr:cxnSp macro="">
      <xdr:nvCxnSpPr>
        <xdr:cNvPr id="320" name="直線コネクタ 319"/>
        <xdr:cNvCxnSpPr/>
      </xdr:nvCxnSpPr>
      <xdr:spPr>
        <a:xfrm flipV="1">
          <a:off x="11890375" y="6033770"/>
          <a:ext cx="8204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xdr:rowOff>
    </xdr:from>
    <xdr:to>
      <xdr:col>69</xdr:col>
      <xdr:colOff>142875</xdr:colOff>
      <xdr:row>37</xdr:row>
      <xdr:rowOff>102235</xdr:rowOff>
    </xdr:to>
    <xdr:sp macro="" textlink="">
      <xdr:nvSpPr>
        <xdr:cNvPr id="321" name="フローチャート: 判断 320"/>
        <xdr:cNvSpPr/>
      </xdr:nvSpPr>
      <xdr:spPr>
        <a:xfrm>
          <a:off x="12659995"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86995</xdr:rowOff>
    </xdr:from>
    <xdr:ext cx="762000" cy="252730"/>
    <xdr:sp macro="" textlink="">
      <xdr:nvSpPr>
        <xdr:cNvPr id="322" name="テキスト ボックス 321"/>
        <xdr:cNvSpPr txBox="1"/>
      </xdr:nvSpPr>
      <xdr:spPr>
        <a:xfrm>
          <a:off x="12364085" y="64306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3" name="フローチャート: 判断 322"/>
        <xdr:cNvSpPr/>
      </xdr:nvSpPr>
      <xdr:spPr>
        <a:xfrm>
          <a:off x="11856720"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36830</xdr:rowOff>
    </xdr:from>
    <xdr:ext cx="755650" cy="259080"/>
    <xdr:sp macro="" textlink="">
      <xdr:nvSpPr>
        <xdr:cNvPr id="324" name="テキスト ボックス 323"/>
        <xdr:cNvSpPr txBox="1"/>
      </xdr:nvSpPr>
      <xdr:spPr>
        <a:xfrm>
          <a:off x="11543665" y="63804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5650" cy="259080"/>
    <xdr:sp macro="" textlink="">
      <xdr:nvSpPr>
        <xdr:cNvPr id="325" name="テキスト ボックス 324"/>
        <xdr:cNvSpPr txBox="1"/>
      </xdr:nvSpPr>
      <xdr:spPr>
        <a:xfrm>
          <a:off x="1490535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6" name="テキスト ボックス 325"/>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5650" cy="259080"/>
    <xdr:sp macro="" textlink="">
      <xdr:nvSpPr>
        <xdr:cNvPr id="328" name="テキスト ボックス 327"/>
        <xdr:cNvSpPr txBox="1"/>
      </xdr:nvSpPr>
      <xdr:spPr>
        <a:xfrm>
          <a:off x="1251204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9" name="テキスト ボックス 328"/>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5080</xdr:rowOff>
    </xdr:from>
    <xdr:to>
      <xdr:col>82</xdr:col>
      <xdr:colOff>158750</xdr:colOff>
      <xdr:row>35</xdr:row>
      <xdr:rowOff>106680</xdr:rowOff>
    </xdr:to>
    <xdr:sp macro="" textlink="">
      <xdr:nvSpPr>
        <xdr:cNvPr id="330" name="楕円 329"/>
        <xdr:cNvSpPr/>
      </xdr:nvSpPr>
      <xdr:spPr>
        <a:xfrm>
          <a:off x="1505331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34</xdr:row>
      <xdr:rowOff>85090</xdr:rowOff>
    </xdr:from>
    <xdr:ext cx="762000" cy="259080"/>
    <xdr:sp macro="" textlink="">
      <xdr:nvSpPr>
        <xdr:cNvPr id="331" name="補助費等該当値テキスト"/>
        <xdr:cNvSpPr txBox="1"/>
      </xdr:nvSpPr>
      <xdr:spPr>
        <a:xfrm>
          <a:off x="15179040" y="591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10160</xdr:rowOff>
    </xdr:from>
    <xdr:to>
      <xdr:col>78</xdr:col>
      <xdr:colOff>120650</xdr:colOff>
      <xdr:row>35</xdr:row>
      <xdr:rowOff>111760</xdr:rowOff>
    </xdr:to>
    <xdr:sp macro="" textlink="">
      <xdr:nvSpPr>
        <xdr:cNvPr id="332" name="楕円 331"/>
        <xdr:cNvSpPr/>
      </xdr:nvSpPr>
      <xdr:spPr>
        <a:xfrm>
          <a:off x="1428369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121920</xdr:rowOff>
    </xdr:from>
    <xdr:ext cx="730250" cy="252730"/>
    <xdr:sp macro="" textlink="">
      <xdr:nvSpPr>
        <xdr:cNvPr id="333" name="テキスト ボックス 332"/>
        <xdr:cNvSpPr txBox="1"/>
      </xdr:nvSpPr>
      <xdr:spPr>
        <a:xfrm>
          <a:off x="13987780" y="577977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158750</xdr:rowOff>
    </xdr:from>
    <xdr:to>
      <xdr:col>74</xdr:col>
      <xdr:colOff>31750</xdr:colOff>
      <xdr:row>35</xdr:row>
      <xdr:rowOff>88900</xdr:rowOff>
    </xdr:to>
    <xdr:sp macro="" textlink="">
      <xdr:nvSpPr>
        <xdr:cNvPr id="334" name="楕円 333"/>
        <xdr:cNvSpPr/>
      </xdr:nvSpPr>
      <xdr:spPr>
        <a:xfrm>
          <a:off x="13480415" y="5988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99060</xdr:rowOff>
    </xdr:from>
    <xdr:ext cx="762000" cy="252730"/>
    <xdr:sp macro="" textlink="">
      <xdr:nvSpPr>
        <xdr:cNvPr id="335" name="テキスト ボックス 334"/>
        <xdr:cNvSpPr txBox="1"/>
      </xdr:nvSpPr>
      <xdr:spPr>
        <a:xfrm>
          <a:off x="13167360" y="57569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153670</xdr:rowOff>
    </xdr:from>
    <xdr:to>
      <xdr:col>69</xdr:col>
      <xdr:colOff>142875</xdr:colOff>
      <xdr:row>35</xdr:row>
      <xdr:rowOff>83820</xdr:rowOff>
    </xdr:to>
    <xdr:sp macro="" textlink="">
      <xdr:nvSpPr>
        <xdr:cNvPr id="336" name="楕円 335"/>
        <xdr:cNvSpPr/>
      </xdr:nvSpPr>
      <xdr:spPr>
        <a:xfrm>
          <a:off x="12659995"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93980</xdr:rowOff>
    </xdr:from>
    <xdr:ext cx="762000" cy="259080"/>
    <xdr:sp macro="" textlink="">
      <xdr:nvSpPr>
        <xdr:cNvPr id="337" name="テキスト ボックス 336"/>
        <xdr:cNvSpPr txBox="1"/>
      </xdr:nvSpPr>
      <xdr:spPr>
        <a:xfrm>
          <a:off x="12364085" y="575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8" name="楕円 337"/>
        <xdr:cNvSpPr/>
      </xdr:nvSpPr>
      <xdr:spPr>
        <a:xfrm>
          <a:off x="11856720" y="6019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130810</xdr:rowOff>
    </xdr:from>
    <xdr:ext cx="755650" cy="259080"/>
    <xdr:sp macro="" textlink="">
      <xdr:nvSpPr>
        <xdr:cNvPr id="339" name="テキスト ボックス 338"/>
        <xdr:cNvSpPr txBox="1"/>
      </xdr:nvSpPr>
      <xdr:spPr>
        <a:xfrm>
          <a:off x="11543665" y="57886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0" name="正方形/長方形 339"/>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1" name="正方形/長方形 340"/>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2" name="正方形/長方形 341"/>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7" name="正方形/長方形 346"/>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9" name="正方形/長方形 348"/>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公債費に係る経常収支比率は、0.2％減少した。これは、区画整理事業分の増により公債費は増加しているものの、それ以上に税収増による一般財源の増の影響が大きく、減少したものである。　しかし、今後は公共施設の更新や長寿命化等の地方債が必要な大型事業が予定されているため基金を計画的に積み立て、活用するなど過度に地方債に依存しない財政運営に努めていく。</a:t>
          </a:r>
        </a:p>
      </xdr:txBody>
    </xdr:sp>
    <xdr:clientData/>
  </xdr:twoCellAnchor>
  <xdr:oneCellAnchor>
    <xdr:from>
      <xdr:col>3</xdr:col>
      <xdr:colOff>123825</xdr:colOff>
      <xdr:row>69</xdr:row>
      <xdr:rowOff>107950</xdr:rowOff>
    </xdr:from>
    <xdr:ext cx="298450" cy="225425"/>
    <xdr:sp macro="" textlink="">
      <xdr:nvSpPr>
        <xdr:cNvPr id="351" name="テキスト ボックス 350"/>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2" name="直線コネクタ 351"/>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2730"/>
    <xdr:sp macro="" textlink="">
      <xdr:nvSpPr>
        <xdr:cNvPr id="353" name="テキスト ボックス 352"/>
        <xdr:cNvSpPr txBox="1"/>
      </xdr:nvSpPr>
      <xdr:spPr>
        <a:xfrm>
          <a:off x="236855" y="1427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4" name="直線コネクタ 353"/>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2730"/>
    <xdr:sp macro="" textlink="">
      <xdr:nvSpPr>
        <xdr:cNvPr id="355" name="テキスト ボックス 354"/>
        <xdr:cNvSpPr txBox="1"/>
      </xdr:nvSpPr>
      <xdr:spPr>
        <a:xfrm>
          <a:off x="236855" y="13815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6" name="直線コネクタ 355"/>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2730"/>
    <xdr:sp macro="" textlink="">
      <xdr:nvSpPr>
        <xdr:cNvPr id="357" name="テキスト ボックス 356"/>
        <xdr:cNvSpPr txBox="1"/>
      </xdr:nvSpPr>
      <xdr:spPr>
        <a:xfrm>
          <a:off x="236855" y="13357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58" name="直線コネクタ 357"/>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2730"/>
    <xdr:sp macro="" textlink="">
      <xdr:nvSpPr>
        <xdr:cNvPr id="359" name="テキスト ボックス 358"/>
        <xdr:cNvSpPr txBox="1"/>
      </xdr:nvSpPr>
      <xdr:spPr>
        <a:xfrm>
          <a:off x="236855" y="12900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60" name="直線コネクタ 359"/>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2730"/>
    <xdr:sp macro="" textlink="">
      <xdr:nvSpPr>
        <xdr:cNvPr id="361" name="テキスト ボックス 360"/>
        <xdr:cNvSpPr txBox="1"/>
      </xdr:nvSpPr>
      <xdr:spPr>
        <a:xfrm>
          <a:off x="236855" y="12443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8000" cy="252730"/>
    <xdr:sp macro="" textlink="">
      <xdr:nvSpPr>
        <xdr:cNvPr id="363" name="テキスト ボックス 362"/>
        <xdr:cNvSpPr txBox="1"/>
      </xdr:nvSpPr>
      <xdr:spPr>
        <a:xfrm>
          <a:off x="236855" y="11986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4"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152400</xdr:rowOff>
    </xdr:to>
    <xdr:cxnSp macro="">
      <xdr:nvCxnSpPr>
        <xdr:cNvPr id="365" name="直線コネクタ 364"/>
        <xdr:cNvCxnSpPr/>
      </xdr:nvCxnSpPr>
      <xdr:spPr>
        <a:xfrm flipV="1">
          <a:off x="4414520" y="12448540"/>
          <a:ext cx="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124460</xdr:rowOff>
    </xdr:from>
    <xdr:ext cx="755650" cy="259080"/>
    <xdr:sp macro="" textlink="">
      <xdr:nvSpPr>
        <xdr:cNvPr id="366" name="公債費最小値テキスト"/>
        <xdr:cNvSpPr txBox="1"/>
      </xdr:nvSpPr>
      <xdr:spPr>
        <a:xfrm>
          <a:off x="4503420" y="140119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152400</xdr:rowOff>
    </xdr:from>
    <xdr:to>
      <xdr:col>24</xdr:col>
      <xdr:colOff>114300</xdr:colOff>
      <xdr:row>81</xdr:row>
      <xdr:rowOff>152400</xdr:rowOff>
    </xdr:to>
    <xdr:cxnSp macro="">
      <xdr:nvCxnSpPr>
        <xdr:cNvPr id="367" name="直線コネクタ 366"/>
        <xdr:cNvCxnSpPr/>
      </xdr:nvCxnSpPr>
      <xdr:spPr>
        <a:xfrm>
          <a:off x="4342765" y="140398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755650" cy="252730"/>
    <xdr:sp macro="" textlink="">
      <xdr:nvSpPr>
        <xdr:cNvPr id="368" name="公債費最大値テキスト"/>
        <xdr:cNvSpPr txBox="1"/>
      </xdr:nvSpPr>
      <xdr:spPr>
        <a:xfrm>
          <a:off x="4503420" y="121920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9" name="直線コネクタ 368"/>
        <xdr:cNvCxnSpPr/>
      </xdr:nvCxnSpPr>
      <xdr:spPr>
        <a:xfrm>
          <a:off x="4342765" y="12448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76</xdr:row>
      <xdr:rowOff>140970</xdr:rowOff>
    </xdr:from>
    <xdr:to>
      <xdr:col>24</xdr:col>
      <xdr:colOff>25400</xdr:colOff>
      <xdr:row>76</xdr:row>
      <xdr:rowOff>158750</xdr:rowOff>
    </xdr:to>
    <xdr:cxnSp macro="">
      <xdr:nvCxnSpPr>
        <xdr:cNvPr id="370" name="直線コネクタ 369"/>
        <xdr:cNvCxnSpPr/>
      </xdr:nvCxnSpPr>
      <xdr:spPr>
        <a:xfrm flipV="1">
          <a:off x="3657600" y="13171170"/>
          <a:ext cx="7569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55650" cy="252730"/>
    <xdr:sp macro="" textlink="">
      <xdr:nvSpPr>
        <xdr:cNvPr id="371" name="公債費平均値テキスト"/>
        <xdr:cNvSpPr txBox="1"/>
      </xdr:nvSpPr>
      <xdr:spPr>
        <a:xfrm>
          <a:off x="4503420" y="1322006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2" name="フローチャート: 判断 371"/>
        <xdr:cNvSpPr/>
      </xdr:nvSpPr>
      <xdr:spPr>
        <a:xfrm>
          <a:off x="438086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158750</xdr:rowOff>
    </xdr:from>
    <xdr:to>
      <xdr:col>19</xdr:col>
      <xdr:colOff>182880</xdr:colOff>
      <xdr:row>77</xdr:row>
      <xdr:rowOff>24130</xdr:rowOff>
    </xdr:to>
    <xdr:cxnSp macro="">
      <xdr:nvCxnSpPr>
        <xdr:cNvPr id="373" name="直線コネクタ 372"/>
        <xdr:cNvCxnSpPr/>
      </xdr:nvCxnSpPr>
      <xdr:spPr>
        <a:xfrm flipV="1">
          <a:off x="2841625" y="13188950"/>
          <a:ext cx="8159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611245" y="13174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59690</xdr:rowOff>
    </xdr:from>
    <xdr:ext cx="736600" cy="259080"/>
    <xdr:sp macro="" textlink="">
      <xdr:nvSpPr>
        <xdr:cNvPr id="375" name="テキスト ボックス 374"/>
        <xdr:cNvSpPr txBox="1"/>
      </xdr:nvSpPr>
      <xdr:spPr>
        <a:xfrm>
          <a:off x="3298190" y="13261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6" name="直線コネクタ 375"/>
        <xdr:cNvCxnSpPr/>
      </xdr:nvCxnSpPr>
      <xdr:spPr>
        <a:xfrm flipV="1">
          <a:off x="2021205" y="13225780"/>
          <a:ext cx="8204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153670</xdr:rowOff>
    </xdr:from>
    <xdr:to>
      <xdr:col>15</xdr:col>
      <xdr:colOff>149225</xdr:colOff>
      <xdr:row>77</xdr:row>
      <xdr:rowOff>83820</xdr:rowOff>
    </xdr:to>
    <xdr:sp macro="" textlink="">
      <xdr:nvSpPr>
        <xdr:cNvPr id="377" name="フローチャート: 判断 376"/>
        <xdr:cNvSpPr/>
      </xdr:nvSpPr>
      <xdr:spPr>
        <a:xfrm>
          <a:off x="2790825"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68580</xdr:rowOff>
    </xdr:from>
    <xdr:ext cx="755650" cy="259080"/>
    <xdr:sp macro="" textlink="">
      <xdr:nvSpPr>
        <xdr:cNvPr id="378" name="テキスト ボックス 377"/>
        <xdr:cNvSpPr txBox="1"/>
      </xdr:nvSpPr>
      <xdr:spPr>
        <a:xfrm>
          <a:off x="2494915" y="132702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115570</xdr:rowOff>
    </xdr:from>
    <xdr:to>
      <xdr:col>11</xdr:col>
      <xdr:colOff>9525</xdr:colOff>
      <xdr:row>78</xdr:row>
      <xdr:rowOff>90170</xdr:rowOff>
    </xdr:to>
    <xdr:cxnSp macro="">
      <xdr:nvCxnSpPr>
        <xdr:cNvPr id="379" name="直線コネクタ 378"/>
        <xdr:cNvCxnSpPr/>
      </xdr:nvCxnSpPr>
      <xdr:spPr>
        <a:xfrm flipV="1">
          <a:off x="1217930" y="13317220"/>
          <a:ext cx="80327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0" name="フローチャート: 判断 379"/>
        <xdr:cNvSpPr/>
      </xdr:nvSpPr>
      <xdr:spPr>
        <a:xfrm>
          <a:off x="1987550" y="13266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xdr:rowOff>
    </xdr:from>
    <xdr:ext cx="762000" cy="259080"/>
    <xdr:sp macro="" textlink="">
      <xdr:nvSpPr>
        <xdr:cNvPr id="381" name="テキスト ボックス 380"/>
        <xdr:cNvSpPr txBox="1"/>
      </xdr:nvSpPr>
      <xdr:spPr>
        <a:xfrm>
          <a:off x="1674495" y="1303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73660</xdr:rowOff>
    </xdr:from>
    <xdr:to>
      <xdr:col>6</xdr:col>
      <xdr:colOff>171450</xdr:colOff>
      <xdr:row>78</xdr:row>
      <xdr:rowOff>3810</xdr:rowOff>
    </xdr:to>
    <xdr:sp macro="" textlink="">
      <xdr:nvSpPr>
        <xdr:cNvPr id="382" name="フローチャート: 判断 381"/>
        <xdr:cNvSpPr/>
      </xdr:nvSpPr>
      <xdr:spPr>
        <a:xfrm>
          <a:off x="116713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13970</xdr:rowOff>
    </xdr:from>
    <xdr:ext cx="755650" cy="259080"/>
    <xdr:sp macro="" textlink="">
      <xdr:nvSpPr>
        <xdr:cNvPr id="383" name="テキスト ボックス 382"/>
        <xdr:cNvSpPr txBox="1"/>
      </xdr:nvSpPr>
      <xdr:spPr>
        <a:xfrm>
          <a:off x="871220" y="13044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5650" cy="259080"/>
    <xdr:sp macro="" textlink="">
      <xdr:nvSpPr>
        <xdr:cNvPr id="384" name="テキスト ボックス 383"/>
        <xdr:cNvSpPr txBox="1"/>
      </xdr:nvSpPr>
      <xdr:spPr>
        <a:xfrm>
          <a:off x="421576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5650" cy="259080"/>
    <xdr:sp macro="" textlink="">
      <xdr:nvSpPr>
        <xdr:cNvPr id="385" name="テキスト ボックス 384"/>
        <xdr:cNvSpPr txBox="1"/>
      </xdr:nvSpPr>
      <xdr:spPr>
        <a:xfrm>
          <a:off x="346329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6" name="テキスト ボックス 385"/>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7" name="テキスト ボックス 386"/>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5650" cy="259080"/>
    <xdr:sp macro="" textlink="">
      <xdr:nvSpPr>
        <xdr:cNvPr id="388" name="テキスト ボックス 387"/>
        <xdr:cNvSpPr txBox="1"/>
      </xdr:nvSpPr>
      <xdr:spPr>
        <a:xfrm>
          <a:off x="101917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90170</xdr:rowOff>
    </xdr:from>
    <xdr:to>
      <xdr:col>24</xdr:col>
      <xdr:colOff>76200</xdr:colOff>
      <xdr:row>77</xdr:row>
      <xdr:rowOff>20320</xdr:rowOff>
    </xdr:to>
    <xdr:sp macro="" textlink="">
      <xdr:nvSpPr>
        <xdr:cNvPr id="389" name="楕円 388"/>
        <xdr:cNvSpPr/>
      </xdr:nvSpPr>
      <xdr:spPr>
        <a:xfrm>
          <a:off x="4380865" y="131203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106680</xdr:rowOff>
    </xdr:from>
    <xdr:ext cx="755650" cy="259080"/>
    <xdr:sp macro="" textlink="">
      <xdr:nvSpPr>
        <xdr:cNvPr id="390" name="公債費該当値テキスト"/>
        <xdr:cNvSpPr txBox="1"/>
      </xdr:nvSpPr>
      <xdr:spPr>
        <a:xfrm>
          <a:off x="4503420" y="129654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107950</xdr:rowOff>
    </xdr:from>
    <xdr:to>
      <xdr:col>20</xdr:col>
      <xdr:colOff>38100</xdr:colOff>
      <xdr:row>77</xdr:row>
      <xdr:rowOff>38100</xdr:rowOff>
    </xdr:to>
    <xdr:sp macro="" textlink="">
      <xdr:nvSpPr>
        <xdr:cNvPr id="391" name="楕円 390"/>
        <xdr:cNvSpPr/>
      </xdr:nvSpPr>
      <xdr:spPr>
        <a:xfrm>
          <a:off x="3611245" y="13138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48260</xdr:rowOff>
    </xdr:from>
    <xdr:ext cx="736600" cy="259080"/>
    <xdr:sp macro="" textlink="">
      <xdr:nvSpPr>
        <xdr:cNvPr id="392" name="テキスト ボックス 391"/>
        <xdr:cNvSpPr txBox="1"/>
      </xdr:nvSpPr>
      <xdr:spPr>
        <a:xfrm>
          <a:off x="3298190" y="12907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xdr:cNvSpPr/>
      </xdr:nvSpPr>
      <xdr:spPr>
        <a:xfrm>
          <a:off x="2790825"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55650" cy="259080"/>
    <xdr:sp macro="" textlink="">
      <xdr:nvSpPr>
        <xdr:cNvPr id="394" name="テキスト ボックス 393"/>
        <xdr:cNvSpPr txBox="1"/>
      </xdr:nvSpPr>
      <xdr:spPr>
        <a:xfrm>
          <a:off x="2494915" y="12943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5" name="楕円 394"/>
        <xdr:cNvSpPr/>
      </xdr:nvSpPr>
      <xdr:spPr>
        <a:xfrm>
          <a:off x="1987550" y="132664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151130</xdr:rowOff>
    </xdr:from>
    <xdr:ext cx="762000" cy="259080"/>
    <xdr:sp macro="" textlink="">
      <xdr:nvSpPr>
        <xdr:cNvPr id="396" name="テキスト ボックス 395"/>
        <xdr:cNvSpPr txBox="1"/>
      </xdr:nvSpPr>
      <xdr:spPr>
        <a:xfrm>
          <a:off x="1674495"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39370</xdr:rowOff>
    </xdr:from>
    <xdr:to>
      <xdr:col>6</xdr:col>
      <xdr:colOff>171450</xdr:colOff>
      <xdr:row>78</xdr:row>
      <xdr:rowOff>140970</xdr:rowOff>
    </xdr:to>
    <xdr:sp macro="" textlink="">
      <xdr:nvSpPr>
        <xdr:cNvPr id="397" name="楕円 396"/>
        <xdr:cNvSpPr/>
      </xdr:nvSpPr>
      <xdr:spPr>
        <a:xfrm>
          <a:off x="116713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125730</xdr:rowOff>
    </xdr:from>
    <xdr:ext cx="755650" cy="259080"/>
    <xdr:sp macro="" textlink="">
      <xdr:nvSpPr>
        <xdr:cNvPr id="398" name="テキスト ボックス 397"/>
        <xdr:cNvSpPr txBox="1"/>
      </xdr:nvSpPr>
      <xdr:spPr>
        <a:xfrm>
          <a:off x="871220" y="134988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7" name="正方形/長方形 406"/>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増による一般財源の増の影響により、全項目で経常収支比率が減少しているため、公債費以外の経常収支比率は前年度に比べて2.1％減少しており、類似団体平均を下回った。特に減少が大きいものは、人件費の1.2％となっている。
　本町は、景気動向により歳入の経常一般財源等が大きく影響を受けるため、令和3年度は新型コロナウイルス感染症の影響により町税が減収し、経常収支比率が特に悪化していた。</a:t>
          </a:r>
        </a:p>
      </xdr:txBody>
    </xdr:sp>
    <xdr:clientData/>
  </xdr:twoCellAnchor>
  <xdr:oneCellAnchor>
    <xdr:from>
      <xdr:col>62</xdr:col>
      <xdr:colOff>6350</xdr:colOff>
      <xdr:row>69</xdr:row>
      <xdr:rowOff>107950</xdr:rowOff>
    </xdr:from>
    <xdr:ext cx="298450" cy="225425"/>
    <xdr:sp macro="" textlink="">
      <xdr:nvSpPr>
        <xdr:cNvPr id="410" name="テキスト ボックス 409"/>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2730"/>
    <xdr:sp macro="" textlink="">
      <xdr:nvSpPr>
        <xdr:cNvPr id="412" name="テキスト ボックス 411"/>
        <xdr:cNvSpPr txBox="1"/>
      </xdr:nvSpPr>
      <xdr:spPr>
        <a:xfrm>
          <a:off x="10926445" y="1427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2730"/>
    <xdr:sp macro="" textlink="">
      <xdr:nvSpPr>
        <xdr:cNvPr id="414" name="テキスト ボックス 413"/>
        <xdr:cNvSpPr txBox="1"/>
      </xdr:nvSpPr>
      <xdr:spPr>
        <a:xfrm>
          <a:off x="10926445" y="13815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2730"/>
    <xdr:sp macro="" textlink="">
      <xdr:nvSpPr>
        <xdr:cNvPr id="416" name="テキスト ボックス 415"/>
        <xdr:cNvSpPr txBox="1"/>
      </xdr:nvSpPr>
      <xdr:spPr>
        <a:xfrm>
          <a:off x="10926445" y="13357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2730"/>
    <xdr:sp macro="" textlink="">
      <xdr:nvSpPr>
        <xdr:cNvPr id="418" name="テキスト ボックス 417"/>
        <xdr:cNvSpPr txBox="1"/>
      </xdr:nvSpPr>
      <xdr:spPr>
        <a:xfrm>
          <a:off x="10926445" y="12900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2730"/>
    <xdr:sp macro="" textlink="">
      <xdr:nvSpPr>
        <xdr:cNvPr id="420" name="テキスト ボックス 419"/>
        <xdr:cNvSpPr txBox="1"/>
      </xdr:nvSpPr>
      <xdr:spPr>
        <a:xfrm>
          <a:off x="10926445" y="12443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2730"/>
    <xdr:sp macro="" textlink="">
      <xdr:nvSpPr>
        <xdr:cNvPr id="422" name="テキスト ボックス 421"/>
        <xdr:cNvSpPr txBox="1"/>
      </xdr:nvSpPr>
      <xdr:spPr>
        <a:xfrm>
          <a:off x="10926445" y="11986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4" name="直線コネクタ 423"/>
        <xdr:cNvCxnSpPr/>
      </xdr:nvCxnSpPr>
      <xdr:spPr>
        <a:xfrm flipV="1">
          <a:off x="15104110" y="12837160"/>
          <a:ext cx="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53340</xdr:rowOff>
    </xdr:from>
    <xdr:ext cx="762000" cy="252730"/>
    <xdr:sp macro="" textlink="">
      <xdr:nvSpPr>
        <xdr:cNvPr id="425" name="公債費以外最小値テキスト"/>
        <xdr:cNvSpPr txBox="1"/>
      </xdr:nvSpPr>
      <xdr:spPr>
        <a:xfrm>
          <a:off x="15179040" y="13769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81280</xdr:rowOff>
    </xdr:from>
    <xdr:to>
      <xdr:col>82</xdr:col>
      <xdr:colOff>182880</xdr:colOff>
      <xdr:row>80</xdr:row>
      <xdr:rowOff>81280</xdr:rowOff>
    </xdr:to>
    <xdr:cxnSp macro="">
      <xdr:nvCxnSpPr>
        <xdr:cNvPr id="426" name="直線コネクタ 425"/>
        <xdr:cNvCxnSpPr/>
      </xdr:nvCxnSpPr>
      <xdr:spPr>
        <a:xfrm>
          <a:off x="15015210" y="137972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73</xdr:row>
      <xdr:rowOff>64770</xdr:rowOff>
    </xdr:from>
    <xdr:ext cx="762000" cy="252730"/>
    <xdr:sp macro="" textlink="">
      <xdr:nvSpPr>
        <xdr:cNvPr id="427" name="公債費以外最大値テキスト"/>
        <xdr:cNvSpPr txBox="1"/>
      </xdr:nvSpPr>
      <xdr:spPr>
        <a:xfrm>
          <a:off x="15179040" y="12580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149860</xdr:rowOff>
    </xdr:from>
    <xdr:to>
      <xdr:col>82</xdr:col>
      <xdr:colOff>182880</xdr:colOff>
      <xdr:row>74</xdr:row>
      <xdr:rowOff>149860</xdr:rowOff>
    </xdr:to>
    <xdr:cxnSp macro="">
      <xdr:nvCxnSpPr>
        <xdr:cNvPr id="428" name="直線コネクタ 427"/>
        <xdr:cNvCxnSpPr/>
      </xdr:nvCxnSpPr>
      <xdr:spPr>
        <a:xfrm>
          <a:off x="15015210" y="128371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72390</xdr:rowOff>
    </xdr:from>
    <xdr:to>
      <xdr:col>82</xdr:col>
      <xdr:colOff>107950</xdr:colOff>
      <xdr:row>76</xdr:row>
      <xdr:rowOff>168275</xdr:rowOff>
    </xdr:to>
    <xdr:cxnSp macro="">
      <xdr:nvCxnSpPr>
        <xdr:cNvPr id="429" name="直線コネクタ 428"/>
        <xdr:cNvCxnSpPr/>
      </xdr:nvCxnSpPr>
      <xdr:spPr>
        <a:xfrm flipV="1">
          <a:off x="14334490" y="13102590"/>
          <a:ext cx="7696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139700</xdr:rowOff>
    </xdr:from>
    <xdr:ext cx="762000" cy="259080"/>
    <xdr:sp macro="" textlink="">
      <xdr:nvSpPr>
        <xdr:cNvPr id="430" name="公債費以外平均値テキスト"/>
        <xdr:cNvSpPr txBox="1"/>
      </xdr:nvSpPr>
      <xdr:spPr>
        <a:xfrm>
          <a:off x="1517904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1" name="フローチャート: 判断 430"/>
        <xdr:cNvSpPr/>
      </xdr:nvSpPr>
      <xdr:spPr>
        <a:xfrm>
          <a:off x="1505331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113030</xdr:rowOff>
    </xdr:from>
    <xdr:to>
      <xdr:col>78</xdr:col>
      <xdr:colOff>69850</xdr:colOff>
      <xdr:row>76</xdr:row>
      <xdr:rowOff>168275</xdr:rowOff>
    </xdr:to>
    <xdr:cxnSp macro="">
      <xdr:nvCxnSpPr>
        <xdr:cNvPr id="432" name="直線コネクタ 431"/>
        <xdr:cNvCxnSpPr/>
      </xdr:nvCxnSpPr>
      <xdr:spPr>
        <a:xfrm>
          <a:off x="13531215" y="13143230"/>
          <a:ext cx="8032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44450</xdr:rowOff>
    </xdr:from>
    <xdr:to>
      <xdr:col>78</xdr:col>
      <xdr:colOff>120650</xdr:colOff>
      <xdr:row>76</xdr:row>
      <xdr:rowOff>146050</xdr:rowOff>
    </xdr:to>
    <xdr:sp macro="" textlink="">
      <xdr:nvSpPr>
        <xdr:cNvPr id="433" name="フローチャート: 判断 432"/>
        <xdr:cNvSpPr/>
      </xdr:nvSpPr>
      <xdr:spPr>
        <a:xfrm>
          <a:off x="1428369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156210</xdr:rowOff>
    </xdr:from>
    <xdr:ext cx="730250" cy="252730"/>
    <xdr:sp macro="" textlink="">
      <xdr:nvSpPr>
        <xdr:cNvPr id="434" name="テキスト ボックス 433"/>
        <xdr:cNvSpPr txBox="1"/>
      </xdr:nvSpPr>
      <xdr:spPr>
        <a:xfrm>
          <a:off x="13987780" y="1284351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63500</xdr:rowOff>
    </xdr:from>
    <xdr:to>
      <xdr:col>73</xdr:col>
      <xdr:colOff>180975</xdr:colOff>
      <xdr:row>76</xdr:row>
      <xdr:rowOff>113030</xdr:rowOff>
    </xdr:to>
    <xdr:cxnSp macro="">
      <xdr:nvCxnSpPr>
        <xdr:cNvPr id="435" name="直線コネクタ 434"/>
        <xdr:cNvCxnSpPr/>
      </xdr:nvCxnSpPr>
      <xdr:spPr>
        <a:xfrm>
          <a:off x="12710795" y="13093700"/>
          <a:ext cx="8204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73660</xdr:rowOff>
    </xdr:from>
    <xdr:to>
      <xdr:col>74</xdr:col>
      <xdr:colOff>31750</xdr:colOff>
      <xdr:row>78</xdr:row>
      <xdr:rowOff>3810</xdr:rowOff>
    </xdr:to>
    <xdr:sp macro="" textlink="">
      <xdr:nvSpPr>
        <xdr:cNvPr id="436" name="フローチャート: 判断 435"/>
        <xdr:cNvSpPr/>
      </xdr:nvSpPr>
      <xdr:spPr>
        <a:xfrm>
          <a:off x="13480415" y="13275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160020</xdr:rowOff>
    </xdr:from>
    <xdr:ext cx="762000" cy="259080"/>
    <xdr:sp macro="" textlink="">
      <xdr:nvSpPr>
        <xdr:cNvPr id="437" name="テキスト ボックス 436"/>
        <xdr:cNvSpPr txBox="1"/>
      </xdr:nvSpPr>
      <xdr:spPr>
        <a:xfrm>
          <a:off x="1316736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63500</xdr:rowOff>
    </xdr:from>
    <xdr:to>
      <xdr:col>69</xdr:col>
      <xdr:colOff>92075</xdr:colOff>
      <xdr:row>76</xdr:row>
      <xdr:rowOff>104140</xdr:rowOff>
    </xdr:to>
    <xdr:cxnSp macro="">
      <xdr:nvCxnSpPr>
        <xdr:cNvPr id="438" name="直線コネクタ 437"/>
        <xdr:cNvCxnSpPr/>
      </xdr:nvCxnSpPr>
      <xdr:spPr>
        <a:xfrm flipV="1">
          <a:off x="11890375" y="13093700"/>
          <a:ext cx="8204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37465</xdr:rowOff>
    </xdr:from>
    <xdr:to>
      <xdr:col>69</xdr:col>
      <xdr:colOff>142875</xdr:colOff>
      <xdr:row>77</xdr:row>
      <xdr:rowOff>139065</xdr:rowOff>
    </xdr:to>
    <xdr:sp macro="" textlink="">
      <xdr:nvSpPr>
        <xdr:cNvPr id="439" name="フローチャート: 判断 438"/>
        <xdr:cNvSpPr/>
      </xdr:nvSpPr>
      <xdr:spPr>
        <a:xfrm>
          <a:off x="12659995"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123825</xdr:rowOff>
    </xdr:from>
    <xdr:ext cx="762000" cy="252730"/>
    <xdr:sp macro="" textlink="">
      <xdr:nvSpPr>
        <xdr:cNvPr id="440" name="テキスト ボックス 439"/>
        <xdr:cNvSpPr txBox="1"/>
      </xdr:nvSpPr>
      <xdr:spPr>
        <a:xfrm>
          <a:off x="12364085" y="13325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10160</xdr:rowOff>
    </xdr:from>
    <xdr:to>
      <xdr:col>65</xdr:col>
      <xdr:colOff>53975</xdr:colOff>
      <xdr:row>77</xdr:row>
      <xdr:rowOff>111760</xdr:rowOff>
    </xdr:to>
    <xdr:sp macro="" textlink="">
      <xdr:nvSpPr>
        <xdr:cNvPr id="441" name="フローチャート: 判断 440"/>
        <xdr:cNvSpPr/>
      </xdr:nvSpPr>
      <xdr:spPr>
        <a:xfrm>
          <a:off x="11856720" y="132118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96520</xdr:rowOff>
    </xdr:from>
    <xdr:ext cx="755650" cy="259080"/>
    <xdr:sp macro="" textlink="">
      <xdr:nvSpPr>
        <xdr:cNvPr id="442" name="テキスト ボックス 441"/>
        <xdr:cNvSpPr txBox="1"/>
      </xdr:nvSpPr>
      <xdr:spPr>
        <a:xfrm>
          <a:off x="11543665" y="13298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5650" cy="259080"/>
    <xdr:sp macro="" textlink="">
      <xdr:nvSpPr>
        <xdr:cNvPr id="443" name="テキスト ボックス 442"/>
        <xdr:cNvSpPr txBox="1"/>
      </xdr:nvSpPr>
      <xdr:spPr>
        <a:xfrm>
          <a:off x="1490535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4" name="テキスト ボックス 443"/>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5" name="テキスト ボックス 444"/>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5650" cy="259080"/>
    <xdr:sp macro="" textlink="">
      <xdr:nvSpPr>
        <xdr:cNvPr id="446" name="テキスト ボックス 445"/>
        <xdr:cNvSpPr txBox="1"/>
      </xdr:nvSpPr>
      <xdr:spPr>
        <a:xfrm>
          <a:off x="1251204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7" name="テキスト ボックス 446"/>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76</xdr:row>
      <xdr:rowOff>21590</xdr:rowOff>
    </xdr:from>
    <xdr:to>
      <xdr:col>82</xdr:col>
      <xdr:colOff>158750</xdr:colOff>
      <xdr:row>76</xdr:row>
      <xdr:rowOff>123190</xdr:rowOff>
    </xdr:to>
    <xdr:sp macro="" textlink="">
      <xdr:nvSpPr>
        <xdr:cNvPr id="448" name="楕円 447"/>
        <xdr:cNvSpPr/>
      </xdr:nvSpPr>
      <xdr:spPr>
        <a:xfrm>
          <a:off x="1505331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75</xdr:row>
      <xdr:rowOff>38100</xdr:rowOff>
    </xdr:from>
    <xdr:ext cx="762000" cy="259080"/>
    <xdr:sp macro="" textlink="">
      <xdr:nvSpPr>
        <xdr:cNvPr id="449" name="公債費以外該当値テキスト"/>
        <xdr:cNvSpPr txBox="1"/>
      </xdr:nvSpPr>
      <xdr:spPr>
        <a:xfrm>
          <a:off x="15179040" y="1289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117475</xdr:rowOff>
    </xdr:from>
    <xdr:to>
      <xdr:col>78</xdr:col>
      <xdr:colOff>120650</xdr:colOff>
      <xdr:row>77</xdr:row>
      <xdr:rowOff>47625</xdr:rowOff>
    </xdr:to>
    <xdr:sp macro="" textlink="">
      <xdr:nvSpPr>
        <xdr:cNvPr id="450" name="楕円 449"/>
        <xdr:cNvSpPr/>
      </xdr:nvSpPr>
      <xdr:spPr>
        <a:xfrm>
          <a:off x="1428369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32385</xdr:rowOff>
    </xdr:from>
    <xdr:ext cx="730250" cy="252730"/>
    <xdr:sp macro="" textlink="">
      <xdr:nvSpPr>
        <xdr:cNvPr id="451" name="テキスト ボックス 450"/>
        <xdr:cNvSpPr txBox="1"/>
      </xdr:nvSpPr>
      <xdr:spPr>
        <a:xfrm>
          <a:off x="13987780" y="1323403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62230</xdr:rowOff>
    </xdr:from>
    <xdr:to>
      <xdr:col>74</xdr:col>
      <xdr:colOff>31750</xdr:colOff>
      <xdr:row>76</xdr:row>
      <xdr:rowOff>163830</xdr:rowOff>
    </xdr:to>
    <xdr:sp macro="" textlink="">
      <xdr:nvSpPr>
        <xdr:cNvPr id="452" name="楕円 451"/>
        <xdr:cNvSpPr/>
      </xdr:nvSpPr>
      <xdr:spPr>
        <a:xfrm>
          <a:off x="13480415" y="130924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xdr:rowOff>
    </xdr:from>
    <xdr:ext cx="762000" cy="259080"/>
    <xdr:sp macro="" textlink="">
      <xdr:nvSpPr>
        <xdr:cNvPr id="453" name="テキスト ボックス 452"/>
        <xdr:cNvSpPr txBox="1"/>
      </xdr:nvSpPr>
      <xdr:spPr>
        <a:xfrm>
          <a:off x="13167360" y="1286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12065</xdr:rowOff>
    </xdr:from>
    <xdr:to>
      <xdr:col>69</xdr:col>
      <xdr:colOff>142875</xdr:colOff>
      <xdr:row>76</xdr:row>
      <xdr:rowOff>113665</xdr:rowOff>
    </xdr:to>
    <xdr:sp macro="" textlink="">
      <xdr:nvSpPr>
        <xdr:cNvPr id="454" name="楕円 453"/>
        <xdr:cNvSpPr/>
      </xdr:nvSpPr>
      <xdr:spPr>
        <a:xfrm>
          <a:off x="12659995"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123825</xdr:rowOff>
    </xdr:from>
    <xdr:ext cx="762000" cy="252730"/>
    <xdr:sp macro="" textlink="">
      <xdr:nvSpPr>
        <xdr:cNvPr id="455" name="テキスト ボックス 454"/>
        <xdr:cNvSpPr txBox="1"/>
      </xdr:nvSpPr>
      <xdr:spPr>
        <a:xfrm>
          <a:off x="12364085" y="128111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53340</xdr:rowOff>
    </xdr:from>
    <xdr:to>
      <xdr:col>65</xdr:col>
      <xdr:colOff>53975</xdr:colOff>
      <xdr:row>76</xdr:row>
      <xdr:rowOff>154940</xdr:rowOff>
    </xdr:to>
    <xdr:sp macro="" textlink="">
      <xdr:nvSpPr>
        <xdr:cNvPr id="456" name="楕円 455"/>
        <xdr:cNvSpPr/>
      </xdr:nvSpPr>
      <xdr:spPr>
        <a:xfrm>
          <a:off x="11856720" y="13083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165100</xdr:rowOff>
    </xdr:from>
    <xdr:ext cx="755650" cy="259080"/>
    <xdr:sp macro="" textlink="">
      <xdr:nvSpPr>
        <xdr:cNvPr id="457" name="テキスト ボックス 456"/>
        <xdr:cNvSpPr txBox="1"/>
      </xdr:nvSpPr>
      <xdr:spPr>
        <a:xfrm>
          <a:off x="11543665" y="128524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86360</xdr:rowOff>
    </xdr:from>
    <xdr:to>
      <xdr:col>40</xdr:col>
      <xdr:colOff>280035</xdr:colOff>
      <xdr:row>3</xdr:row>
      <xdr:rowOff>18415</xdr:rowOff>
    </xdr:to>
    <xdr:sp macro="" textlink="">
      <xdr:nvSpPr>
        <xdr:cNvPr id="3" name="表題ボックス"/>
        <xdr:cNvSpPr/>
      </xdr:nvSpPr>
      <xdr:spPr>
        <a:xfrm>
          <a:off x="0" y="86360"/>
          <a:ext cx="11316335" cy="4464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xdr:cNvSpPr/>
      </xdr:nvSpPr>
      <xdr:spPr>
        <a:xfrm>
          <a:off x="12922250" y="0"/>
          <a:ext cx="2768600"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xdr:cNvSpPr/>
      </xdr:nvSpPr>
      <xdr:spPr>
        <a:xfrm>
          <a:off x="12931775" y="12065"/>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2944475" y="30480"/>
          <a:ext cx="271018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福岡県苅田町</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xdr:cNvSpPr/>
      </xdr:nvSpPr>
      <xdr:spPr>
        <a:xfrm>
          <a:off x="10915650" y="0"/>
          <a:ext cx="1809750" cy="3797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xdr:cNvSpPr/>
      </xdr:nvSpPr>
      <xdr:spPr>
        <a:xfrm>
          <a:off x="10941050" y="12065"/>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xdr:cNvSpPr/>
      </xdr:nvSpPr>
      <xdr:spPr>
        <a:xfrm>
          <a:off x="10966450" y="30480"/>
          <a:ext cx="1707515"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xdr:cNvSpPr/>
      </xdr:nvSpPr>
      <xdr:spPr>
        <a:xfrm>
          <a:off x="1984375" y="12000865"/>
          <a:ext cx="389255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xdr:cNvSpPr/>
      </xdr:nvSpPr>
      <xdr:spPr>
        <a:xfrm>
          <a:off x="2508250" y="12037060"/>
          <a:ext cx="1158875"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xdr:cNvCxnSpPr/>
      </xdr:nvCxnSpPr>
      <xdr:spPr>
        <a:xfrm>
          <a:off x="2222500" y="121227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xdr:cNvSpPr/>
      </xdr:nvSpPr>
      <xdr:spPr>
        <a:xfrm>
          <a:off x="2308225" y="1207389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xdr:cNvSpPr/>
      </xdr:nvSpPr>
      <xdr:spPr>
        <a:xfrm>
          <a:off x="4117975" y="12073890"/>
          <a:ext cx="85725"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xdr:cNvSpPr/>
      </xdr:nvSpPr>
      <xdr:spPr>
        <a:xfrm>
          <a:off x="4330700" y="12037060"/>
          <a:ext cx="1158875" cy="2508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xdr:cNvSpPr/>
      </xdr:nvSpPr>
      <xdr:spPr>
        <a:xfrm>
          <a:off x="1984375" y="1079500"/>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xdr:cNvSpPr/>
      </xdr:nvSpPr>
      <xdr:spPr>
        <a:xfrm>
          <a:off x="425450" y="11938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xdr:cNvSpPr/>
      </xdr:nvSpPr>
      <xdr:spPr>
        <a:xfrm>
          <a:off x="425450" y="1458595"/>
          <a:ext cx="1158875"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xdr:cNvCxnSpPr/>
      </xdr:nvCxnSpPr>
      <xdr:spPr>
        <a:xfrm flipH="1">
          <a:off x="180975" y="125666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xdr:cNvSpPr/>
      </xdr:nvSpPr>
      <xdr:spPr>
        <a:xfrm>
          <a:off x="215900" y="120650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xdr:cNvSpPr/>
      </xdr:nvSpPr>
      <xdr:spPr>
        <a:xfrm>
          <a:off x="215900" y="14712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xdr:cNvSpPr/>
      </xdr:nvSpPr>
      <xdr:spPr>
        <a:xfrm>
          <a:off x="1984375" y="1651000"/>
          <a:ext cx="3892550" cy="228155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59080"/>
    <xdr:sp macro="" textlink="">
      <xdr:nvSpPr>
        <xdr:cNvPr id="29" name="テキスト ボックス 28"/>
        <xdr:cNvSpPr txBox="1"/>
      </xdr:nvSpPr>
      <xdr:spPr>
        <a:xfrm>
          <a:off x="1549400" y="1269365"/>
          <a:ext cx="4114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xdr:cNvCxnSpPr/>
      </xdr:nvCxnSpPr>
      <xdr:spPr>
        <a:xfrm>
          <a:off x="1984375" y="393255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8285"/>
    <xdr:sp macro="" textlink="">
      <xdr:nvSpPr>
        <xdr:cNvPr id="31" name="テキスト ボックス 30"/>
        <xdr:cNvSpPr txBox="1"/>
      </xdr:nvSpPr>
      <xdr:spPr>
        <a:xfrm>
          <a:off x="1273175" y="3789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xdr:cNvCxnSpPr/>
      </xdr:nvCxnSpPr>
      <xdr:spPr>
        <a:xfrm>
          <a:off x="1984375" y="35528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8285"/>
    <xdr:sp macro="" textlink="">
      <xdr:nvSpPr>
        <xdr:cNvPr id="33" name="テキスト ボックス 32"/>
        <xdr:cNvSpPr txBox="1"/>
      </xdr:nvSpPr>
      <xdr:spPr>
        <a:xfrm>
          <a:off x="1273175" y="34099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xdr:cNvCxnSpPr/>
      </xdr:nvCxnSpPr>
      <xdr:spPr>
        <a:xfrm>
          <a:off x="1984375" y="31730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8285"/>
    <xdr:sp macro="" textlink="">
      <xdr:nvSpPr>
        <xdr:cNvPr id="35" name="テキスト ボックス 34"/>
        <xdr:cNvSpPr txBox="1"/>
      </xdr:nvSpPr>
      <xdr:spPr>
        <a:xfrm>
          <a:off x="1273175" y="30302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3205"/>
    <xdr:sp macro="" textlink="">
      <xdr:nvSpPr>
        <xdr:cNvPr id="37" name="テキスト ボックス 36"/>
        <xdr:cNvSpPr txBox="1"/>
      </xdr:nvSpPr>
      <xdr:spPr>
        <a:xfrm>
          <a:off x="1273175" y="26504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730"/>
    <xdr:sp macro="" textlink="">
      <xdr:nvSpPr>
        <xdr:cNvPr id="39" name="テキスト ボックス 38"/>
        <xdr:cNvSpPr txBox="1"/>
      </xdr:nvSpPr>
      <xdr:spPr>
        <a:xfrm>
          <a:off x="1273175"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49555"/>
    <xdr:sp macro="" textlink="">
      <xdr:nvSpPr>
        <xdr:cNvPr id="43" name="テキスト ボックス 42"/>
        <xdr:cNvSpPr txBox="1"/>
      </xdr:nvSpPr>
      <xdr:spPr>
        <a:xfrm>
          <a:off x="1273175" y="1505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xdr:cNvSpPr/>
      </xdr:nvSpPr>
      <xdr:spPr>
        <a:xfrm>
          <a:off x="1984375" y="1651000"/>
          <a:ext cx="3892550" cy="228155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168910</xdr:rowOff>
    </xdr:from>
    <xdr:to>
      <xdr:col>29</xdr:col>
      <xdr:colOff>127000</xdr:colOff>
      <xdr:row>20</xdr:row>
      <xdr:rowOff>116205</xdr:rowOff>
    </xdr:to>
    <xdr:cxnSp macro="">
      <xdr:nvCxnSpPr>
        <xdr:cNvPr id="45" name="直線コネクタ 44"/>
        <xdr:cNvCxnSpPr/>
      </xdr:nvCxnSpPr>
      <xdr:spPr>
        <a:xfrm flipV="1">
          <a:off x="5191125" y="2102485"/>
          <a:ext cx="0" cy="14903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88900</xdr:rowOff>
    </xdr:from>
    <xdr:ext cx="762000" cy="244475"/>
    <xdr:sp macro="" textlink="">
      <xdr:nvSpPr>
        <xdr:cNvPr id="46" name="人口1人当たり決算額の推移最小値テキスト130"/>
        <xdr:cNvSpPr txBox="1"/>
      </xdr:nvSpPr>
      <xdr:spPr>
        <a:xfrm>
          <a:off x="5264150" y="35655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57,866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116205</xdr:rowOff>
    </xdr:from>
    <xdr:to>
      <xdr:col>30</xdr:col>
      <xdr:colOff>25400</xdr:colOff>
      <xdr:row>20</xdr:row>
      <xdr:rowOff>116205</xdr:rowOff>
    </xdr:to>
    <xdr:cxnSp macro="">
      <xdr:nvCxnSpPr>
        <xdr:cNvPr id="47" name="直線コネクタ 46"/>
        <xdr:cNvCxnSpPr/>
      </xdr:nvCxnSpPr>
      <xdr:spPr>
        <a:xfrm>
          <a:off x="5102225" y="35928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83820</xdr:rowOff>
    </xdr:from>
    <xdr:ext cx="762000" cy="259080"/>
    <xdr:sp macro="" textlink="">
      <xdr:nvSpPr>
        <xdr:cNvPr id="48" name="人口1人当たり決算額の推移最大値テキスト130"/>
        <xdr:cNvSpPr txBox="1"/>
      </xdr:nvSpPr>
      <xdr:spPr>
        <a:xfrm>
          <a:off x="5264150" y="1845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136,286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168910</xdr:rowOff>
    </xdr:from>
    <xdr:to>
      <xdr:col>30</xdr:col>
      <xdr:colOff>25400</xdr:colOff>
      <xdr:row>11</xdr:row>
      <xdr:rowOff>168910</xdr:rowOff>
    </xdr:to>
    <xdr:cxnSp macro="">
      <xdr:nvCxnSpPr>
        <xdr:cNvPr id="49" name="直線コネクタ 48"/>
        <xdr:cNvCxnSpPr/>
      </xdr:nvCxnSpPr>
      <xdr:spPr>
        <a:xfrm>
          <a:off x="5102225" y="21024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157480</xdr:rowOff>
    </xdr:from>
    <xdr:to>
      <xdr:col>29</xdr:col>
      <xdr:colOff>127000</xdr:colOff>
      <xdr:row>18</xdr:row>
      <xdr:rowOff>158750</xdr:rowOff>
    </xdr:to>
    <xdr:cxnSp macro="">
      <xdr:nvCxnSpPr>
        <xdr:cNvPr id="50" name="直線コネクタ 49"/>
        <xdr:cNvCxnSpPr/>
      </xdr:nvCxnSpPr>
      <xdr:spPr>
        <a:xfrm flipV="1">
          <a:off x="4591050" y="3291205"/>
          <a:ext cx="600075"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100330</xdr:rowOff>
    </xdr:from>
    <xdr:ext cx="762000" cy="248920"/>
    <xdr:sp macro="" textlink="">
      <xdr:nvSpPr>
        <xdr:cNvPr id="51" name="人口1人当たり決算額の推移平均値テキスト130"/>
        <xdr:cNvSpPr txBox="1"/>
      </xdr:nvSpPr>
      <xdr:spPr>
        <a:xfrm>
          <a:off x="5264150" y="289115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84455</xdr:rowOff>
    </xdr:from>
    <xdr:to>
      <xdr:col>29</xdr:col>
      <xdr:colOff>174625</xdr:colOff>
      <xdr:row>18</xdr:row>
      <xdr:rowOff>17780</xdr:rowOff>
    </xdr:to>
    <xdr:sp macro="" textlink="">
      <xdr:nvSpPr>
        <xdr:cNvPr id="52" name="フローチャート: 判断 51"/>
        <xdr:cNvSpPr/>
      </xdr:nvSpPr>
      <xdr:spPr>
        <a:xfrm>
          <a:off x="5140325" y="3046730"/>
          <a:ext cx="984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158750</xdr:rowOff>
    </xdr:from>
    <xdr:to>
      <xdr:col>26</xdr:col>
      <xdr:colOff>50800</xdr:colOff>
      <xdr:row>19</xdr:row>
      <xdr:rowOff>29845</xdr:rowOff>
    </xdr:to>
    <xdr:cxnSp macro="">
      <xdr:nvCxnSpPr>
        <xdr:cNvPr id="53" name="直線コネクタ 52"/>
        <xdr:cNvCxnSpPr/>
      </xdr:nvCxnSpPr>
      <xdr:spPr>
        <a:xfrm flipV="1">
          <a:off x="3956050" y="3292475"/>
          <a:ext cx="6350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97790</xdr:rowOff>
    </xdr:from>
    <xdr:to>
      <xdr:col>26</xdr:col>
      <xdr:colOff>101600</xdr:colOff>
      <xdr:row>18</xdr:row>
      <xdr:rowOff>30480</xdr:rowOff>
    </xdr:to>
    <xdr:sp macro="" textlink="">
      <xdr:nvSpPr>
        <xdr:cNvPr id="54" name="フローチャート: 判断 53"/>
        <xdr:cNvSpPr/>
      </xdr:nvSpPr>
      <xdr:spPr>
        <a:xfrm>
          <a:off x="4540250" y="3060065"/>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40640</xdr:rowOff>
    </xdr:from>
    <xdr:ext cx="736600" cy="247015"/>
    <xdr:sp macro="" textlink="">
      <xdr:nvSpPr>
        <xdr:cNvPr id="55" name="テキスト ボックス 54"/>
        <xdr:cNvSpPr txBox="1"/>
      </xdr:nvSpPr>
      <xdr:spPr>
        <a:xfrm>
          <a:off x="4241800" y="283146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19</xdr:row>
      <xdr:rowOff>29845</xdr:rowOff>
    </xdr:from>
    <xdr:to>
      <xdr:col>22</xdr:col>
      <xdr:colOff>114300</xdr:colOff>
      <xdr:row>19</xdr:row>
      <xdr:rowOff>101600</xdr:rowOff>
    </xdr:to>
    <xdr:cxnSp macro="">
      <xdr:nvCxnSpPr>
        <xdr:cNvPr id="56" name="直線コネクタ 55"/>
        <xdr:cNvCxnSpPr/>
      </xdr:nvCxnSpPr>
      <xdr:spPr>
        <a:xfrm flipV="1">
          <a:off x="3317875" y="3335020"/>
          <a:ext cx="638175" cy="717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3175</xdr:rowOff>
    </xdr:from>
    <xdr:to>
      <xdr:col>22</xdr:col>
      <xdr:colOff>165100</xdr:colOff>
      <xdr:row>18</xdr:row>
      <xdr:rowOff>100965</xdr:rowOff>
    </xdr:to>
    <xdr:sp macro="" textlink="">
      <xdr:nvSpPr>
        <xdr:cNvPr id="57" name="フローチャート: 判断 56"/>
        <xdr:cNvSpPr/>
      </xdr:nvSpPr>
      <xdr:spPr>
        <a:xfrm>
          <a:off x="3905250" y="31369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110490</xdr:rowOff>
    </xdr:from>
    <xdr:ext cx="762000" cy="248285"/>
    <xdr:sp macro="" textlink="">
      <xdr:nvSpPr>
        <xdr:cNvPr id="58" name="テキスト ボックス 57"/>
        <xdr:cNvSpPr txBox="1"/>
      </xdr:nvSpPr>
      <xdr:spPr>
        <a:xfrm>
          <a:off x="3606800" y="29013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101600</xdr:rowOff>
    </xdr:from>
    <xdr:to>
      <xdr:col>18</xdr:col>
      <xdr:colOff>174625</xdr:colOff>
      <xdr:row>19</xdr:row>
      <xdr:rowOff>127635</xdr:rowOff>
    </xdr:to>
    <xdr:cxnSp macro="">
      <xdr:nvCxnSpPr>
        <xdr:cNvPr id="59" name="直線コネクタ 58"/>
        <xdr:cNvCxnSpPr/>
      </xdr:nvCxnSpPr>
      <xdr:spPr>
        <a:xfrm flipV="1">
          <a:off x="2670175" y="3406775"/>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14605</xdr:rowOff>
    </xdr:from>
    <xdr:to>
      <xdr:col>19</xdr:col>
      <xdr:colOff>38100</xdr:colOff>
      <xdr:row>18</xdr:row>
      <xdr:rowOff>112395</xdr:rowOff>
    </xdr:to>
    <xdr:sp macro="" textlink="">
      <xdr:nvSpPr>
        <xdr:cNvPr id="60" name="フローチャート: 判断 59"/>
        <xdr:cNvSpPr/>
      </xdr:nvSpPr>
      <xdr:spPr>
        <a:xfrm>
          <a:off x="3270250" y="314833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123190</xdr:rowOff>
    </xdr:from>
    <xdr:ext cx="762000" cy="244475"/>
    <xdr:sp macro="" textlink="">
      <xdr:nvSpPr>
        <xdr:cNvPr id="61" name="テキスト ボックス 60"/>
        <xdr:cNvSpPr txBox="1"/>
      </xdr:nvSpPr>
      <xdr:spPr>
        <a:xfrm>
          <a:off x="2968625" y="2914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27940</xdr:rowOff>
    </xdr:from>
    <xdr:to>
      <xdr:col>15</xdr:col>
      <xdr:colOff>101600</xdr:colOff>
      <xdr:row>18</xdr:row>
      <xdr:rowOff>125730</xdr:rowOff>
    </xdr:to>
    <xdr:sp macro="" textlink="">
      <xdr:nvSpPr>
        <xdr:cNvPr id="62" name="フローチャート: 判断 61"/>
        <xdr:cNvSpPr/>
      </xdr:nvSpPr>
      <xdr:spPr>
        <a:xfrm>
          <a:off x="2619375" y="31616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135255</xdr:rowOff>
    </xdr:from>
    <xdr:ext cx="762000" cy="248285"/>
    <xdr:sp macro="" textlink="">
      <xdr:nvSpPr>
        <xdr:cNvPr id="63" name="テキスト ボックス 62"/>
        <xdr:cNvSpPr txBox="1"/>
      </xdr:nvSpPr>
      <xdr:spPr>
        <a:xfrm>
          <a:off x="2320925" y="29260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5650" cy="248285"/>
    <xdr:sp macro="" textlink="">
      <xdr:nvSpPr>
        <xdr:cNvPr id="64" name="テキスト ボックス 63"/>
        <xdr:cNvSpPr txBox="1"/>
      </xdr:nvSpPr>
      <xdr:spPr>
        <a:xfrm>
          <a:off x="5029200" y="3954780"/>
          <a:ext cx="7556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8285"/>
    <xdr:sp macro="" textlink="">
      <xdr:nvSpPr>
        <xdr:cNvPr id="65" name="テキスト ボックス 64"/>
        <xdr:cNvSpPr txBox="1"/>
      </xdr:nvSpPr>
      <xdr:spPr>
        <a:xfrm>
          <a:off x="4429125" y="39547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8285"/>
    <xdr:sp macro="" textlink="">
      <xdr:nvSpPr>
        <xdr:cNvPr id="66" name="テキスト ボックス 65"/>
        <xdr:cNvSpPr txBox="1"/>
      </xdr:nvSpPr>
      <xdr:spPr>
        <a:xfrm>
          <a:off x="3794125" y="39547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8285"/>
    <xdr:sp macro="" textlink="">
      <xdr:nvSpPr>
        <xdr:cNvPr id="67" name="テキスト ボックス 66"/>
        <xdr:cNvSpPr txBox="1"/>
      </xdr:nvSpPr>
      <xdr:spPr>
        <a:xfrm>
          <a:off x="3143250" y="39547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8285"/>
    <xdr:sp macro="" textlink="">
      <xdr:nvSpPr>
        <xdr:cNvPr id="68" name="テキスト ボックス 67"/>
        <xdr:cNvSpPr txBox="1"/>
      </xdr:nvSpPr>
      <xdr:spPr>
        <a:xfrm>
          <a:off x="2508250" y="39547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107950</xdr:rowOff>
    </xdr:from>
    <xdr:to>
      <xdr:col>29</xdr:col>
      <xdr:colOff>174625</xdr:colOff>
      <xdr:row>19</xdr:row>
      <xdr:rowOff>40640</xdr:rowOff>
    </xdr:to>
    <xdr:sp macro="" textlink="">
      <xdr:nvSpPr>
        <xdr:cNvPr id="69" name="楕円 68"/>
        <xdr:cNvSpPr/>
      </xdr:nvSpPr>
      <xdr:spPr>
        <a:xfrm>
          <a:off x="5140325" y="3241675"/>
          <a:ext cx="98425"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81280</xdr:rowOff>
    </xdr:from>
    <xdr:ext cx="762000" cy="249555"/>
    <xdr:sp macro="" textlink="">
      <xdr:nvSpPr>
        <xdr:cNvPr id="70" name="人口1人当たり決算額の推移該当値テキスト130"/>
        <xdr:cNvSpPr txBox="1"/>
      </xdr:nvSpPr>
      <xdr:spPr>
        <a:xfrm>
          <a:off x="5264150" y="3215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73,605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109220</xdr:rowOff>
    </xdr:from>
    <xdr:to>
      <xdr:col>26</xdr:col>
      <xdr:colOff>101600</xdr:colOff>
      <xdr:row>19</xdr:row>
      <xdr:rowOff>41910</xdr:rowOff>
    </xdr:to>
    <xdr:sp macro="" textlink="">
      <xdr:nvSpPr>
        <xdr:cNvPr id="71" name="楕円 70"/>
        <xdr:cNvSpPr/>
      </xdr:nvSpPr>
      <xdr:spPr>
        <a:xfrm>
          <a:off x="4540250" y="324294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27940</xdr:rowOff>
    </xdr:from>
    <xdr:ext cx="736600" cy="244475"/>
    <xdr:sp macro="" textlink="">
      <xdr:nvSpPr>
        <xdr:cNvPr id="72" name="テキスト ボックス 71"/>
        <xdr:cNvSpPr txBox="1"/>
      </xdr:nvSpPr>
      <xdr:spPr>
        <a:xfrm>
          <a:off x="4241800" y="33331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73,548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146050</xdr:rowOff>
    </xdr:from>
    <xdr:to>
      <xdr:col>22</xdr:col>
      <xdr:colOff>165100</xdr:colOff>
      <xdr:row>19</xdr:row>
      <xdr:rowOff>78740</xdr:rowOff>
    </xdr:to>
    <xdr:sp macro="" textlink="">
      <xdr:nvSpPr>
        <xdr:cNvPr id="73" name="楕円 72"/>
        <xdr:cNvSpPr/>
      </xdr:nvSpPr>
      <xdr:spPr>
        <a:xfrm>
          <a:off x="3905250" y="327977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64135</xdr:rowOff>
    </xdr:from>
    <xdr:ext cx="762000" cy="243205"/>
    <xdr:sp macro="" textlink="">
      <xdr:nvSpPr>
        <xdr:cNvPr id="74" name="テキスト ボックス 73"/>
        <xdr:cNvSpPr txBox="1"/>
      </xdr:nvSpPr>
      <xdr:spPr>
        <a:xfrm>
          <a:off x="3606800" y="33693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71,544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52705</xdr:rowOff>
    </xdr:from>
    <xdr:to>
      <xdr:col>19</xdr:col>
      <xdr:colOff>38100</xdr:colOff>
      <xdr:row>19</xdr:row>
      <xdr:rowOff>150495</xdr:rowOff>
    </xdr:to>
    <xdr:sp macro="" textlink="">
      <xdr:nvSpPr>
        <xdr:cNvPr id="75" name="楕円 74"/>
        <xdr:cNvSpPr/>
      </xdr:nvSpPr>
      <xdr:spPr>
        <a:xfrm>
          <a:off x="3270250" y="335788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19</xdr:row>
      <xdr:rowOff>136525</xdr:rowOff>
    </xdr:from>
    <xdr:ext cx="762000" cy="248285"/>
    <xdr:sp macro="" textlink="">
      <xdr:nvSpPr>
        <xdr:cNvPr id="76" name="テキスト ボックス 75"/>
        <xdr:cNvSpPr txBox="1"/>
      </xdr:nvSpPr>
      <xdr:spPr>
        <a:xfrm>
          <a:off x="2968625" y="344170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78740</xdr:rowOff>
    </xdr:from>
    <xdr:to>
      <xdr:col>15</xdr:col>
      <xdr:colOff>101600</xdr:colOff>
      <xdr:row>20</xdr:row>
      <xdr:rowOff>11430</xdr:rowOff>
    </xdr:to>
    <xdr:sp macro="" textlink="">
      <xdr:nvSpPr>
        <xdr:cNvPr id="77" name="楕円 76"/>
        <xdr:cNvSpPr/>
      </xdr:nvSpPr>
      <xdr:spPr>
        <a:xfrm>
          <a:off x="2619375" y="338391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161925</xdr:rowOff>
    </xdr:from>
    <xdr:ext cx="762000" cy="244475"/>
    <xdr:sp macro="" textlink="">
      <xdr:nvSpPr>
        <xdr:cNvPr id="78" name="テキスト ボックス 77"/>
        <xdr:cNvSpPr txBox="1"/>
      </xdr:nvSpPr>
      <xdr:spPr>
        <a:xfrm>
          <a:off x="2320925" y="34671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xdr:cNvSpPr/>
      </xdr:nvSpPr>
      <xdr:spPr>
        <a:xfrm>
          <a:off x="1984375" y="508000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xdr:cNvCxnSpPr/>
      </xdr:nvCxnSpPr>
      <xdr:spPr>
        <a:xfrm flipH="1">
          <a:off x="180975" y="525716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xdr:cNvSpPr/>
      </xdr:nvSpPr>
      <xdr:spPr>
        <a:xfrm>
          <a:off x="215900" y="52070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68605"/>
    <xdr:sp macro="" textlink="">
      <xdr:nvSpPr>
        <xdr:cNvPr id="92" name="テキスト ボックス 91"/>
        <xdr:cNvSpPr txBox="1"/>
      </xdr:nvSpPr>
      <xdr:spPr>
        <a:xfrm>
          <a:off x="1549400" y="5269230"/>
          <a:ext cx="41148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86360</xdr:rowOff>
    </xdr:from>
    <xdr:to>
      <xdr:col>33</xdr:col>
      <xdr:colOff>114300</xdr:colOff>
      <xdr:row>38</xdr:row>
      <xdr:rowOff>86360</xdr:rowOff>
    </xdr:to>
    <xdr:cxnSp macro="">
      <xdr:nvCxnSpPr>
        <xdr:cNvPr id="94" name="直線コネクタ 93"/>
        <xdr:cNvCxnSpPr/>
      </xdr:nvCxnSpPr>
      <xdr:spPr>
        <a:xfrm>
          <a:off x="1984375" y="755396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2095"/>
    <xdr:sp macro="" textlink="">
      <xdr:nvSpPr>
        <xdr:cNvPr id="95" name="テキスト ボックス 94"/>
        <xdr:cNvSpPr txBox="1"/>
      </xdr:nvSpPr>
      <xdr:spPr>
        <a:xfrm>
          <a:off x="1273175" y="74136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1984375" y="7175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xdr:cNvSpPr txBox="1"/>
      </xdr:nvSpPr>
      <xdr:spPr>
        <a:xfrm>
          <a:off x="1273175"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1984375" y="6794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9" name="テキスト ボックス 98"/>
        <xdr:cNvSpPr txBox="1"/>
      </xdr:nvSpPr>
      <xdr:spPr>
        <a:xfrm>
          <a:off x="1273175"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1984375" y="64141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xdr:cNvSpPr txBox="1"/>
      </xdr:nvSpPr>
      <xdr:spPr>
        <a:xfrm>
          <a:off x="1273175"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1984375" y="6031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xdr:cNvSpPr txBox="1"/>
      </xdr:nvSpPr>
      <xdr:spPr>
        <a:xfrm>
          <a:off x="1273175"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5" name="テキスト ボックス 104"/>
        <xdr:cNvSpPr txBox="1"/>
      </xdr:nvSpPr>
      <xdr:spPr>
        <a:xfrm>
          <a:off x="1273175"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33655</xdr:rowOff>
    </xdr:from>
    <xdr:to>
      <xdr:col>29</xdr:col>
      <xdr:colOff>127000</xdr:colOff>
      <xdr:row>38</xdr:row>
      <xdr:rowOff>111760</xdr:rowOff>
    </xdr:to>
    <xdr:cxnSp macro="">
      <xdr:nvCxnSpPr>
        <xdr:cNvPr id="107" name="直線コネクタ 106"/>
        <xdr:cNvCxnSpPr/>
      </xdr:nvCxnSpPr>
      <xdr:spPr>
        <a:xfrm flipV="1">
          <a:off x="5191125" y="5958205"/>
          <a:ext cx="0" cy="16211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86360</xdr:rowOff>
    </xdr:from>
    <xdr:ext cx="762000" cy="248920"/>
    <xdr:sp macro="" textlink="">
      <xdr:nvSpPr>
        <xdr:cNvPr id="108" name="人口1人当たり決算額の推移最小値テキスト445"/>
        <xdr:cNvSpPr txBox="1"/>
      </xdr:nvSpPr>
      <xdr:spPr>
        <a:xfrm>
          <a:off x="5264150" y="7553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111760</xdr:rowOff>
    </xdr:from>
    <xdr:to>
      <xdr:col>30</xdr:col>
      <xdr:colOff>25400</xdr:colOff>
      <xdr:row>38</xdr:row>
      <xdr:rowOff>111760</xdr:rowOff>
    </xdr:to>
    <xdr:cxnSp macro="">
      <xdr:nvCxnSpPr>
        <xdr:cNvPr id="109" name="直線コネクタ 108"/>
        <xdr:cNvCxnSpPr/>
      </xdr:nvCxnSpPr>
      <xdr:spPr>
        <a:xfrm>
          <a:off x="5102225" y="75793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292100</xdr:rowOff>
    </xdr:from>
    <xdr:ext cx="762000" cy="257175"/>
    <xdr:sp macro="" textlink="">
      <xdr:nvSpPr>
        <xdr:cNvPr id="110" name="人口1人当たり決算額の推移最大値テキスト445"/>
        <xdr:cNvSpPr txBox="1"/>
      </xdr:nvSpPr>
      <xdr:spPr>
        <a:xfrm>
          <a:off x="5264150" y="5702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41,949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33655</xdr:rowOff>
    </xdr:from>
    <xdr:to>
      <xdr:col>30</xdr:col>
      <xdr:colOff>25400</xdr:colOff>
      <xdr:row>33</xdr:row>
      <xdr:rowOff>33655</xdr:rowOff>
    </xdr:to>
    <xdr:cxnSp macro="">
      <xdr:nvCxnSpPr>
        <xdr:cNvPr id="111" name="直線コネクタ 110"/>
        <xdr:cNvCxnSpPr/>
      </xdr:nvCxnSpPr>
      <xdr:spPr>
        <a:xfrm>
          <a:off x="5102225" y="59582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1270</xdr:rowOff>
    </xdr:from>
    <xdr:to>
      <xdr:col>29</xdr:col>
      <xdr:colOff>127000</xdr:colOff>
      <xdr:row>35</xdr:row>
      <xdr:rowOff>95250</xdr:rowOff>
    </xdr:to>
    <xdr:cxnSp macro="">
      <xdr:nvCxnSpPr>
        <xdr:cNvPr id="112" name="直線コネクタ 111"/>
        <xdr:cNvCxnSpPr/>
      </xdr:nvCxnSpPr>
      <xdr:spPr>
        <a:xfrm flipV="1">
          <a:off x="4591050" y="6611620"/>
          <a:ext cx="600075"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263525</xdr:rowOff>
    </xdr:from>
    <xdr:ext cx="762000" cy="259080"/>
    <xdr:sp macro="" textlink="">
      <xdr:nvSpPr>
        <xdr:cNvPr id="113" name="人口1人当たり決算額の推移平均値テキスト445"/>
        <xdr:cNvSpPr txBox="1"/>
      </xdr:nvSpPr>
      <xdr:spPr>
        <a:xfrm>
          <a:off x="5264150" y="6873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292100</xdr:rowOff>
    </xdr:from>
    <xdr:to>
      <xdr:col>29</xdr:col>
      <xdr:colOff>174625</xdr:colOff>
      <xdr:row>36</xdr:row>
      <xdr:rowOff>50165</xdr:rowOff>
    </xdr:to>
    <xdr:sp macro="" textlink="">
      <xdr:nvSpPr>
        <xdr:cNvPr id="114" name="フローチャート: 判断 113"/>
        <xdr:cNvSpPr/>
      </xdr:nvSpPr>
      <xdr:spPr>
        <a:xfrm>
          <a:off x="5140325" y="6902450"/>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95250</xdr:rowOff>
    </xdr:from>
    <xdr:to>
      <xdr:col>26</xdr:col>
      <xdr:colOff>50800</xdr:colOff>
      <xdr:row>35</xdr:row>
      <xdr:rowOff>113030</xdr:rowOff>
    </xdr:to>
    <xdr:cxnSp macro="">
      <xdr:nvCxnSpPr>
        <xdr:cNvPr id="115" name="直線コネクタ 114"/>
        <xdr:cNvCxnSpPr/>
      </xdr:nvCxnSpPr>
      <xdr:spPr>
        <a:xfrm flipV="1">
          <a:off x="3956050" y="6705600"/>
          <a:ext cx="6350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29210</xdr:rowOff>
    </xdr:from>
    <xdr:to>
      <xdr:col>26</xdr:col>
      <xdr:colOff>101600</xdr:colOff>
      <xdr:row>36</xdr:row>
      <xdr:rowOff>130175</xdr:rowOff>
    </xdr:to>
    <xdr:sp macro="" textlink="">
      <xdr:nvSpPr>
        <xdr:cNvPr id="116" name="フローチャート: 判断 115"/>
        <xdr:cNvSpPr/>
      </xdr:nvSpPr>
      <xdr:spPr>
        <a:xfrm>
          <a:off x="454025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114935</xdr:rowOff>
    </xdr:from>
    <xdr:ext cx="736600" cy="259715"/>
    <xdr:sp macro="" textlink="">
      <xdr:nvSpPr>
        <xdr:cNvPr id="117" name="テキスト ボックス 116"/>
        <xdr:cNvSpPr txBox="1"/>
      </xdr:nvSpPr>
      <xdr:spPr>
        <a:xfrm>
          <a:off x="4241800" y="70681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113030</xdr:rowOff>
    </xdr:from>
    <xdr:to>
      <xdr:col>22</xdr:col>
      <xdr:colOff>114300</xdr:colOff>
      <xdr:row>35</xdr:row>
      <xdr:rowOff>126365</xdr:rowOff>
    </xdr:to>
    <xdr:cxnSp macro="">
      <xdr:nvCxnSpPr>
        <xdr:cNvPr id="118" name="直線コネクタ 117"/>
        <xdr:cNvCxnSpPr/>
      </xdr:nvCxnSpPr>
      <xdr:spPr>
        <a:xfrm flipV="1">
          <a:off x="3317875" y="6723380"/>
          <a:ext cx="638175"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78740</xdr:rowOff>
    </xdr:from>
    <xdr:to>
      <xdr:col>22</xdr:col>
      <xdr:colOff>165100</xdr:colOff>
      <xdr:row>37</xdr:row>
      <xdr:rowOff>9525</xdr:rowOff>
    </xdr:to>
    <xdr:sp macro="" textlink="">
      <xdr:nvSpPr>
        <xdr:cNvPr id="119" name="フローチャート: 判断 118"/>
        <xdr:cNvSpPr/>
      </xdr:nvSpPr>
      <xdr:spPr>
        <a:xfrm>
          <a:off x="3905250" y="70319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165100</xdr:rowOff>
    </xdr:from>
    <xdr:ext cx="762000" cy="259080"/>
    <xdr:sp macro="" textlink="">
      <xdr:nvSpPr>
        <xdr:cNvPr id="120" name="テキスト ボックス 119"/>
        <xdr:cNvSpPr txBox="1"/>
      </xdr:nvSpPr>
      <xdr:spPr>
        <a:xfrm>
          <a:off x="3606800" y="711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67310</xdr:rowOff>
    </xdr:from>
    <xdr:to>
      <xdr:col>18</xdr:col>
      <xdr:colOff>174625</xdr:colOff>
      <xdr:row>35</xdr:row>
      <xdr:rowOff>126365</xdr:rowOff>
    </xdr:to>
    <xdr:cxnSp macro="">
      <xdr:nvCxnSpPr>
        <xdr:cNvPr id="121" name="直線コネクタ 120"/>
        <xdr:cNvCxnSpPr/>
      </xdr:nvCxnSpPr>
      <xdr:spPr>
        <a:xfrm>
          <a:off x="2670175" y="6677660"/>
          <a:ext cx="6477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9525</xdr:rowOff>
    </xdr:from>
    <xdr:to>
      <xdr:col>19</xdr:col>
      <xdr:colOff>38100</xdr:colOff>
      <xdr:row>36</xdr:row>
      <xdr:rowOff>111125</xdr:rowOff>
    </xdr:to>
    <xdr:sp macro="" textlink="">
      <xdr:nvSpPr>
        <xdr:cNvPr id="122" name="フローチャート: 判断 121"/>
        <xdr:cNvSpPr/>
      </xdr:nvSpPr>
      <xdr:spPr>
        <a:xfrm>
          <a:off x="3270250" y="696277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36</xdr:row>
      <xdr:rowOff>95885</xdr:rowOff>
    </xdr:from>
    <xdr:ext cx="762000" cy="258445"/>
    <xdr:sp macro="" textlink="">
      <xdr:nvSpPr>
        <xdr:cNvPr id="123" name="テキスト ボックス 122"/>
        <xdr:cNvSpPr txBox="1"/>
      </xdr:nvSpPr>
      <xdr:spPr>
        <a:xfrm>
          <a:off x="2968625" y="7049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333375</xdr:rowOff>
    </xdr:from>
    <xdr:to>
      <xdr:col>15</xdr:col>
      <xdr:colOff>101600</xdr:colOff>
      <xdr:row>36</xdr:row>
      <xdr:rowOff>92075</xdr:rowOff>
    </xdr:to>
    <xdr:sp macro="" textlink="">
      <xdr:nvSpPr>
        <xdr:cNvPr id="124" name="フローチャート: 判断 123"/>
        <xdr:cNvSpPr/>
      </xdr:nvSpPr>
      <xdr:spPr>
        <a:xfrm>
          <a:off x="2619375" y="6943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76835</xdr:rowOff>
    </xdr:from>
    <xdr:ext cx="762000" cy="254635"/>
    <xdr:sp macro="" textlink="">
      <xdr:nvSpPr>
        <xdr:cNvPr id="125" name="テキスト ボックス 124"/>
        <xdr:cNvSpPr txBox="1"/>
      </xdr:nvSpPr>
      <xdr:spPr>
        <a:xfrm>
          <a:off x="2320925" y="7030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0190"/>
    <xdr:sp macro="" textlink="">
      <xdr:nvSpPr>
        <xdr:cNvPr id="126" name="テキスト ボックス 125"/>
        <xdr:cNvSpPr txBox="1"/>
      </xdr:nvSpPr>
      <xdr:spPr>
        <a:xfrm>
          <a:off x="5029200" y="796036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7" name="テキスト ボックス 126"/>
        <xdr:cNvSpPr txBox="1"/>
      </xdr:nvSpPr>
      <xdr:spPr>
        <a:xfrm>
          <a:off x="4429125"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8" name="テキスト ボックス 127"/>
        <xdr:cNvSpPr txBox="1"/>
      </xdr:nvSpPr>
      <xdr:spPr>
        <a:xfrm>
          <a:off x="3794125"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9" name="テキスト ボックス 128"/>
        <xdr:cNvSpPr txBox="1"/>
      </xdr:nvSpPr>
      <xdr:spPr>
        <a:xfrm>
          <a:off x="314325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0" name="テキスト ボックス 129"/>
        <xdr:cNvSpPr txBox="1"/>
      </xdr:nvSpPr>
      <xdr:spPr>
        <a:xfrm>
          <a:off x="2508250" y="796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293370</xdr:rowOff>
    </xdr:from>
    <xdr:to>
      <xdr:col>29</xdr:col>
      <xdr:colOff>174625</xdr:colOff>
      <xdr:row>35</xdr:row>
      <xdr:rowOff>52705</xdr:rowOff>
    </xdr:to>
    <xdr:sp macro="" textlink="">
      <xdr:nvSpPr>
        <xdr:cNvPr id="131" name="楕円 130"/>
        <xdr:cNvSpPr/>
      </xdr:nvSpPr>
      <xdr:spPr>
        <a:xfrm>
          <a:off x="5140325" y="656082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138430</xdr:rowOff>
    </xdr:from>
    <xdr:ext cx="762000" cy="259715"/>
    <xdr:sp macro="" textlink="">
      <xdr:nvSpPr>
        <xdr:cNvPr id="132" name="人口1人当たり決算額の推移該当値テキスト445"/>
        <xdr:cNvSpPr txBox="1"/>
      </xdr:nvSpPr>
      <xdr:spPr>
        <a:xfrm>
          <a:off x="5264150" y="64058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24,798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45720</xdr:rowOff>
    </xdr:from>
    <xdr:to>
      <xdr:col>26</xdr:col>
      <xdr:colOff>101600</xdr:colOff>
      <xdr:row>35</xdr:row>
      <xdr:rowOff>146685</xdr:rowOff>
    </xdr:to>
    <xdr:sp macro="" textlink="">
      <xdr:nvSpPr>
        <xdr:cNvPr id="133" name="楕円 132"/>
        <xdr:cNvSpPr/>
      </xdr:nvSpPr>
      <xdr:spPr>
        <a:xfrm>
          <a:off x="4540250" y="6656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157480</xdr:rowOff>
    </xdr:from>
    <xdr:ext cx="736600" cy="254000"/>
    <xdr:sp macro="" textlink="">
      <xdr:nvSpPr>
        <xdr:cNvPr id="134" name="テキスト ボックス 133"/>
        <xdr:cNvSpPr txBox="1"/>
      </xdr:nvSpPr>
      <xdr:spPr>
        <a:xfrm>
          <a:off x="4241800" y="64249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22,319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61595</xdr:rowOff>
    </xdr:from>
    <xdr:to>
      <xdr:col>22</xdr:col>
      <xdr:colOff>165100</xdr:colOff>
      <xdr:row>35</xdr:row>
      <xdr:rowOff>162560</xdr:rowOff>
    </xdr:to>
    <xdr:sp macro="" textlink="">
      <xdr:nvSpPr>
        <xdr:cNvPr id="135" name="楕円 134"/>
        <xdr:cNvSpPr/>
      </xdr:nvSpPr>
      <xdr:spPr>
        <a:xfrm>
          <a:off x="3905250" y="6671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173355</xdr:rowOff>
    </xdr:from>
    <xdr:ext cx="762000" cy="259715"/>
    <xdr:sp macro="" textlink="">
      <xdr:nvSpPr>
        <xdr:cNvPr id="136" name="テキスト ボックス 135"/>
        <xdr:cNvSpPr txBox="1"/>
      </xdr:nvSpPr>
      <xdr:spPr>
        <a:xfrm>
          <a:off x="3606800" y="64408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75565</xdr:rowOff>
    </xdr:from>
    <xdr:to>
      <xdr:col>19</xdr:col>
      <xdr:colOff>38100</xdr:colOff>
      <xdr:row>35</xdr:row>
      <xdr:rowOff>175895</xdr:rowOff>
    </xdr:to>
    <xdr:sp macro="" textlink="">
      <xdr:nvSpPr>
        <xdr:cNvPr id="137" name="楕円 136"/>
        <xdr:cNvSpPr/>
      </xdr:nvSpPr>
      <xdr:spPr>
        <a:xfrm>
          <a:off x="3270250" y="6685915"/>
          <a:ext cx="85725"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186690</xdr:rowOff>
    </xdr:from>
    <xdr:ext cx="762000" cy="259715"/>
    <xdr:sp macro="" textlink="">
      <xdr:nvSpPr>
        <xdr:cNvPr id="138" name="テキスト ボックス 137"/>
        <xdr:cNvSpPr txBox="1"/>
      </xdr:nvSpPr>
      <xdr:spPr>
        <a:xfrm>
          <a:off x="2968625" y="64541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15875</xdr:rowOff>
    </xdr:from>
    <xdr:to>
      <xdr:col>15</xdr:col>
      <xdr:colOff>101600</xdr:colOff>
      <xdr:row>35</xdr:row>
      <xdr:rowOff>116840</xdr:rowOff>
    </xdr:to>
    <xdr:sp macro="" textlink="">
      <xdr:nvSpPr>
        <xdr:cNvPr id="139" name="楕円 138"/>
        <xdr:cNvSpPr/>
      </xdr:nvSpPr>
      <xdr:spPr>
        <a:xfrm>
          <a:off x="2619375" y="6626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127635</xdr:rowOff>
    </xdr:from>
    <xdr:ext cx="762000" cy="259715"/>
    <xdr:sp macro="" textlink="">
      <xdr:nvSpPr>
        <xdr:cNvPr id="140" name="テキスト ボックス 139"/>
        <xdr:cNvSpPr txBox="1"/>
      </xdr:nvSpPr>
      <xdr:spPr>
        <a:xfrm>
          <a:off x="2320925" y="63950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23,076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福岡県苅田町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87730"/>
          <a:ext cx="9255125"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91821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91821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37,767
36,647
49.58
17,057,863
16,359,658
542,927
10,282,608
8,070,055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36625"/>
          <a:ext cx="18573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36625"/>
          <a:ext cx="11588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17.6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6350</xdr:rowOff>
    </xdr:to>
    <xdr:sp macro="" textlink="">
      <xdr:nvSpPr>
        <xdr:cNvPr id="15" name="正方形/長方形 14"/>
        <xdr:cNvSpPr/>
      </xdr:nvSpPr>
      <xdr:spPr>
        <a:xfrm>
          <a:off x="7747000" y="949325"/>
          <a:ext cx="587375"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714500"/>
          <a:ext cx="1857375"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714500"/>
          <a:ext cx="3492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87730"/>
          <a:ext cx="1397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6350</xdr:rowOff>
    </xdr:to>
    <xdr:sp macro="" textlink="">
      <xdr:nvSpPr>
        <xdr:cNvPr id="19" name="正方形/長方形 18"/>
        <xdr:cNvSpPr/>
      </xdr:nvSpPr>
      <xdr:spPr>
        <a:xfrm>
          <a:off x="10398125" y="949325"/>
          <a:ext cx="1333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218565"/>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122555</xdr:rowOff>
    </xdr:to>
    <xdr:sp macro="" textlink="">
      <xdr:nvSpPr>
        <xdr:cNvPr id="21" name="正方形/長方形 20"/>
        <xdr:cNvSpPr/>
      </xdr:nvSpPr>
      <xdr:spPr>
        <a:xfrm>
          <a:off x="10398125" y="1549400"/>
          <a:ext cx="1333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6553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86360</xdr:rowOff>
    </xdr:to>
    <xdr:sp macro="" textlink="">
      <xdr:nvSpPr>
        <xdr:cNvPr id="23" name="楕円 22"/>
        <xdr:cNvSpPr/>
      </xdr:nvSpPr>
      <xdr:spPr>
        <a:xfrm>
          <a:off x="10290175" y="10102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7952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51828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9043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8285"/>
    <xdr:sp macro="" textlink="">
      <xdr:nvSpPr>
        <xdr:cNvPr id="29" name="テキスト ボックス 28"/>
        <xdr:cNvSpPr txBox="1"/>
      </xdr:nvSpPr>
      <xdr:spPr>
        <a:xfrm>
          <a:off x="650875" y="2853055"/>
          <a:ext cx="88963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86360</xdr:rowOff>
    </xdr:from>
    <xdr:ext cx="6046470" cy="243205"/>
    <xdr:sp macro="" textlink="">
      <xdr:nvSpPr>
        <xdr:cNvPr id="30" name="テキスト ボックス 29"/>
        <xdr:cNvSpPr txBox="1"/>
      </xdr:nvSpPr>
      <xdr:spPr>
        <a:xfrm>
          <a:off x="650875" y="3172460"/>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4475"/>
    <xdr:sp macro="" textlink="">
      <xdr:nvSpPr>
        <xdr:cNvPr id="31" name="テキスト ボックス 30"/>
        <xdr:cNvSpPr txBox="1"/>
      </xdr:nvSpPr>
      <xdr:spPr>
        <a:xfrm>
          <a:off x="650875" y="348996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86360</xdr:rowOff>
    </xdr:from>
    <xdr:to>
      <xdr:col>12</xdr:col>
      <xdr:colOff>127000</xdr:colOff>
      <xdr:row>28</xdr:row>
      <xdr:rowOff>0</xdr:rowOff>
    </xdr:to>
    <xdr:sp macro="" textlink="">
      <xdr:nvSpPr>
        <xdr:cNvPr id="34" name="正方形/長方形 33"/>
        <xdr:cNvSpPr/>
      </xdr:nvSpPr>
      <xdr:spPr>
        <a:xfrm>
          <a:off x="825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86360</xdr:rowOff>
    </xdr:from>
    <xdr:to>
      <xdr:col>18</xdr:col>
      <xdr:colOff>0</xdr:colOff>
      <xdr:row>28</xdr:row>
      <xdr:rowOff>0</xdr:rowOff>
    </xdr:to>
    <xdr:sp macro="" textlink="">
      <xdr:nvSpPr>
        <xdr:cNvPr id="36" name="正方形/長方形 35"/>
        <xdr:cNvSpPr/>
      </xdr:nvSpPr>
      <xdr:spPr>
        <a:xfrm>
          <a:off x="1746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86360</xdr:rowOff>
    </xdr:from>
    <xdr:to>
      <xdr:col>24</xdr:col>
      <xdr:colOff>0</xdr:colOff>
      <xdr:row>28</xdr:row>
      <xdr:rowOff>0</xdr:rowOff>
    </xdr:to>
    <xdr:sp macro="" textlink="">
      <xdr:nvSpPr>
        <xdr:cNvPr id="38" name="正方形/長方形 37"/>
        <xdr:cNvSpPr/>
      </xdr:nvSpPr>
      <xdr:spPr>
        <a:xfrm>
          <a:off x="2794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14630"/>
    <xdr:sp macro="" textlink="">
      <xdr:nvSpPr>
        <xdr:cNvPr id="40" name="テキスト ボックス 39"/>
        <xdr:cNvSpPr txBox="1"/>
      </xdr:nvSpPr>
      <xdr:spPr>
        <a:xfrm>
          <a:off x="676275"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5145" cy="248285"/>
    <xdr:sp macro="" textlink="">
      <xdr:nvSpPr>
        <xdr:cNvPr id="42" name="テキスト ボックス 41"/>
        <xdr:cNvSpPr txBox="1"/>
      </xdr:nvSpPr>
      <xdr:spPr>
        <a:xfrm>
          <a:off x="214630" y="696531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xdr:cNvCxnSpPr/>
      </xdr:nvCxnSpPr>
      <xdr:spPr>
        <a:xfrm>
          <a:off x="698500" y="6781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123825</xdr:rowOff>
    </xdr:from>
    <xdr:ext cx="525145" cy="244475"/>
    <xdr:sp macro="" textlink="">
      <xdr:nvSpPr>
        <xdr:cNvPr id="44" name="テキスト ボックス 43"/>
        <xdr:cNvSpPr txBox="1"/>
      </xdr:nvSpPr>
      <xdr:spPr>
        <a:xfrm>
          <a:off x="214630" y="663892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xdr:cNvCxnSpPr/>
      </xdr:nvCxnSpPr>
      <xdr:spPr>
        <a:xfrm>
          <a:off x="698500" y="64541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138430</xdr:rowOff>
    </xdr:from>
    <xdr:ext cx="525145" cy="248285"/>
    <xdr:sp macro="" textlink="">
      <xdr:nvSpPr>
        <xdr:cNvPr id="46" name="テキスト ボックス 45"/>
        <xdr:cNvSpPr txBox="1"/>
      </xdr:nvSpPr>
      <xdr:spPr>
        <a:xfrm>
          <a:off x="214630" y="6310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xdr:cNvCxnSpPr/>
      </xdr:nvCxnSpPr>
      <xdr:spPr>
        <a:xfrm>
          <a:off x="698500" y="6127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154940</xdr:rowOff>
    </xdr:from>
    <xdr:ext cx="525145" cy="244475"/>
    <xdr:sp macro="" textlink="">
      <xdr:nvSpPr>
        <xdr:cNvPr id="48" name="テキスト ボックス 47"/>
        <xdr:cNvSpPr txBox="1"/>
      </xdr:nvSpPr>
      <xdr:spPr>
        <a:xfrm>
          <a:off x="214630" y="5984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xdr:cNvCxnSpPr/>
      </xdr:nvCxnSpPr>
      <xdr:spPr>
        <a:xfrm>
          <a:off x="698500" y="58000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47015"/>
    <xdr:sp macro="" textlink="">
      <xdr:nvSpPr>
        <xdr:cNvPr id="50" name="テキスト ボックス 49"/>
        <xdr:cNvSpPr txBox="1"/>
      </xdr:nvSpPr>
      <xdr:spPr>
        <a:xfrm>
          <a:off x="166370" y="56642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xdr:cNvCxnSpPr/>
      </xdr:nvCxnSpPr>
      <xdr:spPr>
        <a:xfrm>
          <a:off x="698500" y="5473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3840"/>
    <xdr:sp macro="" textlink="">
      <xdr:nvSpPr>
        <xdr:cNvPr id="52" name="テキスト ボックス 51"/>
        <xdr:cNvSpPr txBox="1"/>
      </xdr:nvSpPr>
      <xdr:spPr>
        <a:xfrm>
          <a:off x="166370" y="533654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xdr:cNvCxnSpPr/>
      </xdr:nvCxnSpPr>
      <xdr:spPr>
        <a:xfrm>
          <a:off x="698500" y="5151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9555"/>
    <xdr:sp macro="" textlink="">
      <xdr:nvSpPr>
        <xdr:cNvPr id="54" name="テキスト ボックス 53"/>
        <xdr:cNvSpPr txBox="1"/>
      </xdr:nvSpPr>
      <xdr:spPr>
        <a:xfrm>
          <a:off x="166370" y="5008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xdr:cNvCxnSpPr/>
      </xdr:nvCxnSpPr>
      <xdr:spPr>
        <a:xfrm>
          <a:off x="6985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3205"/>
    <xdr:sp macro="" textlink="">
      <xdr:nvSpPr>
        <xdr:cNvPr id="56" name="テキスト ボックス 55"/>
        <xdr:cNvSpPr txBox="1"/>
      </xdr:nvSpPr>
      <xdr:spPr>
        <a:xfrm>
          <a:off x="166370" y="4681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人件費グラフ枠"/>
        <xdr:cNvSpPr/>
      </xdr:nvSpPr>
      <xdr:spPr>
        <a:xfrm>
          <a:off x="6985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97790</xdr:rowOff>
    </xdr:to>
    <xdr:cxnSp macro="">
      <xdr:nvCxnSpPr>
        <xdr:cNvPr id="58" name="直線コネクタ 57"/>
        <xdr:cNvCxnSpPr/>
      </xdr:nvCxnSpPr>
      <xdr:spPr>
        <a:xfrm flipV="1">
          <a:off x="4252595" y="525272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101600</xdr:rowOff>
    </xdr:from>
    <xdr:ext cx="534670" cy="248285"/>
    <xdr:sp macro="" textlink="">
      <xdr:nvSpPr>
        <xdr:cNvPr id="59" name="人件費最小値テキスト"/>
        <xdr:cNvSpPr txBox="1"/>
      </xdr:nvSpPr>
      <xdr:spPr>
        <a:xfrm>
          <a:off x="4305300" y="66167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50,348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97790</xdr:rowOff>
    </xdr:from>
    <xdr:to>
      <xdr:col>24</xdr:col>
      <xdr:colOff>152400</xdr:colOff>
      <xdr:row>38</xdr:row>
      <xdr:rowOff>97790</xdr:rowOff>
    </xdr:to>
    <xdr:cxnSp macro="">
      <xdr:nvCxnSpPr>
        <xdr:cNvPr id="60" name="直線コネクタ 59"/>
        <xdr:cNvCxnSpPr/>
      </xdr:nvCxnSpPr>
      <xdr:spPr>
        <a:xfrm>
          <a:off x="4181475" y="6612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57785</xdr:rowOff>
    </xdr:from>
    <xdr:ext cx="598805" cy="245745"/>
    <xdr:sp macro="" textlink="">
      <xdr:nvSpPr>
        <xdr:cNvPr id="61" name="人件費最大値テキスト"/>
        <xdr:cNvSpPr txBox="1"/>
      </xdr:nvSpPr>
      <xdr:spPr>
        <a:xfrm>
          <a:off x="4305300" y="50298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133,638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2" name="直線コネクタ 61"/>
        <xdr:cNvCxnSpPr/>
      </xdr:nvCxnSpPr>
      <xdr:spPr>
        <a:xfrm>
          <a:off x="4181475" y="5252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44450</xdr:rowOff>
    </xdr:from>
    <xdr:to>
      <xdr:col>24</xdr:col>
      <xdr:colOff>63500</xdr:colOff>
      <xdr:row>36</xdr:row>
      <xdr:rowOff>61595</xdr:rowOff>
    </xdr:to>
    <xdr:cxnSp macro="">
      <xdr:nvCxnSpPr>
        <xdr:cNvPr id="63" name="直線コネクタ 62"/>
        <xdr:cNvCxnSpPr/>
      </xdr:nvCxnSpPr>
      <xdr:spPr>
        <a:xfrm>
          <a:off x="3492500" y="6216650"/>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157480</xdr:rowOff>
    </xdr:from>
    <xdr:ext cx="534670" cy="244475"/>
    <xdr:sp macro="" textlink="">
      <xdr:nvSpPr>
        <xdr:cNvPr id="64" name="人件費平均値テキスト"/>
        <xdr:cNvSpPr txBox="1"/>
      </xdr:nvSpPr>
      <xdr:spPr>
        <a:xfrm>
          <a:off x="4305300" y="598678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135255</xdr:rowOff>
    </xdr:from>
    <xdr:to>
      <xdr:col>24</xdr:col>
      <xdr:colOff>114300</xdr:colOff>
      <xdr:row>36</xdr:row>
      <xdr:rowOff>67945</xdr:rowOff>
    </xdr:to>
    <xdr:sp macro="" textlink="">
      <xdr:nvSpPr>
        <xdr:cNvPr id="65" name="フローチャート: 判断 64"/>
        <xdr:cNvSpPr/>
      </xdr:nvSpPr>
      <xdr:spPr>
        <a:xfrm>
          <a:off x="4203700" y="61360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44450</xdr:rowOff>
    </xdr:from>
    <xdr:to>
      <xdr:col>19</xdr:col>
      <xdr:colOff>174625</xdr:colOff>
      <xdr:row>36</xdr:row>
      <xdr:rowOff>80010</xdr:rowOff>
    </xdr:to>
    <xdr:cxnSp macro="">
      <xdr:nvCxnSpPr>
        <xdr:cNvPr id="66" name="直線コネクタ 65"/>
        <xdr:cNvCxnSpPr/>
      </xdr:nvCxnSpPr>
      <xdr:spPr>
        <a:xfrm flipV="1">
          <a:off x="2670175" y="621665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143510</xdr:rowOff>
    </xdr:from>
    <xdr:to>
      <xdr:col>20</xdr:col>
      <xdr:colOff>38100</xdr:colOff>
      <xdr:row>36</xdr:row>
      <xdr:rowOff>76200</xdr:rowOff>
    </xdr:to>
    <xdr:sp macro="" textlink="">
      <xdr:nvSpPr>
        <xdr:cNvPr id="67" name="フローチャート: 判断 66"/>
        <xdr:cNvSpPr/>
      </xdr:nvSpPr>
      <xdr:spPr>
        <a:xfrm>
          <a:off x="3444875" y="614426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92710</xdr:rowOff>
    </xdr:from>
    <xdr:ext cx="528320" cy="245745"/>
    <xdr:sp macro="" textlink="">
      <xdr:nvSpPr>
        <xdr:cNvPr id="68" name="テキスト ボックス 67"/>
        <xdr:cNvSpPr txBox="1"/>
      </xdr:nvSpPr>
      <xdr:spPr>
        <a:xfrm>
          <a:off x="3244215" y="592201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80010</xdr:rowOff>
    </xdr:from>
    <xdr:to>
      <xdr:col>15</xdr:col>
      <xdr:colOff>50800</xdr:colOff>
      <xdr:row>37</xdr:row>
      <xdr:rowOff>55880</xdr:rowOff>
    </xdr:to>
    <xdr:cxnSp macro="">
      <xdr:nvCxnSpPr>
        <xdr:cNvPr id="69" name="直線コネクタ 68"/>
        <xdr:cNvCxnSpPr/>
      </xdr:nvCxnSpPr>
      <xdr:spPr>
        <a:xfrm flipV="1">
          <a:off x="1860550" y="6252210"/>
          <a:ext cx="809625"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52070</xdr:rowOff>
    </xdr:from>
    <xdr:to>
      <xdr:col>15</xdr:col>
      <xdr:colOff>101600</xdr:colOff>
      <xdr:row>36</xdr:row>
      <xdr:rowOff>149860</xdr:rowOff>
    </xdr:to>
    <xdr:sp macro="" textlink="">
      <xdr:nvSpPr>
        <xdr:cNvPr id="70" name="フローチャート: 判断 69"/>
        <xdr:cNvSpPr/>
      </xdr:nvSpPr>
      <xdr:spPr>
        <a:xfrm>
          <a:off x="2619375" y="622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140970</xdr:rowOff>
    </xdr:from>
    <xdr:ext cx="528320" cy="248285"/>
    <xdr:sp macro="" textlink="">
      <xdr:nvSpPr>
        <xdr:cNvPr id="71" name="テキスト ボックス 70"/>
        <xdr:cNvSpPr txBox="1"/>
      </xdr:nvSpPr>
      <xdr:spPr>
        <a:xfrm>
          <a:off x="2434590" y="631317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52070</xdr:rowOff>
    </xdr:from>
    <xdr:to>
      <xdr:col>10</xdr:col>
      <xdr:colOff>114300</xdr:colOff>
      <xdr:row>37</xdr:row>
      <xdr:rowOff>55880</xdr:rowOff>
    </xdr:to>
    <xdr:cxnSp macro="">
      <xdr:nvCxnSpPr>
        <xdr:cNvPr id="72" name="直線コネクタ 71"/>
        <xdr:cNvCxnSpPr/>
      </xdr:nvCxnSpPr>
      <xdr:spPr>
        <a:xfrm>
          <a:off x="1047750" y="63957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15240</xdr:rowOff>
    </xdr:from>
    <xdr:to>
      <xdr:col>10</xdr:col>
      <xdr:colOff>165100</xdr:colOff>
      <xdr:row>37</xdr:row>
      <xdr:rowOff>113030</xdr:rowOff>
    </xdr:to>
    <xdr:sp macro="" textlink="">
      <xdr:nvSpPr>
        <xdr:cNvPr id="73" name="フローチャート: 判断 72"/>
        <xdr:cNvSpPr/>
      </xdr:nvSpPr>
      <xdr:spPr>
        <a:xfrm>
          <a:off x="1809750" y="6358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104775</xdr:rowOff>
    </xdr:from>
    <xdr:ext cx="528320" cy="248285"/>
    <xdr:sp macro="" textlink="">
      <xdr:nvSpPr>
        <xdr:cNvPr id="74" name="テキスト ボックス 73"/>
        <xdr:cNvSpPr txBox="1"/>
      </xdr:nvSpPr>
      <xdr:spPr>
        <a:xfrm>
          <a:off x="1609090" y="644842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13335</xdr:rowOff>
    </xdr:from>
    <xdr:to>
      <xdr:col>6</xdr:col>
      <xdr:colOff>38100</xdr:colOff>
      <xdr:row>37</xdr:row>
      <xdr:rowOff>111125</xdr:rowOff>
    </xdr:to>
    <xdr:sp macro="" textlink="">
      <xdr:nvSpPr>
        <xdr:cNvPr id="75" name="フローチャート: 判断 74"/>
        <xdr:cNvSpPr/>
      </xdr:nvSpPr>
      <xdr:spPr>
        <a:xfrm>
          <a:off x="1000125" y="6356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102870</xdr:rowOff>
    </xdr:from>
    <xdr:ext cx="528320" cy="249555"/>
    <xdr:sp macro="" textlink="">
      <xdr:nvSpPr>
        <xdr:cNvPr id="76" name="テキスト ボックス 75"/>
        <xdr:cNvSpPr txBox="1"/>
      </xdr:nvSpPr>
      <xdr:spPr>
        <a:xfrm>
          <a:off x="799465" y="64465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xdr:cNvSpPr txBox="1"/>
      </xdr:nvSpPr>
      <xdr:spPr>
        <a:xfrm>
          <a:off x="4079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8" name="テキスト ボックス 77"/>
        <xdr:cNvSpPr txBox="1"/>
      </xdr:nvSpPr>
      <xdr:spPr>
        <a:xfrm>
          <a:off x="3317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9" name="テキスト ボックス 78"/>
        <xdr:cNvSpPr txBox="1"/>
      </xdr:nvSpPr>
      <xdr:spPr>
        <a:xfrm>
          <a:off x="24955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xdr:cNvSpPr txBox="1"/>
      </xdr:nvSpPr>
      <xdr:spPr>
        <a:xfrm>
          <a:off x="1685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1" name="テキスト ボックス 80"/>
        <xdr:cNvSpPr txBox="1"/>
      </xdr:nvSpPr>
      <xdr:spPr>
        <a:xfrm>
          <a:off x="873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12700</xdr:rowOff>
    </xdr:from>
    <xdr:to>
      <xdr:col>24</xdr:col>
      <xdr:colOff>114300</xdr:colOff>
      <xdr:row>36</xdr:row>
      <xdr:rowOff>110490</xdr:rowOff>
    </xdr:to>
    <xdr:sp macro="" textlink="">
      <xdr:nvSpPr>
        <xdr:cNvPr id="82" name="楕円 81"/>
        <xdr:cNvSpPr/>
      </xdr:nvSpPr>
      <xdr:spPr>
        <a:xfrm>
          <a:off x="4203700" y="6184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157480</xdr:rowOff>
    </xdr:from>
    <xdr:ext cx="534670" cy="244475"/>
    <xdr:sp macro="" textlink="">
      <xdr:nvSpPr>
        <xdr:cNvPr id="83" name="人件費該当値テキスト"/>
        <xdr:cNvSpPr txBox="1"/>
      </xdr:nvSpPr>
      <xdr:spPr>
        <a:xfrm>
          <a:off x="4305300" y="61582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160655</xdr:rowOff>
    </xdr:from>
    <xdr:to>
      <xdr:col>20</xdr:col>
      <xdr:colOff>38100</xdr:colOff>
      <xdr:row>36</xdr:row>
      <xdr:rowOff>93980</xdr:rowOff>
    </xdr:to>
    <xdr:sp macro="" textlink="">
      <xdr:nvSpPr>
        <xdr:cNvPr id="84" name="楕円 83"/>
        <xdr:cNvSpPr/>
      </xdr:nvSpPr>
      <xdr:spPr>
        <a:xfrm>
          <a:off x="3444875" y="6161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85090</xdr:rowOff>
    </xdr:from>
    <xdr:ext cx="528320" cy="244475"/>
    <xdr:sp macro="" textlink="">
      <xdr:nvSpPr>
        <xdr:cNvPr id="85" name="テキスト ボックス 84"/>
        <xdr:cNvSpPr txBox="1"/>
      </xdr:nvSpPr>
      <xdr:spPr>
        <a:xfrm>
          <a:off x="3244215" y="625729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31115</xdr:rowOff>
    </xdr:from>
    <xdr:to>
      <xdr:col>15</xdr:col>
      <xdr:colOff>101600</xdr:colOff>
      <xdr:row>36</xdr:row>
      <xdr:rowOff>128905</xdr:rowOff>
    </xdr:to>
    <xdr:sp macro="" textlink="">
      <xdr:nvSpPr>
        <xdr:cNvPr id="86" name="楕円 85"/>
        <xdr:cNvSpPr/>
      </xdr:nvSpPr>
      <xdr:spPr>
        <a:xfrm>
          <a:off x="2619375"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144780</xdr:rowOff>
    </xdr:from>
    <xdr:ext cx="528320" cy="248285"/>
    <xdr:sp macro="" textlink="">
      <xdr:nvSpPr>
        <xdr:cNvPr id="87" name="テキスト ボックス 86"/>
        <xdr:cNvSpPr txBox="1"/>
      </xdr:nvSpPr>
      <xdr:spPr>
        <a:xfrm>
          <a:off x="2434590" y="597408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6350</xdr:rowOff>
    </xdr:from>
    <xdr:to>
      <xdr:col>10</xdr:col>
      <xdr:colOff>165100</xdr:colOff>
      <xdr:row>37</xdr:row>
      <xdr:rowOff>104775</xdr:rowOff>
    </xdr:to>
    <xdr:sp macro="" textlink="">
      <xdr:nvSpPr>
        <xdr:cNvPr id="88" name="楕円 87"/>
        <xdr:cNvSpPr/>
      </xdr:nvSpPr>
      <xdr:spPr>
        <a:xfrm>
          <a:off x="1809750" y="63500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120650</xdr:rowOff>
    </xdr:from>
    <xdr:ext cx="528320" cy="243840"/>
    <xdr:sp macro="" textlink="">
      <xdr:nvSpPr>
        <xdr:cNvPr id="89" name="テキスト ボックス 88"/>
        <xdr:cNvSpPr txBox="1"/>
      </xdr:nvSpPr>
      <xdr:spPr>
        <a:xfrm>
          <a:off x="1609090" y="612140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3175</xdr:rowOff>
    </xdr:from>
    <xdr:to>
      <xdr:col>6</xdr:col>
      <xdr:colOff>38100</xdr:colOff>
      <xdr:row>37</xdr:row>
      <xdr:rowOff>100965</xdr:rowOff>
    </xdr:to>
    <xdr:sp macro="" textlink="">
      <xdr:nvSpPr>
        <xdr:cNvPr id="90" name="楕円 89"/>
        <xdr:cNvSpPr/>
      </xdr:nvSpPr>
      <xdr:spPr>
        <a:xfrm>
          <a:off x="1000125" y="63468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116840</xdr:rowOff>
    </xdr:from>
    <xdr:ext cx="528320" cy="244475"/>
    <xdr:sp macro="" textlink="">
      <xdr:nvSpPr>
        <xdr:cNvPr id="91" name="テキスト ボックス 90"/>
        <xdr:cNvSpPr txBox="1"/>
      </xdr:nvSpPr>
      <xdr:spPr>
        <a:xfrm>
          <a:off x="799465" y="611759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xdr:cNvSpPr/>
      </xdr:nvSpPr>
      <xdr:spPr>
        <a:xfrm>
          <a:off x="6985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xdr:cNvSpPr/>
      </xdr:nvSpPr>
      <xdr:spPr>
        <a:xfrm>
          <a:off x="825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86360</xdr:rowOff>
    </xdr:from>
    <xdr:to>
      <xdr:col>12</xdr:col>
      <xdr:colOff>127000</xdr:colOff>
      <xdr:row>48</xdr:row>
      <xdr:rowOff>0</xdr:rowOff>
    </xdr:to>
    <xdr:sp macro="" textlink="">
      <xdr:nvSpPr>
        <xdr:cNvPr id="94" name="正方形/長方形 93"/>
        <xdr:cNvSpPr/>
      </xdr:nvSpPr>
      <xdr:spPr>
        <a:xfrm>
          <a:off x="825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xdr:cNvSpPr/>
      </xdr:nvSpPr>
      <xdr:spPr>
        <a:xfrm>
          <a:off x="1746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86360</xdr:rowOff>
    </xdr:from>
    <xdr:to>
      <xdr:col>18</xdr:col>
      <xdr:colOff>0</xdr:colOff>
      <xdr:row>48</xdr:row>
      <xdr:rowOff>0</xdr:rowOff>
    </xdr:to>
    <xdr:sp macro="" textlink="">
      <xdr:nvSpPr>
        <xdr:cNvPr id="96" name="正方形/長方形 95"/>
        <xdr:cNvSpPr/>
      </xdr:nvSpPr>
      <xdr:spPr>
        <a:xfrm>
          <a:off x="1746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xdr:cNvSpPr/>
      </xdr:nvSpPr>
      <xdr:spPr>
        <a:xfrm>
          <a:off x="2794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86360</xdr:rowOff>
    </xdr:from>
    <xdr:to>
      <xdr:col>24</xdr:col>
      <xdr:colOff>0</xdr:colOff>
      <xdr:row>48</xdr:row>
      <xdr:rowOff>0</xdr:rowOff>
    </xdr:to>
    <xdr:sp macro="" textlink="">
      <xdr:nvSpPr>
        <xdr:cNvPr id="98" name="正方形/長方形 97"/>
        <xdr:cNvSpPr/>
      </xdr:nvSpPr>
      <xdr:spPr>
        <a:xfrm>
          <a:off x="2794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xdr:cNvSpPr/>
      </xdr:nvSpPr>
      <xdr:spPr>
        <a:xfrm>
          <a:off x="6985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14630"/>
    <xdr:sp macro="" textlink="">
      <xdr:nvSpPr>
        <xdr:cNvPr id="100" name="テキスト ボックス 99"/>
        <xdr:cNvSpPr txBox="1"/>
      </xdr:nvSpPr>
      <xdr:spPr>
        <a:xfrm>
          <a:off x="676275"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xdr:cNvCxnSpPr/>
      </xdr:nvCxnSpPr>
      <xdr:spPr>
        <a:xfrm>
          <a:off x="6985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8285"/>
    <xdr:sp macro="" textlink="">
      <xdr:nvSpPr>
        <xdr:cNvPr id="102" name="テキスト ボックス 101"/>
        <xdr:cNvSpPr txBox="1"/>
      </xdr:nvSpPr>
      <xdr:spPr>
        <a:xfrm>
          <a:off x="481330" y="1039431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95250</xdr:rowOff>
    </xdr:from>
    <xdr:to>
      <xdr:col>28</xdr:col>
      <xdr:colOff>114300</xdr:colOff>
      <xdr:row>59</xdr:row>
      <xdr:rowOff>95250</xdr:rowOff>
    </xdr:to>
    <xdr:cxnSp macro="">
      <xdr:nvCxnSpPr>
        <xdr:cNvPr id="103" name="直線コネクタ 102"/>
        <xdr:cNvCxnSpPr/>
      </xdr:nvCxnSpPr>
      <xdr:spPr>
        <a:xfrm>
          <a:off x="698500" y="1021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123825</xdr:rowOff>
    </xdr:from>
    <xdr:ext cx="525145" cy="244475"/>
    <xdr:sp macro="" textlink="">
      <xdr:nvSpPr>
        <xdr:cNvPr id="104" name="テキスト ボックス 103"/>
        <xdr:cNvSpPr txBox="1"/>
      </xdr:nvSpPr>
      <xdr:spPr>
        <a:xfrm>
          <a:off x="214630" y="1006792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5" name="直線コネクタ 104"/>
        <xdr:cNvCxnSpPr/>
      </xdr:nvCxnSpPr>
      <xdr:spPr>
        <a:xfrm>
          <a:off x="698500" y="98831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25145" cy="248285"/>
    <xdr:sp macro="" textlink="">
      <xdr:nvSpPr>
        <xdr:cNvPr id="106" name="テキスト ボックス 105"/>
        <xdr:cNvSpPr txBox="1"/>
      </xdr:nvSpPr>
      <xdr:spPr>
        <a:xfrm>
          <a:off x="214630" y="9739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7" name="直線コネクタ 106"/>
        <xdr:cNvCxnSpPr/>
      </xdr:nvCxnSpPr>
      <xdr:spPr>
        <a:xfrm>
          <a:off x="698500" y="9556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25145" cy="244475"/>
    <xdr:sp macro="" textlink="">
      <xdr:nvSpPr>
        <xdr:cNvPr id="108" name="テキスト ボックス 107"/>
        <xdr:cNvSpPr txBox="1"/>
      </xdr:nvSpPr>
      <xdr:spPr>
        <a:xfrm>
          <a:off x="214630" y="9413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9" name="直線コネクタ 108"/>
        <xdr:cNvCxnSpPr/>
      </xdr:nvCxnSpPr>
      <xdr:spPr>
        <a:xfrm>
          <a:off x="698500" y="92290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5630" cy="247015"/>
    <xdr:sp macro="" textlink="">
      <xdr:nvSpPr>
        <xdr:cNvPr id="110" name="テキスト ボックス 109"/>
        <xdr:cNvSpPr txBox="1"/>
      </xdr:nvSpPr>
      <xdr:spPr>
        <a:xfrm>
          <a:off x="166370" y="90932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11" name="直線コネクタ 110"/>
        <xdr:cNvCxnSpPr/>
      </xdr:nvCxnSpPr>
      <xdr:spPr>
        <a:xfrm>
          <a:off x="698500" y="8902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3840"/>
    <xdr:sp macro="" textlink="">
      <xdr:nvSpPr>
        <xdr:cNvPr id="112" name="テキスト ボックス 111"/>
        <xdr:cNvSpPr txBox="1"/>
      </xdr:nvSpPr>
      <xdr:spPr>
        <a:xfrm>
          <a:off x="166370" y="876554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3" name="直線コネクタ 112"/>
        <xdr:cNvCxnSpPr/>
      </xdr:nvCxnSpPr>
      <xdr:spPr>
        <a:xfrm>
          <a:off x="698500" y="8580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14" name="テキスト ボックス 113"/>
        <xdr:cNvSpPr txBox="1"/>
      </xdr:nvSpPr>
      <xdr:spPr>
        <a:xfrm>
          <a:off x="166370" y="8437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5" name="直線コネクタ 114"/>
        <xdr:cNvCxnSpPr/>
      </xdr:nvCxnSpPr>
      <xdr:spPr>
        <a:xfrm>
          <a:off x="6985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3205"/>
    <xdr:sp macro="" textlink="">
      <xdr:nvSpPr>
        <xdr:cNvPr id="116" name="テキスト ボックス 115"/>
        <xdr:cNvSpPr txBox="1"/>
      </xdr:nvSpPr>
      <xdr:spPr>
        <a:xfrm>
          <a:off x="166370" y="8110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7" name="物件費グラフ枠"/>
        <xdr:cNvSpPr/>
      </xdr:nvSpPr>
      <xdr:spPr>
        <a:xfrm>
          <a:off x="6985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57785</xdr:rowOff>
    </xdr:from>
    <xdr:to>
      <xdr:col>24</xdr:col>
      <xdr:colOff>62865</xdr:colOff>
      <xdr:row>58</xdr:row>
      <xdr:rowOff>26670</xdr:rowOff>
    </xdr:to>
    <xdr:cxnSp macro="">
      <xdr:nvCxnSpPr>
        <xdr:cNvPr id="118" name="直線コネクタ 117"/>
        <xdr:cNvCxnSpPr/>
      </xdr:nvCxnSpPr>
      <xdr:spPr>
        <a:xfrm flipV="1">
          <a:off x="4252595" y="8630285"/>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29845</xdr:rowOff>
    </xdr:from>
    <xdr:ext cx="534670" cy="243205"/>
    <xdr:sp macro="" textlink="">
      <xdr:nvSpPr>
        <xdr:cNvPr id="119" name="物件費最小値テキスト"/>
        <xdr:cNvSpPr txBox="1"/>
      </xdr:nvSpPr>
      <xdr:spPr>
        <a:xfrm>
          <a:off x="4305300" y="997394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52,298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26670</xdr:rowOff>
    </xdr:from>
    <xdr:to>
      <xdr:col>24</xdr:col>
      <xdr:colOff>152400</xdr:colOff>
      <xdr:row>58</xdr:row>
      <xdr:rowOff>26670</xdr:rowOff>
    </xdr:to>
    <xdr:cxnSp macro="">
      <xdr:nvCxnSpPr>
        <xdr:cNvPr id="120" name="直線コネクタ 119"/>
        <xdr:cNvCxnSpPr/>
      </xdr:nvCxnSpPr>
      <xdr:spPr>
        <a:xfrm>
          <a:off x="4181475" y="9970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6350</xdr:rowOff>
    </xdr:from>
    <xdr:ext cx="598805" cy="247015"/>
    <xdr:sp macro="" textlink="">
      <xdr:nvSpPr>
        <xdr:cNvPr id="121" name="物件費最大値テキスト"/>
        <xdr:cNvSpPr txBox="1"/>
      </xdr:nvSpPr>
      <xdr:spPr>
        <a:xfrm>
          <a:off x="4305300" y="840740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57785</xdr:rowOff>
    </xdr:from>
    <xdr:to>
      <xdr:col>24</xdr:col>
      <xdr:colOff>152400</xdr:colOff>
      <xdr:row>50</xdr:row>
      <xdr:rowOff>57785</xdr:rowOff>
    </xdr:to>
    <xdr:cxnSp macro="">
      <xdr:nvCxnSpPr>
        <xdr:cNvPr id="122" name="直線コネクタ 121"/>
        <xdr:cNvCxnSpPr/>
      </xdr:nvCxnSpPr>
      <xdr:spPr>
        <a:xfrm>
          <a:off x="4181475" y="8630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33020</xdr:rowOff>
    </xdr:from>
    <xdr:to>
      <xdr:col>24</xdr:col>
      <xdr:colOff>63500</xdr:colOff>
      <xdr:row>56</xdr:row>
      <xdr:rowOff>50165</xdr:rowOff>
    </xdr:to>
    <xdr:cxnSp macro="">
      <xdr:nvCxnSpPr>
        <xdr:cNvPr id="123" name="直線コネクタ 122"/>
        <xdr:cNvCxnSpPr/>
      </xdr:nvCxnSpPr>
      <xdr:spPr>
        <a:xfrm flipV="1">
          <a:off x="3492500" y="9634220"/>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26035</xdr:rowOff>
    </xdr:from>
    <xdr:ext cx="534670" cy="245745"/>
    <xdr:sp macro="" textlink="">
      <xdr:nvSpPr>
        <xdr:cNvPr id="124" name="物件費平均値テキスト"/>
        <xdr:cNvSpPr txBox="1"/>
      </xdr:nvSpPr>
      <xdr:spPr>
        <a:xfrm>
          <a:off x="4305300" y="962723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46355</xdr:rowOff>
    </xdr:from>
    <xdr:to>
      <xdr:col>24</xdr:col>
      <xdr:colOff>114300</xdr:colOff>
      <xdr:row>56</xdr:row>
      <xdr:rowOff>144145</xdr:rowOff>
    </xdr:to>
    <xdr:sp macro="" textlink="">
      <xdr:nvSpPr>
        <xdr:cNvPr id="125" name="フローチャート: 判断 124"/>
        <xdr:cNvSpPr/>
      </xdr:nvSpPr>
      <xdr:spPr>
        <a:xfrm>
          <a:off x="4203700" y="9647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50165</xdr:rowOff>
    </xdr:from>
    <xdr:to>
      <xdr:col>19</xdr:col>
      <xdr:colOff>174625</xdr:colOff>
      <xdr:row>56</xdr:row>
      <xdr:rowOff>112395</xdr:rowOff>
    </xdr:to>
    <xdr:cxnSp macro="">
      <xdr:nvCxnSpPr>
        <xdr:cNvPr id="126" name="直線コネクタ 125"/>
        <xdr:cNvCxnSpPr/>
      </xdr:nvCxnSpPr>
      <xdr:spPr>
        <a:xfrm flipV="1">
          <a:off x="2670175" y="9651365"/>
          <a:ext cx="8223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111760</xdr:rowOff>
    </xdr:from>
    <xdr:to>
      <xdr:col>20</xdr:col>
      <xdr:colOff>38100</xdr:colOff>
      <xdr:row>57</xdr:row>
      <xdr:rowOff>44450</xdr:rowOff>
    </xdr:to>
    <xdr:sp macro="" textlink="">
      <xdr:nvSpPr>
        <xdr:cNvPr id="127" name="フローチャート: 判断 126"/>
        <xdr:cNvSpPr/>
      </xdr:nvSpPr>
      <xdr:spPr>
        <a:xfrm>
          <a:off x="3444875" y="971296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36195</xdr:rowOff>
    </xdr:from>
    <xdr:ext cx="528320" cy="249555"/>
    <xdr:sp macro="" textlink="">
      <xdr:nvSpPr>
        <xdr:cNvPr id="128" name="テキスト ボックス 127"/>
        <xdr:cNvSpPr txBox="1"/>
      </xdr:nvSpPr>
      <xdr:spPr>
        <a:xfrm>
          <a:off x="3244215" y="980884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109220</xdr:rowOff>
    </xdr:from>
    <xdr:to>
      <xdr:col>15</xdr:col>
      <xdr:colOff>50800</xdr:colOff>
      <xdr:row>56</xdr:row>
      <xdr:rowOff>112395</xdr:rowOff>
    </xdr:to>
    <xdr:cxnSp macro="">
      <xdr:nvCxnSpPr>
        <xdr:cNvPr id="129" name="直線コネクタ 128"/>
        <xdr:cNvCxnSpPr/>
      </xdr:nvCxnSpPr>
      <xdr:spPr>
        <a:xfrm>
          <a:off x="1860550" y="971042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160020</xdr:rowOff>
    </xdr:from>
    <xdr:to>
      <xdr:col>15</xdr:col>
      <xdr:colOff>101600</xdr:colOff>
      <xdr:row>57</xdr:row>
      <xdr:rowOff>92710</xdr:rowOff>
    </xdr:to>
    <xdr:sp macro="" textlink="">
      <xdr:nvSpPr>
        <xdr:cNvPr id="130" name="フローチャート: 判断 129"/>
        <xdr:cNvSpPr/>
      </xdr:nvSpPr>
      <xdr:spPr>
        <a:xfrm>
          <a:off x="2619375" y="97612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83820</xdr:rowOff>
    </xdr:from>
    <xdr:ext cx="528320" cy="244475"/>
    <xdr:sp macro="" textlink="">
      <xdr:nvSpPr>
        <xdr:cNvPr id="131" name="テキスト ボックス 130"/>
        <xdr:cNvSpPr txBox="1"/>
      </xdr:nvSpPr>
      <xdr:spPr>
        <a:xfrm>
          <a:off x="2434590" y="98564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56</xdr:row>
      <xdr:rowOff>109220</xdr:rowOff>
    </xdr:from>
    <xdr:to>
      <xdr:col>10</xdr:col>
      <xdr:colOff>114300</xdr:colOff>
      <xdr:row>56</xdr:row>
      <xdr:rowOff>143510</xdr:rowOff>
    </xdr:to>
    <xdr:cxnSp macro="">
      <xdr:nvCxnSpPr>
        <xdr:cNvPr id="132" name="直線コネクタ 131"/>
        <xdr:cNvCxnSpPr/>
      </xdr:nvCxnSpPr>
      <xdr:spPr>
        <a:xfrm flipV="1">
          <a:off x="1047750" y="9710420"/>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139700</xdr:rowOff>
    </xdr:from>
    <xdr:to>
      <xdr:col>10</xdr:col>
      <xdr:colOff>165100</xdr:colOff>
      <xdr:row>57</xdr:row>
      <xdr:rowOff>72390</xdr:rowOff>
    </xdr:to>
    <xdr:sp macro="" textlink="">
      <xdr:nvSpPr>
        <xdr:cNvPr id="133" name="フローチャート: 判断 132"/>
        <xdr:cNvSpPr/>
      </xdr:nvSpPr>
      <xdr:spPr>
        <a:xfrm>
          <a:off x="1809750" y="9740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64135</xdr:rowOff>
    </xdr:from>
    <xdr:ext cx="528320" cy="243205"/>
    <xdr:sp macro="" textlink="">
      <xdr:nvSpPr>
        <xdr:cNvPr id="134" name="テキスト ボックス 133"/>
        <xdr:cNvSpPr txBox="1"/>
      </xdr:nvSpPr>
      <xdr:spPr>
        <a:xfrm>
          <a:off x="1609090" y="983678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146050</xdr:rowOff>
    </xdr:from>
    <xdr:to>
      <xdr:col>6</xdr:col>
      <xdr:colOff>38100</xdr:colOff>
      <xdr:row>57</xdr:row>
      <xdr:rowOff>78740</xdr:rowOff>
    </xdr:to>
    <xdr:sp macro="" textlink="">
      <xdr:nvSpPr>
        <xdr:cNvPr id="135" name="フローチャート: 判断 134"/>
        <xdr:cNvSpPr/>
      </xdr:nvSpPr>
      <xdr:spPr>
        <a:xfrm>
          <a:off x="1000125" y="974725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71120</xdr:rowOff>
    </xdr:from>
    <xdr:ext cx="528320" cy="249555"/>
    <xdr:sp macro="" textlink="">
      <xdr:nvSpPr>
        <xdr:cNvPr id="136" name="テキスト ボックス 135"/>
        <xdr:cNvSpPr txBox="1"/>
      </xdr:nvSpPr>
      <xdr:spPr>
        <a:xfrm>
          <a:off x="799465" y="98437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7" name="テキスト ボックス 136"/>
        <xdr:cNvSpPr txBox="1"/>
      </xdr:nvSpPr>
      <xdr:spPr>
        <a:xfrm>
          <a:off x="4079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8" name="テキスト ボックス 137"/>
        <xdr:cNvSpPr txBox="1"/>
      </xdr:nvSpPr>
      <xdr:spPr>
        <a:xfrm>
          <a:off x="3317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9" name="テキスト ボックス 138"/>
        <xdr:cNvSpPr txBox="1"/>
      </xdr:nvSpPr>
      <xdr:spPr>
        <a:xfrm>
          <a:off x="24955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40" name="テキスト ボックス 139"/>
        <xdr:cNvSpPr txBox="1"/>
      </xdr:nvSpPr>
      <xdr:spPr>
        <a:xfrm>
          <a:off x="1685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41" name="テキスト ボックス 140"/>
        <xdr:cNvSpPr txBox="1"/>
      </xdr:nvSpPr>
      <xdr:spPr>
        <a:xfrm>
          <a:off x="873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149225</xdr:rowOff>
    </xdr:from>
    <xdr:to>
      <xdr:col>24</xdr:col>
      <xdr:colOff>114300</xdr:colOff>
      <xdr:row>56</xdr:row>
      <xdr:rowOff>81915</xdr:rowOff>
    </xdr:to>
    <xdr:sp macro="" textlink="">
      <xdr:nvSpPr>
        <xdr:cNvPr id="142" name="楕円 141"/>
        <xdr:cNvSpPr/>
      </xdr:nvSpPr>
      <xdr:spPr>
        <a:xfrm>
          <a:off x="4203700" y="95789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6350</xdr:rowOff>
    </xdr:from>
    <xdr:ext cx="534670" cy="247015"/>
    <xdr:sp macro="" textlink="">
      <xdr:nvSpPr>
        <xdr:cNvPr id="143" name="物件費該当値テキスト"/>
        <xdr:cNvSpPr txBox="1"/>
      </xdr:nvSpPr>
      <xdr:spPr>
        <a:xfrm>
          <a:off x="4305300" y="94361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635</xdr:rowOff>
    </xdr:from>
    <xdr:to>
      <xdr:col>20</xdr:col>
      <xdr:colOff>38100</xdr:colOff>
      <xdr:row>56</xdr:row>
      <xdr:rowOff>98425</xdr:rowOff>
    </xdr:to>
    <xdr:sp macro="" textlink="">
      <xdr:nvSpPr>
        <xdr:cNvPr id="144" name="楕円 143"/>
        <xdr:cNvSpPr/>
      </xdr:nvSpPr>
      <xdr:spPr>
        <a:xfrm>
          <a:off x="3444875" y="96018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114300</xdr:rowOff>
    </xdr:from>
    <xdr:ext cx="528320" cy="249555"/>
    <xdr:sp macro="" textlink="">
      <xdr:nvSpPr>
        <xdr:cNvPr id="145" name="テキスト ボックス 144"/>
        <xdr:cNvSpPr txBox="1"/>
      </xdr:nvSpPr>
      <xdr:spPr>
        <a:xfrm>
          <a:off x="3244215" y="937260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63500</xdr:rowOff>
    </xdr:from>
    <xdr:to>
      <xdr:col>15</xdr:col>
      <xdr:colOff>101600</xdr:colOff>
      <xdr:row>56</xdr:row>
      <xdr:rowOff>161290</xdr:rowOff>
    </xdr:to>
    <xdr:sp macro="" textlink="">
      <xdr:nvSpPr>
        <xdr:cNvPr id="146" name="楕円 145"/>
        <xdr:cNvSpPr/>
      </xdr:nvSpPr>
      <xdr:spPr>
        <a:xfrm>
          <a:off x="2619375" y="966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12065</xdr:rowOff>
    </xdr:from>
    <xdr:ext cx="528320" cy="249555"/>
    <xdr:sp macro="" textlink="">
      <xdr:nvSpPr>
        <xdr:cNvPr id="147" name="テキスト ボックス 146"/>
        <xdr:cNvSpPr txBox="1"/>
      </xdr:nvSpPr>
      <xdr:spPr>
        <a:xfrm>
          <a:off x="2434590" y="94418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60325</xdr:rowOff>
    </xdr:from>
    <xdr:to>
      <xdr:col>10</xdr:col>
      <xdr:colOff>165100</xdr:colOff>
      <xdr:row>56</xdr:row>
      <xdr:rowOff>158115</xdr:rowOff>
    </xdr:to>
    <xdr:sp macro="" textlink="">
      <xdr:nvSpPr>
        <xdr:cNvPr id="148" name="楕円 147"/>
        <xdr:cNvSpPr/>
      </xdr:nvSpPr>
      <xdr:spPr>
        <a:xfrm>
          <a:off x="1809750" y="9661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8255</xdr:rowOff>
    </xdr:from>
    <xdr:ext cx="528320" cy="247015"/>
    <xdr:sp macro="" textlink="">
      <xdr:nvSpPr>
        <xdr:cNvPr id="149" name="テキスト ボックス 148"/>
        <xdr:cNvSpPr txBox="1"/>
      </xdr:nvSpPr>
      <xdr:spPr>
        <a:xfrm>
          <a:off x="1609090" y="943800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94615</xdr:rowOff>
    </xdr:from>
    <xdr:to>
      <xdr:col>6</xdr:col>
      <xdr:colOff>38100</xdr:colOff>
      <xdr:row>57</xdr:row>
      <xdr:rowOff>27940</xdr:rowOff>
    </xdr:to>
    <xdr:sp macro="" textlink="">
      <xdr:nvSpPr>
        <xdr:cNvPr id="150" name="楕円 149"/>
        <xdr:cNvSpPr/>
      </xdr:nvSpPr>
      <xdr:spPr>
        <a:xfrm>
          <a:off x="1000125" y="96958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43180</xdr:rowOff>
    </xdr:from>
    <xdr:ext cx="528320" cy="248920"/>
    <xdr:sp macro="" textlink="">
      <xdr:nvSpPr>
        <xdr:cNvPr id="151" name="テキスト ボックス 150"/>
        <xdr:cNvSpPr txBox="1"/>
      </xdr:nvSpPr>
      <xdr:spPr>
        <a:xfrm>
          <a:off x="799465" y="947293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52" name="正方形/長方形 151"/>
        <xdr:cNvSpPr/>
      </xdr:nvSpPr>
      <xdr:spPr>
        <a:xfrm>
          <a:off x="698500" y="10856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3" name="正方形/長方形 152"/>
        <xdr:cNvSpPr/>
      </xdr:nvSpPr>
      <xdr:spPr>
        <a:xfrm>
          <a:off x="8255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86360</xdr:rowOff>
    </xdr:from>
    <xdr:to>
      <xdr:col>12</xdr:col>
      <xdr:colOff>127000</xdr:colOff>
      <xdr:row>68</xdr:row>
      <xdr:rowOff>0</xdr:rowOff>
    </xdr:to>
    <xdr:sp macro="" textlink="">
      <xdr:nvSpPr>
        <xdr:cNvPr id="154" name="正方形/長方形 153"/>
        <xdr:cNvSpPr/>
      </xdr:nvSpPr>
      <xdr:spPr>
        <a:xfrm>
          <a:off x="8255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5" name="正方形/長方形 154"/>
        <xdr:cNvSpPr/>
      </xdr:nvSpPr>
      <xdr:spPr>
        <a:xfrm>
          <a:off x="1746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86360</xdr:rowOff>
    </xdr:from>
    <xdr:to>
      <xdr:col>18</xdr:col>
      <xdr:colOff>0</xdr:colOff>
      <xdr:row>68</xdr:row>
      <xdr:rowOff>0</xdr:rowOff>
    </xdr:to>
    <xdr:sp macro="" textlink="">
      <xdr:nvSpPr>
        <xdr:cNvPr id="156" name="正方形/長方形 155"/>
        <xdr:cNvSpPr/>
      </xdr:nvSpPr>
      <xdr:spPr>
        <a:xfrm>
          <a:off x="1746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7" name="正方形/長方形 156"/>
        <xdr:cNvSpPr/>
      </xdr:nvSpPr>
      <xdr:spPr>
        <a:xfrm>
          <a:off x="2794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86360</xdr:rowOff>
    </xdr:from>
    <xdr:to>
      <xdr:col>24</xdr:col>
      <xdr:colOff>0</xdr:colOff>
      <xdr:row>68</xdr:row>
      <xdr:rowOff>0</xdr:rowOff>
    </xdr:to>
    <xdr:sp macro="" textlink="">
      <xdr:nvSpPr>
        <xdr:cNvPr id="158" name="正方形/長方形 157"/>
        <xdr:cNvSpPr/>
      </xdr:nvSpPr>
      <xdr:spPr>
        <a:xfrm>
          <a:off x="2794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9" name="正方形/長方形 158"/>
        <xdr:cNvSpPr/>
      </xdr:nvSpPr>
      <xdr:spPr>
        <a:xfrm>
          <a:off x="698500" y="11683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14630"/>
    <xdr:sp macro="" textlink="">
      <xdr:nvSpPr>
        <xdr:cNvPr id="160" name="テキスト ボックス 159"/>
        <xdr:cNvSpPr txBox="1"/>
      </xdr:nvSpPr>
      <xdr:spPr>
        <a:xfrm>
          <a:off x="676275"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61" name="直線コネクタ 160"/>
        <xdr:cNvCxnSpPr/>
      </xdr:nvCxnSpPr>
      <xdr:spPr>
        <a:xfrm>
          <a:off x="698500" y="1396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24765</xdr:rowOff>
    </xdr:from>
    <xdr:to>
      <xdr:col>28</xdr:col>
      <xdr:colOff>114300</xdr:colOff>
      <xdr:row>78</xdr:row>
      <xdr:rowOff>24765</xdr:rowOff>
    </xdr:to>
    <xdr:cxnSp macro="">
      <xdr:nvCxnSpPr>
        <xdr:cNvPr id="162" name="直線コネクタ 161"/>
        <xdr:cNvCxnSpPr/>
      </xdr:nvCxnSpPr>
      <xdr:spPr>
        <a:xfrm>
          <a:off x="698500" y="13397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52705</xdr:rowOff>
    </xdr:from>
    <xdr:ext cx="248920" cy="243205"/>
    <xdr:sp macro="" textlink="">
      <xdr:nvSpPr>
        <xdr:cNvPr id="163" name="テキスト ボックス 162"/>
        <xdr:cNvSpPr txBox="1"/>
      </xdr:nvSpPr>
      <xdr:spPr>
        <a:xfrm>
          <a:off x="481330" y="132543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4" name="直線コネクタ 163"/>
        <xdr:cNvCxnSpPr/>
      </xdr:nvCxnSpPr>
      <xdr:spPr>
        <a:xfrm>
          <a:off x="698500" y="12821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25145" cy="244475"/>
    <xdr:sp macro="" textlink="">
      <xdr:nvSpPr>
        <xdr:cNvPr id="165" name="テキスト ボックス 164"/>
        <xdr:cNvSpPr txBox="1"/>
      </xdr:nvSpPr>
      <xdr:spPr>
        <a:xfrm>
          <a:off x="214630" y="126784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79375</xdr:rowOff>
    </xdr:from>
    <xdr:to>
      <xdr:col>28</xdr:col>
      <xdr:colOff>114300</xdr:colOff>
      <xdr:row>71</xdr:row>
      <xdr:rowOff>79375</xdr:rowOff>
    </xdr:to>
    <xdr:cxnSp macro="">
      <xdr:nvCxnSpPr>
        <xdr:cNvPr id="166" name="直線コネクタ 165"/>
        <xdr:cNvCxnSpPr/>
      </xdr:nvCxnSpPr>
      <xdr:spPr>
        <a:xfrm>
          <a:off x="698500" y="12252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107315</xdr:rowOff>
    </xdr:from>
    <xdr:ext cx="525145" cy="248285"/>
    <xdr:sp macro="" textlink="">
      <xdr:nvSpPr>
        <xdr:cNvPr id="167" name="テキスト ボックス 166"/>
        <xdr:cNvSpPr txBox="1"/>
      </xdr:nvSpPr>
      <xdr:spPr>
        <a:xfrm>
          <a:off x="214630" y="1210881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xdr:cNvCxnSpPr/>
      </xdr:nvCxnSpPr>
      <xdr:spPr>
        <a:xfrm>
          <a:off x="698500" y="11683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25145" cy="243205"/>
    <xdr:sp macro="" textlink="">
      <xdr:nvSpPr>
        <xdr:cNvPr id="169" name="テキスト ボックス 168"/>
        <xdr:cNvSpPr txBox="1"/>
      </xdr:nvSpPr>
      <xdr:spPr>
        <a:xfrm>
          <a:off x="214630" y="115398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維持補修費グラフ枠"/>
        <xdr:cNvSpPr/>
      </xdr:nvSpPr>
      <xdr:spPr>
        <a:xfrm>
          <a:off x="698500" y="11683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1905</xdr:rowOff>
    </xdr:from>
    <xdr:to>
      <xdr:col>24</xdr:col>
      <xdr:colOff>62865</xdr:colOff>
      <xdr:row>77</xdr:row>
      <xdr:rowOff>146685</xdr:rowOff>
    </xdr:to>
    <xdr:cxnSp macro="">
      <xdr:nvCxnSpPr>
        <xdr:cNvPr id="171" name="直線コネクタ 170"/>
        <xdr:cNvCxnSpPr/>
      </xdr:nvCxnSpPr>
      <xdr:spPr>
        <a:xfrm flipV="1">
          <a:off x="4252595" y="12174855"/>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150495</xdr:rowOff>
    </xdr:from>
    <xdr:ext cx="378460" cy="244475"/>
    <xdr:sp macro="" textlink="">
      <xdr:nvSpPr>
        <xdr:cNvPr id="172" name="維持補修費最小値テキスト"/>
        <xdr:cNvSpPr txBox="1"/>
      </xdr:nvSpPr>
      <xdr:spPr>
        <a:xfrm>
          <a:off x="4305300" y="1335214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146685</xdr:rowOff>
    </xdr:from>
    <xdr:to>
      <xdr:col>24</xdr:col>
      <xdr:colOff>152400</xdr:colOff>
      <xdr:row>77</xdr:row>
      <xdr:rowOff>146685</xdr:rowOff>
    </xdr:to>
    <xdr:cxnSp macro="">
      <xdr:nvCxnSpPr>
        <xdr:cNvPr id="173" name="直線コネクタ 172"/>
        <xdr:cNvCxnSpPr/>
      </xdr:nvCxnSpPr>
      <xdr:spPr>
        <a:xfrm>
          <a:off x="4181475" y="13348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116205</xdr:rowOff>
    </xdr:from>
    <xdr:ext cx="534670" cy="244475"/>
    <xdr:sp macro="" textlink="">
      <xdr:nvSpPr>
        <xdr:cNvPr id="174" name="維持補修費最大値テキスト"/>
        <xdr:cNvSpPr txBox="1"/>
      </xdr:nvSpPr>
      <xdr:spPr>
        <a:xfrm>
          <a:off x="4305300" y="119462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21,409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1905</xdr:rowOff>
    </xdr:from>
    <xdr:to>
      <xdr:col>24</xdr:col>
      <xdr:colOff>152400</xdr:colOff>
      <xdr:row>71</xdr:row>
      <xdr:rowOff>1905</xdr:rowOff>
    </xdr:to>
    <xdr:cxnSp macro="">
      <xdr:nvCxnSpPr>
        <xdr:cNvPr id="175" name="直線コネクタ 174"/>
        <xdr:cNvCxnSpPr/>
      </xdr:nvCxnSpPr>
      <xdr:spPr>
        <a:xfrm>
          <a:off x="4181475" y="12174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77</xdr:row>
      <xdr:rowOff>88900</xdr:rowOff>
    </xdr:from>
    <xdr:to>
      <xdr:col>24</xdr:col>
      <xdr:colOff>63500</xdr:colOff>
      <xdr:row>77</xdr:row>
      <xdr:rowOff>95250</xdr:rowOff>
    </xdr:to>
    <xdr:cxnSp macro="">
      <xdr:nvCxnSpPr>
        <xdr:cNvPr id="176" name="直線コネクタ 175"/>
        <xdr:cNvCxnSpPr/>
      </xdr:nvCxnSpPr>
      <xdr:spPr>
        <a:xfrm>
          <a:off x="3492500" y="1329055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55245</xdr:rowOff>
    </xdr:from>
    <xdr:ext cx="469900" cy="244475"/>
    <xdr:sp macro="" textlink="">
      <xdr:nvSpPr>
        <xdr:cNvPr id="177" name="維持補修費平均値テキスト"/>
        <xdr:cNvSpPr txBox="1"/>
      </xdr:nvSpPr>
      <xdr:spPr>
        <a:xfrm>
          <a:off x="4305300" y="1291399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33020</xdr:rowOff>
    </xdr:from>
    <xdr:to>
      <xdr:col>24</xdr:col>
      <xdr:colOff>114300</xdr:colOff>
      <xdr:row>76</xdr:row>
      <xdr:rowOff>130810</xdr:rowOff>
    </xdr:to>
    <xdr:sp macro="" textlink="">
      <xdr:nvSpPr>
        <xdr:cNvPr id="178" name="フローチャート: 判断 177"/>
        <xdr:cNvSpPr/>
      </xdr:nvSpPr>
      <xdr:spPr>
        <a:xfrm>
          <a:off x="4203700" y="13063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88900</xdr:rowOff>
    </xdr:from>
    <xdr:to>
      <xdr:col>19</xdr:col>
      <xdr:colOff>174625</xdr:colOff>
      <xdr:row>77</xdr:row>
      <xdr:rowOff>100330</xdr:rowOff>
    </xdr:to>
    <xdr:cxnSp macro="">
      <xdr:nvCxnSpPr>
        <xdr:cNvPr id="179" name="直線コネクタ 178"/>
        <xdr:cNvCxnSpPr/>
      </xdr:nvCxnSpPr>
      <xdr:spPr>
        <a:xfrm flipV="1">
          <a:off x="2670175" y="1329055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19685</xdr:rowOff>
    </xdr:from>
    <xdr:to>
      <xdr:col>20</xdr:col>
      <xdr:colOff>38100</xdr:colOff>
      <xdr:row>76</xdr:row>
      <xdr:rowOff>117475</xdr:rowOff>
    </xdr:to>
    <xdr:sp macro="" textlink="">
      <xdr:nvSpPr>
        <xdr:cNvPr id="180" name="フローチャート: 判断 179"/>
        <xdr:cNvSpPr/>
      </xdr:nvSpPr>
      <xdr:spPr>
        <a:xfrm>
          <a:off x="3444875" y="130498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133350</xdr:rowOff>
    </xdr:from>
    <xdr:ext cx="463550" cy="248285"/>
    <xdr:sp macro="" textlink="">
      <xdr:nvSpPr>
        <xdr:cNvPr id="181" name="テキスト ボックス 180"/>
        <xdr:cNvSpPr txBox="1"/>
      </xdr:nvSpPr>
      <xdr:spPr>
        <a:xfrm>
          <a:off x="3276600" y="12820650"/>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96520</xdr:rowOff>
    </xdr:from>
    <xdr:to>
      <xdr:col>15</xdr:col>
      <xdr:colOff>50800</xdr:colOff>
      <xdr:row>77</xdr:row>
      <xdr:rowOff>100330</xdr:rowOff>
    </xdr:to>
    <xdr:cxnSp macro="">
      <xdr:nvCxnSpPr>
        <xdr:cNvPr id="182" name="直線コネクタ 181"/>
        <xdr:cNvCxnSpPr/>
      </xdr:nvCxnSpPr>
      <xdr:spPr>
        <a:xfrm>
          <a:off x="1860550" y="13298170"/>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60960</xdr:rowOff>
    </xdr:from>
    <xdr:to>
      <xdr:col>15</xdr:col>
      <xdr:colOff>101600</xdr:colOff>
      <xdr:row>76</xdr:row>
      <xdr:rowOff>159385</xdr:rowOff>
    </xdr:to>
    <xdr:sp macro="" textlink="">
      <xdr:nvSpPr>
        <xdr:cNvPr id="183" name="フローチャート: 判断 182"/>
        <xdr:cNvSpPr/>
      </xdr:nvSpPr>
      <xdr:spPr>
        <a:xfrm>
          <a:off x="2619375" y="130911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9525</xdr:rowOff>
    </xdr:from>
    <xdr:ext cx="463550" cy="248285"/>
    <xdr:sp macro="" textlink="">
      <xdr:nvSpPr>
        <xdr:cNvPr id="184" name="テキスト ボックス 183"/>
        <xdr:cNvSpPr txBox="1"/>
      </xdr:nvSpPr>
      <xdr:spPr>
        <a:xfrm>
          <a:off x="2451100" y="1286827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96520</xdr:rowOff>
    </xdr:from>
    <xdr:to>
      <xdr:col>10</xdr:col>
      <xdr:colOff>114300</xdr:colOff>
      <xdr:row>77</xdr:row>
      <xdr:rowOff>104775</xdr:rowOff>
    </xdr:to>
    <xdr:cxnSp macro="">
      <xdr:nvCxnSpPr>
        <xdr:cNvPr id="185" name="直線コネクタ 184"/>
        <xdr:cNvCxnSpPr/>
      </xdr:nvCxnSpPr>
      <xdr:spPr>
        <a:xfrm flipV="1">
          <a:off x="1047750" y="1329817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74930</xdr:rowOff>
    </xdr:from>
    <xdr:to>
      <xdr:col>10</xdr:col>
      <xdr:colOff>165100</xdr:colOff>
      <xdr:row>77</xdr:row>
      <xdr:rowOff>6985</xdr:rowOff>
    </xdr:to>
    <xdr:sp macro="" textlink="">
      <xdr:nvSpPr>
        <xdr:cNvPr id="186" name="フローチャート: 判断 185"/>
        <xdr:cNvSpPr/>
      </xdr:nvSpPr>
      <xdr:spPr>
        <a:xfrm>
          <a:off x="1809750" y="131051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23495</xdr:rowOff>
    </xdr:from>
    <xdr:ext cx="463550" cy="245745"/>
    <xdr:sp macro="" textlink="">
      <xdr:nvSpPr>
        <xdr:cNvPr id="187" name="テキスト ボックス 186"/>
        <xdr:cNvSpPr txBox="1"/>
      </xdr:nvSpPr>
      <xdr:spPr>
        <a:xfrm>
          <a:off x="1641475" y="1288224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53340</xdr:rowOff>
    </xdr:from>
    <xdr:to>
      <xdr:col>6</xdr:col>
      <xdr:colOff>38100</xdr:colOff>
      <xdr:row>76</xdr:row>
      <xdr:rowOff>151130</xdr:rowOff>
    </xdr:to>
    <xdr:sp macro="" textlink="">
      <xdr:nvSpPr>
        <xdr:cNvPr id="188" name="フローチャート: 判断 187"/>
        <xdr:cNvSpPr/>
      </xdr:nvSpPr>
      <xdr:spPr>
        <a:xfrm>
          <a:off x="1000125" y="130835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1905</xdr:rowOff>
    </xdr:from>
    <xdr:ext cx="463550" cy="249555"/>
    <xdr:sp macro="" textlink="">
      <xdr:nvSpPr>
        <xdr:cNvPr id="189" name="テキスト ボックス 188"/>
        <xdr:cNvSpPr txBox="1"/>
      </xdr:nvSpPr>
      <xdr:spPr>
        <a:xfrm>
          <a:off x="831850" y="1286065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xdr:cNvSpPr txBox="1"/>
      </xdr:nvSpPr>
      <xdr:spPr>
        <a:xfrm>
          <a:off x="4079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xdr:cNvSpPr txBox="1"/>
      </xdr:nvSpPr>
      <xdr:spPr>
        <a:xfrm>
          <a:off x="3317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xdr:cNvSpPr txBox="1"/>
      </xdr:nvSpPr>
      <xdr:spPr>
        <a:xfrm>
          <a:off x="24955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xdr:cNvSpPr txBox="1"/>
      </xdr:nvSpPr>
      <xdr:spPr>
        <a:xfrm>
          <a:off x="1685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xdr:cNvSpPr txBox="1"/>
      </xdr:nvSpPr>
      <xdr:spPr>
        <a:xfrm>
          <a:off x="873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46355</xdr:rowOff>
    </xdr:from>
    <xdr:to>
      <xdr:col>24</xdr:col>
      <xdr:colOff>114300</xdr:colOff>
      <xdr:row>77</xdr:row>
      <xdr:rowOff>144145</xdr:rowOff>
    </xdr:to>
    <xdr:sp macro="" textlink="">
      <xdr:nvSpPr>
        <xdr:cNvPr id="195" name="楕円 194"/>
        <xdr:cNvSpPr/>
      </xdr:nvSpPr>
      <xdr:spPr>
        <a:xfrm>
          <a:off x="4203700" y="13248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129540</xdr:rowOff>
    </xdr:from>
    <xdr:ext cx="469900" cy="244475"/>
    <xdr:sp macro="" textlink="">
      <xdr:nvSpPr>
        <xdr:cNvPr id="196" name="維持補修費該当値テキスト"/>
        <xdr:cNvSpPr txBox="1"/>
      </xdr:nvSpPr>
      <xdr:spPr>
        <a:xfrm>
          <a:off x="4305300" y="131597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39370</xdr:rowOff>
    </xdr:from>
    <xdr:to>
      <xdr:col>20</xdr:col>
      <xdr:colOff>38100</xdr:colOff>
      <xdr:row>77</xdr:row>
      <xdr:rowOff>137795</xdr:rowOff>
    </xdr:to>
    <xdr:sp macro="" textlink="">
      <xdr:nvSpPr>
        <xdr:cNvPr id="197" name="楕円 196"/>
        <xdr:cNvSpPr/>
      </xdr:nvSpPr>
      <xdr:spPr>
        <a:xfrm>
          <a:off x="3444875" y="1324102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128905</xdr:rowOff>
    </xdr:from>
    <xdr:ext cx="463550" cy="244475"/>
    <xdr:sp macro="" textlink="">
      <xdr:nvSpPr>
        <xdr:cNvPr id="198" name="テキスト ボックス 197"/>
        <xdr:cNvSpPr txBox="1"/>
      </xdr:nvSpPr>
      <xdr:spPr>
        <a:xfrm>
          <a:off x="3276600" y="1333055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52070</xdr:rowOff>
    </xdr:from>
    <xdr:to>
      <xdr:col>15</xdr:col>
      <xdr:colOff>101600</xdr:colOff>
      <xdr:row>77</xdr:row>
      <xdr:rowOff>149225</xdr:rowOff>
    </xdr:to>
    <xdr:sp macro="" textlink="">
      <xdr:nvSpPr>
        <xdr:cNvPr id="199" name="楕円 198"/>
        <xdr:cNvSpPr/>
      </xdr:nvSpPr>
      <xdr:spPr>
        <a:xfrm>
          <a:off x="2619375" y="132537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140335</xdr:rowOff>
    </xdr:from>
    <xdr:ext cx="463550" cy="248285"/>
    <xdr:sp macro="" textlink="">
      <xdr:nvSpPr>
        <xdr:cNvPr id="200" name="テキスト ボックス 199"/>
        <xdr:cNvSpPr txBox="1"/>
      </xdr:nvSpPr>
      <xdr:spPr>
        <a:xfrm>
          <a:off x="2451100" y="1334198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47625</xdr:rowOff>
    </xdr:from>
    <xdr:to>
      <xdr:col>10</xdr:col>
      <xdr:colOff>165100</xdr:colOff>
      <xdr:row>77</xdr:row>
      <xdr:rowOff>145415</xdr:rowOff>
    </xdr:to>
    <xdr:sp macro="" textlink="">
      <xdr:nvSpPr>
        <xdr:cNvPr id="201" name="楕円 200"/>
        <xdr:cNvSpPr/>
      </xdr:nvSpPr>
      <xdr:spPr>
        <a:xfrm>
          <a:off x="1809750" y="13249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137160</xdr:rowOff>
    </xdr:from>
    <xdr:ext cx="463550" cy="249555"/>
    <xdr:sp macro="" textlink="">
      <xdr:nvSpPr>
        <xdr:cNvPr id="202" name="テキスト ボックス 201"/>
        <xdr:cNvSpPr txBox="1"/>
      </xdr:nvSpPr>
      <xdr:spPr>
        <a:xfrm>
          <a:off x="1641475" y="133388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56515</xdr:rowOff>
    </xdr:from>
    <xdr:to>
      <xdr:col>6</xdr:col>
      <xdr:colOff>38100</xdr:colOff>
      <xdr:row>77</xdr:row>
      <xdr:rowOff>154940</xdr:rowOff>
    </xdr:to>
    <xdr:sp macro="" textlink="">
      <xdr:nvSpPr>
        <xdr:cNvPr id="203" name="楕円 202"/>
        <xdr:cNvSpPr/>
      </xdr:nvSpPr>
      <xdr:spPr>
        <a:xfrm>
          <a:off x="1000125" y="132581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146050</xdr:rowOff>
    </xdr:from>
    <xdr:ext cx="463550" cy="248920"/>
    <xdr:sp macro="" textlink="">
      <xdr:nvSpPr>
        <xdr:cNvPr id="204" name="テキスト ボックス 203"/>
        <xdr:cNvSpPr txBox="1"/>
      </xdr:nvSpPr>
      <xdr:spPr>
        <a:xfrm>
          <a:off x="831850" y="1334770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xdr:cNvSpPr/>
      </xdr:nvSpPr>
      <xdr:spPr>
        <a:xfrm>
          <a:off x="698500" y="14285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xdr:cNvSpPr/>
      </xdr:nvSpPr>
      <xdr:spPr>
        <a:xfrm>
          <a:off x="8255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86360</xdr:rowOff>
    </xdr:from>
    <xdr:to>
      <xdr:col>12</xdr:col>
      <xdr:colOff>127000</xdr:colOff>
      <xdr:row>88</xdr:row>
      <xdr:rowOff>0</xdr:rowOff>
    </xdr:to>
    <xdr:sp macro="" textlink="">
      <xdr:nvSpPr>
        <xdr:cNvPr id="207" name="正方形/長方形 206"/>
        <xdr:cNvSpPr/>
      </xdr:nvSpPr>
      <xdr:spPr>
        <a:xfrm>
          <a:off x="8255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xdr:cNvSpPr/>
      </xdr:nvSpPr>
      <xdr:spPr>
        <a:xfrm>
          <a:off x="1746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86360</xdr:rowOff>
    </xdr:from>
    <xdr:to>
      <xdr:col>18</xdr:col>
      <xdr:colOff>0</xdr:colOff>
      <xdr:row>88</xdr:row>
      <xdr:rowOff>0</xdr:rowOff>
    </xdr:to>
    <xdr:sp macro="" textlink="">
      <xdr:nvSpPr>
        <xdr:cNvPr id="209" name="正方形/長方形 208"/>
        <xdr:cNvSpPr/>
      </xdr:nvSpPr>
      <xdr:spPr>
        <a:xfrm>
          <a:off x="1746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xdr:cNvSpPr/>
      </xdr:nvSpPr>
      <xdr:spPr>
        <a:xfrm>
          <a:off x="2794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86360</xdr:rowOff>
    </xdr:from>
    <xdr:to>
      <xdr:col>24</xdr:col>
      <xdr:colOff>0</xdr:colOff>
      <xdr:row>88</xdr:row>
      <xdr:rowOff>0</xdr:rowOff>
    </xdr:to>
    <xdr:sp macro="" textlink="">
      <xdr:nvSpPr>
        <xdr:cNvPr id="211" name="正方形/長方形 210"/>
        <xdr:cNvSpPr/>
      </xdr:nvSpPr>
      <xdr:spPr>
        <a:xfrm>
          <a:off x="2794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xdr:cNvSpPr/>
      </xdr:nvSpPr>
      <xdr:spPr>
        <a:xfrm>
          <a:off x="698500" y="15112365"/>
          <a:ext cx="4305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14630"/>
    <xdr:sp macro="" textlink="">
      <xdr:nvSpPr>
        <xdr:cNvPr id="213" name="テキスト ボックス 212"/>
        <xdr:cNvSpPr txBox="1"/>
      </xdr:nvSpPr>
      <xdr:spPr>
        <a:xfrm>
          <a:off x="676275"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5145" cy="252730"/>
    <xdr:sp macro="" textlink="">
      <xdr:nvSpPr>
        <xdr:cNvPr id="215" name="テキスト ボックス 214"/>
        <xdr:cNvSpPr txBox="1"/>
      </xdr:nvSpPr>
      <xdr:spPr>
        <a:xfrm>
          <a:off x="214630" y="172567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5145" cy="259080"/>
    <xdr:sp macro="" textlink="">
      <xdr:nvSpPr>
        <xdr:cNvPr id="217" name="テキスト ボックス 216"/>
        <xdr:cNvSpPr txBox="1"/>
      </xdr:nvSpPr>
      <xdr:spPr>
        <a:xfrm>
          <a:off x="214630" y="16875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5145" cy="259080"/>
    <xdr:sp macro="" textlink="">
      <xdr:nvSpPr>
        <xdr:cNvPr id="219" name="テキスト ボックス 218"/>
        <xdr:cNvSpPr txBox="1"/>
      </xdr:nvSpPr>
      <xdr:spPr>
        <a:xfrm>
          <a:off x="214630" y="16494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5145" cy="252730"/>
    <xdr:sp macro="" textlink="">
      <xdr:nvSpPr>
        <xdr:cNvPr id="221" name="テキスト ボックス 220"/>
        <xdr:cNvSpPr txBox="1"/>
      </xdr:nvSpPr>
      <xdr:spPr>
        <a:xfrm>
          <a:off x="214630" y="161137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3"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4" name="直線コネクタ 223"/>
        <xdr:cNvCxnSpPr/>
      </xdr:nvCxnSpPr>
      <xdr:spPr>
        <a:xfrm>
          <a:off x="698500" y="15491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5745"/>
    <xdr:sp macro="" textlink="">
      <xdr:nvSpPr>
        <xdr:cNvPr id="225" name="テキスト ボックス 224"/>
        <xdr:cNvSpPr txBox="1"/>
      </xdr:nvSpPr>
      <xdr:spPr>
        <a:xfrm>
          <a:off x="166370" y="153485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6" name="直線コネクタ 225"/>
        <xdr:cNvCxnSpPr/>
      </xdr:nvCxnSpPr>
      <xdr:spPr>
        <a:xfrm>
          <a:off x="698500" y="15112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3205"/>
    <xdr:sp macro="" textlink="">
      <xdr:nvSpPr>
        <xdr:cNvPr id="227" name="テキスト ボックス 226"/>
        <xdr:cNvSpPr txBox="1"/>
      </xdr:nvSpPr>
      <xdr:spPr>
        <a:xfrm>
          <a:off x="166370" y="14968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8" name="扶助費グラフ枠"/>
        <xdr:cNvSpPr/>
      </xdr:nvSpPr>
      <xdr:spPr>
        <a:xfrm>
          <a:off x="698500" y="15112365"/>
          <a:ext cx="4305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116840</xdr:rowOff>
    </xdr:from>
    <xdr:to>
      <xdr:col>24</xdr:col>
      <xdr:colOff>62865</xdr:colOff>
      <xdr:row>98</xdr:row>
      <xdr:rowOff>6350</xdr:rowOff>
    </xdr:to>
    <xdr:cxnSp macro="">
      <xdr:nvCxnSpPr>
        <xdr:cNvPr id="229" name="直線コネクタ 228"/>
        <xdr:cNvCxnSpPr/>
      </xdr:nvCxnSpPr>
      <xdr:spPr>
        <a:xfrm flipV="1">
          <a:off x="4252595" y="1537589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9525</xdr:rowOff>
    </xdr:from>
    <xdr:ext cx="534670" cy="252730"/>
    <xdr:sp macro="" textlink="">
      <xdr:nvSpPr>
        <xdr:cNvPr id="230" name="扶助費最小値テキスト"/>
        <xdr:cNvSpPr txBox="1"/>
      </xdr:nvSpPr>
      <xdr:spPr>
        <a:xfrm>
          <a:off x="4305300" y="168116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51,046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31" name="直線コネクタ 230"/>
        <xdr:cNvCxnSpPr/>
      </xdr:nvCxnSpPr>
      <xdr:spPr>
        <a:xfrm>
          <a:off x="4181475" y="1680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65405</xdr:rowOff>
    </xdr:from>
    <xdr:ext cx="598805" cy="247650"/>
    <xdr:sp macro="" textlink="">
      <xdr:nvSpPr>
        <xdr:cNvPr id="232" name="扶助費最大値テキスト"/>
        <xdr:cNvSpPr txBox="1"/>
      </xdr:nvSpPr>
      <xdr:spPr>
        <a:xfrm>
          <a:off x="4305300" y="1515300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125,963</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116840</xdr:rowOff>
    </xdr:from>
    <xdr:to>
      <xdr:col>24</xdr:col>
      <xdr:colOff>152400</xdr:colOff>
      <xdr:row>89</xdr:row>
      <xdr:rowOff>116840</xdr:rowOff>
    </xdr:to>
    <xdr:cxnSp macro="">
      <xdr:nvCxnSpPr>
        <xdr:cNvPr id="233" name="直線コネクタ 232"/>
        <xdr:cNvCxnSpPr/>
      </xdr:nvCxnSpPr>
      <xdr:spPr>
        <a:xfrm>
          <a:off x="4181475" y="15375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91</xdr:row>
      <xdr:rowOff>1905</xdr:rowOff>
    </xdr:from>
    <xdr:to>
      <xdr:col>24</xdr:col>
      <xdr:colOff>63500</xdr:colOff>
      <xdr:row>92</xdr:row>
      <xdr:rowOff>167640</xdr:rowOff>
    </xdr:to>
    <xdr:cxnSp macro="">
      <xdr:nvCxnSpPr>
        <xdr:cNvPr id="234" name="直線コネクタ 233"/>
        <xdr:cNvCxnSpPr/>
      </xdr:nvCxnSpPr>
      <xdr:spPr>
        <a:xfrm>
          <a:off x="3492500" y="15603855"/>
          <a:ext cx="762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117475</xdr:rowOff>
    </xdr:from>
    <xdr:ext cx="534670" cy="259080"/>
    <xdr:sp macro="" textlink="">
      <xdr:nvSpPr>
        <xdr:cNvPr id="235" name="扶助費平均値テキスト"/>
        <xdr:cNvSpPr txBox="1"/>
      </xdr:nvSpPr>
      <xdr:spPr>
        <a:xfrm>
          <a:off x="4305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139065</xdr:rowOff>
    </xdr:from>
    <xdr:to>
      <xdr:col>24</xdr:col>
      <xdr:colOff>114300</xdr:colOff>
      <xdr:row>95</xdr:row>
      <xdr:rowOff>69215</xdr:rowOff>
    </xdr:to>
    <xdr:sp macro="" textlink="">
      <xdr:nvSpPr>
        <xdr:cNvPr id="236" name="フローチャート: 判断 235"/>
        <xdr:cNvSpPr/>
      </xdr:nvSpPr>
      <xdr:spPr>
        <a:xfrm>
          <a:off x="4203700" y="16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1905</xdr:rowOff>
    </xdr:from>
    <xdr:to>
      <xdr:col>19</xdr:col>
      <xdr:colOff>174625</xdr:colOff>
      <xdr:row>94</xdr:row>
      <xdr:rowOff>70485</xdr:rowOff>
    </xdr:to>
    <xdr:cxnSp macro="">
      <xdr:nvCxnSpPr>
        <xdr:cNvPr id="237" name="直線コネクタ 236"/>
        <xdr:cNvCxnSpPr/>
      </xdr:nvCxnSpPr>
      <xdr:spPr>
        <a:xfrm flipV="1">
          <a:off x="2670175" y="15603855"/>
          <a:ext cx="822325" cy="582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69850</xdr:rowOff>
    </xdr:from>
    <xdr:to>
      <xdr:col>20</xdr:col>
      <xdr:colOff>38100</xdr:colOff>
      <xdr:row>93</xdr:row>
      <xdr:rowOff>171450</xdr:rowOff>
    </xdr:to>
    <xdr:sp macro="" textlink="">
      <xdr:nvSpPr>
        <xdr:cNvPr id="238" name="フローチャート: 判断 237"/>
        <xdr:cNvSpPr/>
      </xdr:nvSpPr>
      <xdr:spPr>
        <a:xfrm>
          <a:off x="3444875" y="16014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162560</xdr:rowOff>
    </xdr:from>
    <xdr:ext cx="528320" cy="259080"/>
    <xdr:sp macro="" textlink="">
      <xdr:nvSpPr>
        <xdr:cNvPr id="239" name="テキスト ボックス 238"/>
        <xdr:cNvSpPr txBox="1"/>
      </xdr:nvSpPr>
      <xdr:spPr>
        <a:xfrm>
          <a:off x="3244215" y="16107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70485</xdr:rowOff>
    </xdr:from>
    <xdr:to>
      <xdr:col>15</xdr:col>
      <xdr:colOff>50800</xdr:colOff>
      <xdr:row>95</xdr:row>
      <xdr:rowOff>50165</xdr:rowOff>
    </xdr:to>
    <xdr:cxnSp macro="">
      <xdr:nvCxnSpPr>
        <xdr:cNvPr id="240" name="直線コネクタ 239"/>
        <xdr:cNvCxnSpPr/>
      </xdr:nvCxnSpPr>
      <xdr:spPr>
        <a:xfrm flipV="1">
          <a:off x="1860550" y="16186785"/>
          <a:ext cx="8096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137795</xdr:rowOff>
    </xdr:from>
    <xdr:to>
      <xdr:col>15</xdr:col>
      <xdr:colOff>101600</xdr:colOff>
      <xdr:row>96</xdr:row>
      <xdr:rowOff>67945</xdr:rowOff>
    </xdr:to>
    <xdr:sp macro="" textlink="">
      <xdr:nvSpPr>
        <xdr:cNvPr id="241" name="フローチャート: 判断 240"/>
        <xdr:cNvSpPr/>
      </xdr:nvSpPr>
      <xdr:spPr>
        <a:xfrm>
          <a:off x="2619375"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59055</xdr:rowOff>
    </xdr:from>
    <xdr:ext cx="528320" cy="259080"/>
    <xdr:sp macro="" textlink="">
      <xdr:nvSpPr>
        <xdr:cNvPr id="242" name="テキスト ボックス 241"/>
        <xdr:cNvSpPr txBox="1"/>
      </xdr:nvSpPr>
      <xdr:spPr>
        <a:xfrm>
          <a:off x="2434590" y="16518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50165</xdr:rowOff>
    </xdr:from>
    <xdr:to>
      <xdr:col>10</xdr:col>
      <xdr:colOff>114300</xdr:colOff>
      <xdr:row>96</xdr:row>
      <xdr:rowOff>19050</xdr:rowOff>
    </xdr:to>
    <xdr:cxnSp macro="">
      <xdr:nvCxnSpPr>
        <xdr:cNvPr id="243" name="直線コネクタ 242"/>
        <xdr:cNvCxnSpPr/>
      </xdr:nvCxnSpPr>
      <xdr:spPr>
        <a:xfrm flipV="1">
          <a:off x="1047750" y="16337915"/>
          <a:ext cx="8128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29210</xdr:rowOff>
    </xdr:from>
    <xdr:to>
      <xdr:col>10</xdr:col>
      <xdr:colOff>165100</xdr:colOff>
      <xdr:row>96</xdr:row>
      <xdr:rowOff>130175</xdr:rowOff>
    </xdr:to>
    <xdr:sp macro="" textlink="">
      <xdr:nvSpPr>
        <xdr:cNvPr id="244" name="フローチャート: 判断 243"/>
        <xdr:cNvSpPr/>
      </xdr:nvSpPr>
      <xdr:spPr>
        <a:xfrm>
          <a:off x="180975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121285</xdr:rowOff>
    </xdr:from>
    <xdr:ext cx="528320" cy="252730"/>
    <xdr:sp macro="" textlink="">
      <xdr:nvSpPr>
        <xdr:cNvPr id="245" name="テキスト ボックス 244"/>
        <xdr:cNvSpPr txBox="1"/>
      </xdr:nvSpPr>
      <xdr:spPr>
        <a:xfrm>
          <a:off x="1609090" y="165804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80645</xdr:rowOff>
    </xdr:from>
    <xdr:to>
      <xdr:col>6</xdr:col>
      <xdr:colOff>38100</xdr:colOff>
      <xdr:row>97</xdr:row>
      <xdr:rowOff>10795</xdr:rowOff>
    </xdr:to>
    <xdr:sp macro="" textlink="">
      <xdr:nvSpPr>
        <xdr:cNvPr id="246" name="フローチャート: 判断 245"/>
        <xdr:cNvSpPr/>
      </xdr:nvSpPr>
      <xdr:spPr>
        <a:xfrm>
          <a:off x="1000125" y="16539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1905</xdr:rowOff>
    </xdr:from>
    <xdr:ext cx="528320" cy="259080"/>
    <xdr:sp macro="" textlink="">
      <xdr:nvSpPr>
        <xdr:cNvPr id="247" name="テキスト ボックス 246"/>
        <xdr:cNvSpPr txBox="1"/>
      </xdr:nvSpPr>
      <xdr:spPr>
        <a:xfrm>
          <a:off x="799465" y="16632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9" name="テキスト ボックス 248"/>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2" name="テキスト ボックス 251"/>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116840</xdr:rowOff>
    </xdr:from>
    <xdr:to>
      <xdr:col>24</xdr:col>
      <xdr:colOff>114300</xdr:colOff>
      <xdr:row>93</xdr:row>
      <xdr:rowOff>46990</xdr:rowOff>
    </xdr:to>
    <xdr:sp macro="" textlink="">
      <xdr:nvSpPr>
        <xdr:cNvPr id="253" name="楕円 252"/>
        <xdr:cNvSpPr/>
      </xdr:nvSpPr>
      <xdr:spPr>
        <a:xfrm>
          <a:off x="4203700" y="158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139700</xdr:rowOff>
    </xdr:from>
    <xdr:ext cx="534670" cy="259080"/>
    <xdr:sp macro="" textlink="">
      <xdr:nvSpPr>
        <xdr:cNvPr id="254" name="扶助費該当値テキスト"/>
        <xdr:cNvSpPr txBox="1"/>
      </xdr:nvSpPr>
      <xdr:spPr>
        <a:xfrm>
          <a:off x="4305300" y="1574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90</xdr:row>
      <xdr:rowOff>118110</xdr:rowOff>
    </xdr:from>
    <xdr:to>
      <xdr:col>20</xdr:col>
      <xdr:colOff>38100</xdr:colOff>
      <xdr:row>91</xdr:row>
      <xdr:rowOff>52705</xdr:rowOff>
    </xdr:to>
    <xdr:sp macro="" textlink="">
      <xdr:nvSpPr>
        <xdr:cNvPr id="255" name="楕円 254"/>
        <xdr:cNvSpPr/>
      </xdr:nvSpPr>
      <xdr:spPr>
        <a:xfrm>
          <a:off x="3444875" y="15548610"/>
          <a:ext cx="8572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89</xdr:row>
      <xdr:rowOff>66675</xdr:rowOff>
    </xdr:from>
    <xdr:ext cx="598805" cy="248285"/>
    <xdr:sp macro="" textlink="">
      <xdr:nvSpPr>
        <xdr:cNvPr id="256" name="テキスト ボックス 255"/>
        <xdr:cNvSpPr txBox="1"/>
      </xdr:nvSpPr>
      <xdr:spPr>
        <a:xfrm>
          <a:off x="3211830" y="153257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19685</xdr:rowOff>
    </xdr:from>
    <xdr:to>
      <xdr:col>15</xdr:col>
      <xdr:colOff>101600</xdr:colOff>
      <xdr:row>94</xdr:row>
      <xdr:rowOff>121285</xdr:rowOff>
    </xdr:to>
    <xdr:sp macro="" textlink="">
      <xdr:nvSpPr>
        <xdr:cNvPr id="257" name="楕円 256"/>
        <xdr:cNvSpPr/>
      </xdr:nvSpPr>
      <xdr:spPr>
        <a:xfrm>
          <a:off x="2619375" y="161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137795</xdr:rowOff>
    </xdr:from>
    <xdr:ext cx="528320" cy="259080"/>
    <xdr:sp macro="" textlink="">
      <xdr:nvSpPr>
        <xdr:cNvPr id="258" name="テキスト ボックス 257"/>
        <xdr:cNvSpPr txBox="1"/>
      </xdr:nvSpPr>
      <xdr:spPr>
        <a:xfrm>
          <a:off x="2434590" y="159111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170815</xdr:rowOff>
    </xdr:from>
    <xdr:to>
      <xdr:col>10</xdr:col>
      <xdr:colOff>165100</xdr:colOff>
      <xdr:row>95</xdr:row>
      <xdr:rowOff>100965</xdr:rowOff>
    </xdr:to>
    <xdr:sp macro="" textlink="">
      <xdr:nvSpPr>
        <xdr:cNvPr id="259" name="楕円 258"/>
        <xdr:cNvSpPr/>
      </xdr:nvSpPr>
      <xdr:spPr>
        <a:xfrm>
          <a:off x="1809750" y="1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117475</xdr:rowOff>
    </xdr:from>
    <xdr:ext cx="528320" cy="259080"/>
    <xdr:sp macro="" textlink="">
      <xdr:nvSpPr>
        <xdr:cNvPr id="260" name="テキスト ボックス 259"/>
        <xdr:cNvSpPr txBox="1"/>
      </xdr:nvSpPr>
      <xdr:spPr>
        <a:xfrm>
          <a:off x="1609090" y="160623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139700</xdr:rowOff>
    </xdr:from>
    <xdr:to>
      <xdr:col>6</xdr:col>
      <xdr:colOff>38100</xdr:colOff>
      <xdr:row>96</xdr:row>
      <xdr:rowOff>69850</xdr:rowOff>
    </xdr:to>
    <xdr:sp macro="" textlink="">
      <xdr:nvSpPr>
        <xdr:cNvPr id="261" name="楕円 260"/>
        <xdr:cNvSpPr/>
      </xdr:nvSpPr>
      <xdr:spPr>
        <a:xfrm>
          <a:off x="1000125" y="16427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86360</xdr:rowOff>
    </xdr:from>
    <xdr:ext cx="528320" cy="252730"/>
    <xdr:sp macro="" textlink="">
      <xdr:nvSpPr>
        <xdr:cNvPr id="262" name="テキスト ボックス 261"/>
        <xdr:cNvSpPr txBox="1"/>
      </xdr:nvSpPr>
      <xdr:spPr>
        <a:xfrm>
          <a:off x="799465" y="162026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3" name="正方形/長方形 262"/>
        <xdr:cNvSpPr/>
      </xdr:nvSpPr>
      <xdr:spPr>
        <a:xfrm>
          <a:off x="6064250" y="3998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4" name="正方形/長方形 263"/>
        <xdr:cNvSpPr/>
      </xdr:nvSpPr>
      <xdr:spPr>
        <a:xfrm>
          <a:off x="61753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86360</xdr:rowOff>
    </xdr:from>
    <xdr:to>
      <xdr:col>43</xdr:col>
      <xdr:colOff>63500</xdr:colOff>
      <xdr:row>28</xdr:row>
      <xdr:rowOff>0</xdr:rowOff>
    </xdr:to>
    <xdr:sp macro="" textlink="">
      <xdr:nvSpPr>
        <xdr:cNvPr id="265" name="正方形/長方形 264"/>
        <xdr:cNvSpPr/>
      </xdr:nvSpPr>
      <xdr:spPr>
        <a:xfrm>
          <a:off x="61753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6" name="正方形/長方形 265"/>
        <xdr:cNvSpPr/>
      </xdr:nvSpPr>
      <xdr:spPr>
        <a:xfrm>
          <a:off x="7112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86360</xdr:rowOff>
    </xdr:from>
    <xdr:to>
      <xdr:col>48</xdr:col>
      <xdr:colOff>127000</xdr:colOff>
      <xdr:row>28</xdr:row>
      <xdr:rowOff>0</xdr:rowOff>
    </xdr:to>
    <xdr:sp macro="" textlink="">
      <xdr:nvSpPr>
        <xdr:cNvPr id="267" name="正方形/長方形 266"/>
        <xdr:cNvSpPr/>
      </xdr:nvSpPr>
      <xdr:spPr>
        <a:xfrm>
          <a:off x="7112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8" name="正方形/長方形 267"/>
        <xdr:cNvSpPr/>
      </xdr:nvSpPr>
      <xdr:spPr>
        <a:xfrm>
          <a:off x="8159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86360</xdr:rowOff>
    </xdr:from>
    <xdr:to>
      <xdr:col>54</xdr:col>
      <xdr:colOff>127000</xdr:colOff>
      <xdr:row>28</xdr:row>
      <xdr:rowOff>0</xdr:rowOff>
    </xdr:to>
    <xdr:sp macro="" textlink="">
      <xdr:nvSpPr>
        <xdr:cNvPr id="269" name="正方形/長方形 268"/>
        <xdr:cNvSpPr/>
      </xdr:nvSpPr>
      <xdr:spPr>
        <a:xfrm>
          <a:off x="8159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0" name="正方形/長方形 269"/>
        <xdr:cNvSpPr/>
      </xdr:nvSpPr>
      <xdr:spPr>
        <a:xfrm>
          <a:off x="6064250" y="4825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14630"/>
    <xdr:sp macro="" textlink="">
      <xdr:nvSpPr>
        <xdr:cNvPr id="271" name="テキスト ボックス 270"/>
        <xdr:cNvSpPr txBox="1"/>
      </xdr:nvSpPr>
      <xdr:spPr>
        <a:xfrm>
          <a:off x="6026150"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2" name="直線コネクタ 271"/>
        <xdr:cNvCxnSpPr/>
      </xdr:nvCxnSpPr>
      <xdr:spPr>
        <a:xfrm>
          <a:off x="6064250" y="710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107315</xdr:rowOff>
    </xdr:from>
    <xdr:ext cx="248920" cy="248285"/>
    <xdr:sp macro="" textlink="">
      <xdr:nvSpPr>
        <xdr:cNvPr id="273" name="テキスト ボックス 272"/>
        <xdr:cNvSpPr txBox="1"/>
      </xdr:nvSpPr>
      <xdr:spPr>
        <a:xfrm>
          <a:off x="5831205" y="696531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95250</xdr:rowOff>
    </xdr:from>
    <xdr:to>
      <xdr:col>59</xdr:col>
      <xdr:colOff>50800</xdr:colOff>
      <xdr:row>39</xdr:row>
      <xdr:rowOff>95250</xdr:rowOff>
    </xdr:to>
    <xdr:cxnSp macro="">
      <xdr:nvCxnSpPr>
        <xdr:cNvPr id="274" name="直線コネクタ 273"/>
        <xdr:cNvCxnSpPr/>
      </xdr:nvCxnSpPr>
      <xdr:spPr>
        <a:xfrm>
          <a:off x="6064250" y="678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123825</xdr:rowOff>
    </xdr:from>
    <xdr:ext cx="525145" cy="244475"/>
    <xdr:sp macro="" textlink="">
      <xdr:nvSpPr>
        <xdr:cNvPr id="275" name="テキスト ボックス 274"/>
        <xdr:cNvSpPr txBox="1"/>
      </xdr:nvSpPr>
      <xdr:spPr>
        <a:xfrm>
          <a:off x="5580380" y="663892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6" name="直線コネクタ 275"/>
        <xdr:cNvCxnSpPr/>
      </xdr:nvCxnSpPr>
      <xdr:spPr>
        <a:xfrm>
          <a:off x="6064250" y="64541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138430</xdr:rowOff>
    </xdr:from>
    <xdr:ext cx="525145" cy="248285"/>
    <xdr:sp macro="" textlink="">
      <xdr:nvSpPr>
        <xdr:cNvPr id="277" name="テキスト ボックス 276"/>
        <xdr:cNvSpPr txBox="1"/>
      </xdr:nvSpPr>
      <xdr:spPr>
        <a:xfrm>
          <a:off x="5580380" y="6310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8" name="直線コネクタ 277"/>
        <xdr:cNvCxnSpPr/>
      </xdr:nvCxnSpPr>
      <xdr:spPr>
        <a:xfrm>
          <a:off x="6064250" y="6127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154940</xdr:rowOff>
    </xdr:from>
    <xdr:ext cx="525145" cy="244475"/>
    <xdr:sp macro="" textlink="">
      <xdr:nvSpPr>
        <xdr:cNvPr id="279" name="テキスト ボックス 278"/>
        <xdr:cNvSpPr txBox="1"/>
      </xdr:nvSpPr>
      <xdr:spPr>
        <a:xfrm>
          <a:off x="5580380" y="5984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0" name="直線コネクタ 279"/>
        <xdr:cNvCxnSpPr/>
      </xdr:nvCxnSpPr>
      <xdr:spPr>
        <a:xfrm>
          <a:off x="6064250" y="58000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5630" cy="247015"/>
    <xdr:sp macro="" textlink="">
      <xdr:nvSpPr>
        <xdr:cNvPr id="281" name="テキスト ボックス 280"/>
        <xdr:cNvSpPr txBox="1"/>
      </xdr:nvSpPr>
      <xdr:spPr>
        <a:xfrm>
          <a:off x="5516245" y="566420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2" name="直線コネクタ 281"/>
        <xdr:cNvCxnSpPr/>
      </xdr:nvCxnSpPr>
      <xdr:spPr>
        <a:xfrm>
          <a:off x="6064250" y="5473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3840"/>
    <xdr:sp macro="" textlink="">
      <xdr:nvSpPr>
        <xdr:cNvPr id="283" name="テキスト ボックス 282"/>
        <xdr:cNvSpPr txBox="1"/>
      </xdr:nvSpPr>
      <xdr:spPr>
        <a:xfrm>
          <a:off x="5516245" y="533654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4" name="直線コネクタ 283"/>
        <xdr:cNvCxnSpPr/>
      </xdr:nvCxnSpPr>
      <xdr:spPr>
        <a:xfrm>
          <a:off x="6064250" y="5151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5" name="テキスト ボックス 284"/>
        <xdr:cNvSpPr txBox="1"/>
      </xdr:nvSpPr>
      <xdr:spPr>
        <a:xfrm>
          <a:off x="5516245" y="5008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6" name="直線コネクタ 285"/>
        <xdr:cNvCxnSpPr/>
      </xdr:nvCxnSpPr>
      <xdr:spPr>
        <a:xfrm>
          <a:off x="6064250" y="4825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3205"/>
    <xdr:sp macro="" textlink="">
      <xdr:nvSpPr>
        <xdr:cNvPr id="287" name="テキスト ボックス 286"/>
        <xdr:cNvSpPr txBox="1"/>
      </xdr:nvSpPr>
      <xdr:spPr>
        <a:xfrm>
          <a:off x="5516245" y="4681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8" name="補助費等グラフ枠"/>
        <xdr:cNvSpPr/>
      </xdr:nvSpPr>
      <xdr:spPr>
        <a:xfrm>
          <a:off x="6064250" y="4825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93980</xdr:rowOff>
    </xdr:from>
    <xdr:to>
      <xdr:col>54</xdr:col>
      <xdr:colOff>174625</xdr:colOff>
      <xdr:row>38</xdr:row>
      <xdr:rowOff>142240</xdr:rowOff>
    </xdr:to>
    <xdr:cxnSp macro="">
      <xdr:nvCxnSpPr>
        <xdr:cNvPr id="289" name="直線コネクタ 288"/>
        <xdr:cNvCxnSpPr/>
      </xdr:nvCxnSpPr>
      <xdr:spPr>
        <a:xfrm flipV="1">
          <a:off x="9604375" y="523748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146050</xdr:rowOff>
    </xdr:from>
    <xdr:ext cx="534670" cy="248920"/>
    <xdr:sp macro="" textlink="">
      <xdr:nvSpPr>
        <xdr:cNvPr id="290" name="補助費等最小値テキスト"/>
        <xdr:cNvSpPr txBox="1"/>
      </xdr:nvSpPr>
      <xdr:spPr>
        <a:xfrm>
          <a:off x="9655175" y="66611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41,217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142240</xdr:rowOff>
    </xdr:from>
    <xdr:to>
      <xdr:col>55</xdr:col>
      <xdr:colOff>88900</xdr:colOff>
      <xdr:row>38</xdr:row>
      <xdr:rowOff>142240</xdr:rowOff>
    </xdr:to>
    <xdr:cxnSp macro="">
      <xdr:nvCxnSpPr>
        <xdr:cNvPr id="291" name="直線コネクタ 290"/>
        <xdr:cNvCxnSpPr/>
      </xdr:nvCxnSpPr>
      <xdr:spPr>
        <a:xfrm>
          <a:off x="9531350" y="6657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41910</xdr:rowOff>
    </xdr:from>
    <xdr:ext cx="598805" cy="247015"/>
    <xdr:sp macro="" textlink="">
      <xdr:nvSpPr>
        <xdr:cNvPr id="292" name="補助費等最大値テキスト"/>
        <xdr:cNvSpPr txBox="1"/>
      </xdr:nvSpPr>
      <xdr:spPr>
        <a:xfrm>
          <a:off x="9655175" y="501396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171,904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93" name="直線コネクタ 292"/>
        <xdr:cNvCxnSpPr/>
      </xdr:nvCxnSpPr>
      <xdr:spPr>
        <a:xfrm>
          <a:off x="9531350" y="5237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127000</xdr:rowOff>
    </xdr:from>
    <xdr:to>
      <xdr:col>55</xdr:col>
      <xdr:colOff>0</xdr:colOff>
      <xdr:row>39</xdr:row>
      <xdr:rowOff>94615</xdr:rowOff>
    </xdr:to>
    <xdr:cxnSp macro="">
      <xdr:nvCxnSpPr>
        <xdr:cNvPr id="294" name="直線コネクタ 293"/>
        <xdr:cNvCxnSpPr/>
      </xdr:nvCxnSpPr>
      <xdr:spPr>
        <a:xfrm flipV="1">
          <a:off x="8845550" y="6642100"/>
          <a:ext cx="7588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137795</xdr:rowOff>
    </xdr:from>
    <xdr:ext cx="534670" cy="248285"/>
    <xdr:sp macro="" textlink="">
      <xdr:nvSpPr>
        <xdr:cNvPr id="295" name="補助費等平均値テキスト"/>
        <xdr:cNvSpPr txBox="1"/>
      </xdr:nvSpPr>
      <xdr:spPr>
        <a:xfrm>
          <a:off x="9655175" y="613854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116205</xdr:rowOff>
    </xdr:from>
    <xdr:to>
      <xdr:col>55</xdr:col>
      <xdr:colOff>50800</xdr:colOff>
      <xdr:row>37</xdr:row>
      <xdr:rowOff>48895</xdr:rowOff>
    </xdr:to>
    <xdr:sp macro="" textlink="">
      <xdr:nvSpPr>
        <xdr:cNvPr id="296" name="フローチャート: 判断 295"/>
        <xdr:cNvSpPr/>
      </xdr:nvSpPr>
      <xdr:spPr>
        <a:xfrm>
          <a:off x="9569450" y="628840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32</xdr:row>
      <xdr:rowOff>95885</xdr:rowOff>
    </xdr:from>
    <xdr:to>
      <xdr:col>50</xdr:col>
      <xdr:colOff>114300</xdr:colOff>
      <xdr:row>39</xdr:row>
      <xdr:rowOff>94615</xdr:rowOff>
    </xdr:to>
    <xdr:cxnSp macro="">
      <xdr:nvCxnSpPr>
        <xdr:cNvPr id="297" name="直線コネクタ 296"/>
        <xdr:cNvCxnSpPr/>
      </xdr:nvCxnSpPr>
      <xdr:spPr>
        <a:xfrm>
          <a:off x="8032750" y="5582285"/>
          <a:ext cx="812800" cy="1198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xdr:rowOff>
    </xdr:from>
    <xdr:to>
      <xdr:col>50</xdr:col>
      <xdr:colOff>165100</xdr:colOff>
      <xdr:row>37</xdr:row>
      <xdr:rowOff>107315</xdr:rowOff>
    </xdr:to>
    <xdr:sp macro="" textlink="">
      <xdr:nvSpPr>
        <xdr:cNvPr id="298" name="フローチャート: 判断 297"/>
        <xdr:cNvSpPr/>
      </xdr:nvSpPr>
      <xdr:spPr>
        <a:xfrm>
          <a:off x="8794750" y="6353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123825</xdr:rowOff>
    </xdr:from>
    <xdr:ext cx="528320" cy="244475"/>
    <xdr:sp macro="" textlink="">
      <xdr:nvSpPr>
        <xdr:cNvPr id="299" name="テキスト ボックス 298"/>
        <xdr:cNvSpPr txBox="1"/>
      </xdr:nvSpPr>
      <xdr:spPr>
        <a:xfrm>
          <a:off x="8594090" y="612457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95885</xdr:rowOff>
    </xdr:from>
    <xdr:to>
      <xdr:col>45</xdr:col>
      <xdr:colOff>174625</xdr:colOff>
      <xdr:row>40</xdr:row>
      <xdr:rowOff>6350</xdr:rowOff>
    </xdr:to>
    <xdr:cxnSp macro="">
      <xdr:nvCxnSpPr>
        <xdr:cNvPr id="300" name="直線コネクタ 299"/>
        <xdr:cNvCxnSpPr/>
      </xdr:nvCxnSpPr>
      <xdr:spPr>
        <a:xfrm flipV="1">
          <a:off x="7210425" y="5582285"/>
          <a:ext cx="822325" cy="128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109855</xdr:rowOff>
    </xdr:from>
    <xdr:to>
      <xdr:col>46</xdr:col>
      <xdr:colOff>38100</xdr:colOff>
      <xdr:row>31</xdr:row>
      <xdr:rowOff>42545</xdr:rowOff>
    </xdr:to>
    <xdr:sp macro="" textlink="">
      <xdr:nvSpPr>
        <xdr:cNvPr id="301" name="フローチャート: 判断 300"/>
        <xdr:cNvSpPr/>
      </xdr:nvSpPr>
      <xdr:spPr>
        <a:xfrm>
          <a:off x="7985125" y="525335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59055</xdr:rowOff>
    </xdr:from>
    <xdr:ext cx="598805" cy="245745"/>
    <xdr:sp macro="" textlink="">
      <xdr:nvSpPr>
        <xdr:cNvPr id="302" name="テキスト ボックス 301"/>
        <xdr:cNvSpPr txBox="1"/>
      </xdr:nvSpPr>
      <xdr:spPr>
        <a:xfrm>
          <a:off x="7752080" y="503110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137795</xdr:rowOff>
    </xdr:from>
    <xdr:to>
      <xdr:col>41</xdr:col>
      <xdr:colOff>50800</xdr:colOff>
      <xdr:row>40</xdr:row>
      <xdr:rowOff>6350</xdr:rowOff>
    </xdr:to>
    <xdr:cxnSp macro="">
      <xdr:nvCxnSpPr>
        <xdr:cNvPr id="303" name="直線コネクタ 302"/>
        <xdr:cNvCxnSpPr/>
      </xdr:nvCxnSpPr>
      <xdr:spPr>
        <a:xfrm>
          <a:off x="6400800" y="682434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66040</xdr:rowOff>
    </xdr:from>
    <xdr:to>
      <xdr:col>41</xdr:col>
      <xdr:colOff>101600</xdr:colOff>
      <xdr:row>37</xdr:row>
      <xdr:rowOff>163830</xdr:rowOff>
    </xdr:to>
    <xdr:sp macro="" textlink="">
      <xdr:nvSpPr>
        <xdr:cNvPr id="304" name="フローチャート: 判断 303"/>
        <xdr:cNvSpPr/>
      </xdr:nvSpPr>
      <xdr:spPr>
        <a:xfrm>
          <a:off x="7159625" y="6409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14605</xdr:rowOff>
    </xdr:from>
    <xdr:ext cx="528320" cy="249555"/>
    <xdr:sp macro="" textlink="">
      <xdr:nvSpPr>
        <xdr:cNvPr id="305" name="テキスト ボックス 304"/>
        <xdr:cNvSpPr txBox="1"/>
      </xdr:nvSpPr>
      <xdr:spPr>
        <a:xfrm>
          <a:off x="6974840" y="61868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98425</xdr:rowOff>
    </xdr:from>
    <xdr:to>
      <xdr:col>36</xdr:col>
      <xdr:colOff>165100</xdr:colOff>
      <xdr:row>38</xdr:row>
      <xdr:rowOff>31115</xdr:rowOff>
    </xdr:to>
    <xdr:sp macro="" textlink="">
      <xdr:nvSpPr>
        <xdr:cNvPr id="306" name="フローチャート: 判断 305"/>
        <xdr:cNvSpPr/>
      </xdr:nvSpPr>
      <xdr:spPr>
        <a:xfrm>
          <a:off x="6350000" y="64420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46990</xdr:rowOff>
    </xdr:from>
    <xdr:ext cx="528320" cy="249555"/>
    <xdr:sp macro="" textlink="">
      <xdr:nvSpPr>
        <xdr:cNvPr id="307" name="テキスト ボックス 306"/>
        <xdr:cNvSpPr txBox="1"/>
      </xdr:nvSpPr>
      <xdr:spPr>
        <a:xfrm>
          <a:off x="6149340" y="62191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8" name="テキスト ボックス 307"/>
        <xdr:cNvSpPr txBox="1"/>
      </xdr:nvSpPr>
      <xdr:spPr>
        <a:xfrm>
          <a:off x="94297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9" name="テキスト ボックス 308"/>
        <xdr:cNvSpPr txBox="1"/>
      </xdr:nvSpPr>
      <xdr:spPr>
        <a:xfrm>
          <a:off x="8670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0" name="テキスト ボックス 309"/>
        <xdr:cNvSpPr txBox="1"/>
      </xdr:nvSpPr>
      <xdr:spPr>
        <a:xfrm>
          <a:off x="7858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1" name="テキスト ボックス 310"/>
        <xdr:cNvSpPr txBox="1"/>
      </xdr:nvSpPr>
      <xdr:spPr>
        <a:xfrm>
          <a:off x="7035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2" name="テキスト ボックス 311"/>
        <xdr:cNvSpPr txBox="1"/>
      </xdr:nvSpPr>
      <xdr:spPr>
        <a:xfrm>
          <a:off x="6226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77470</xdr:rowOff>
    </xdr:from>
    <xdr:to>
      <xdr:col>55</xdr:col>
      <xdr:colOff>50800</xdr:colOff>
      <xdr:row>39</xdr:row>
      <xdr:rowOff>10160</xdr:rowOff>
    </xdr:to>
    <xdr:sp macro="" textlink="">
      <xdr:nvSpPr>
        <xdr:cNvPr id="313" name="楕円 312"/>
        <xdr:cNvSpPr/>
      </xdr:nvSpPr>
      <xdr:spPr>
        <a:xfrm>
          <a:off x="9569450" y="659257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160655</xdr:rowOff>
    </xdr:from>
    <xdr:ext cx="534670" cy="244475"/>
    <xdr:sp macro="" textlink="">
      <xdr:nvSpPr>
        <xdr:cNvPr id="314" name="補助費等該当値テキスト"/>
        <xdr:cNvSpPr txBox="1"/>
      </xdr:nvSpPr>
      <xdr:spPr>
        <a:xfrm>
          <a:off x="9655175" y="65043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45720</xdr:rowOff>
    </xdr:from>
    <xdr:to>
      <xdr:col>50</xdr:col>
      <xdr:colOff>165100</xdr:colOff>
      <xdr:row>39</xdr:row>
      <xdr:rowOff>143510</xdr:rowOff>
    </xdr:to>
    <xdr:sp macro="" textlink="">
      <xdr:nvSpPr>
        <xdr:cNvPr id="315" name="楕円 314"/>
        <xdr:cNvSpPr/>
      </xdr:nvSpPr>
      <xdr:spPr>
        <a:xfrm>
          <a:off x="8794750" y="6732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135255</xdr:rowOff>
    </xdr:from>
    <xdr:ext cx="528320" cy="248285"/>
    <xdr:sp macro="" textlink="">
      <xdr:nvSpPr>
        <xdr:cNvPr id="316" name="テキスト ボックス 315"/>
        <xdr:cNvSpPr txBox="1"/>
      </xdr:nvSpPr>
      <xdr:spPr>
        <a:xfrm>
          <a:off x="8594090" y="682180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46990</xdr:rowOff>
    </xdr:from>
    <xdr:to>
      <xdr:col>46</xdr:col>
      <xdr:colOff>38100</xdr:colOff>
      <xdr:row>32</xdr:row>
      <xdr:rowOff>144780</xdr:rowOff>
    </xdr:to>
    <xdr:sp macro="" textlink="">
      <xdr:nvSpPr>
        <xdr:cNvPr id="317" name="楕円 316"/>
        <xdr:cNvSpPr/>
      </xdr:nvSpPr>
      <xdr:spPr>
        <a:xfrm>
          <a:off x="7985125" y="5533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136525</xdr:rowOff>
    </xdr:from>
    <xdr:ext cx="598805" cy="248285"/>
    <xdr:sp macro="" textlink="">
      <xdr:nvSpPr>
        <xdr:cNvPr id="318" name="テキスト ボックス 317"/>
        <xdr:cNvSpPr txBox="1"/>
      </xdr:nvSpPr>
      <xdr:spPr>
        <a:xfrm>
          <a:off x="7752080" y="56229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122555</xdr:rowOff>
    </xdr:from>
    <xdr:to>
      <xdr:col>41</xdr:col>
      <xdr:colOff>101600</xdr:colOff>
      <xdr:row>40</xdr:row>
      <xdr:rowOff>55245</xdr:rowOff>
    </xdr:to>
    <xdr:sp macro="" textlink="">
      <xdr:nvSpPr>
        <xdr:cNvPr id="319" name="楕円 318"/>
        <xdr:cNvSpPr/>
      </xdr:nvSpPr>
      <xdr:spPr>
        <a:xfrm>
          <a:off x="7159625" y="68091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40</xdr:row>
      <xdr:rowOff>46355</xdr:rowOff>
    </xdr:from>
    <xdr:ext cx="528320" cy="249555"/>
    <xdr:sp macro="" textlink="">
      <xdr:nvSpPr>
        <xdr:cNvPr id="320" name="テキスト ボックス 319"/>
        <xdr:cNvSpPr txBox="1"/>
      </xdr:nvSpPr>
      <xdr:spPr>
        <a:xfrm>
          <a:off x="6974840" y="69043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88900</xdr:rowOff>
    </xdr:from>
    <xdr:to>
      <xdr:col>36</xdr:col>
      <xdr:colOff>165100</xdr:colOff>
      <xdr:row>40</xdr:row>
      <xdr:rowOff>21590</xdr:rowOff>
    </xdr:to>
    <xdr:sp macro="" textlink="">
      <xdr:nvSpPr>
        <xdr:cNvPr id="321" name="楕円 320"/>
        <xdr:cNvSpPr/>
      </xdr:nvSpPr>
      <xdr:spPr>
        <a:xfrm>
          <a:off x="6350000" y="67754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40</xdr:row>
      <xdr:rowOff>12700</xdr:rowOff>
    </xdr:from>
    <xdr:ext cx="528320" cy="249555"/>
    <xdr:sp macro="" textlink="">
      <xdr:nvSpPr>
        <xdr:cNvPr id="322" name="テキスト ボックス 321"/>
        <xdr:cNvSpPr txBox="1"/>
      </xdr:nvSpPr>
      <xdr:spPr>
        <a:xfrm>
          <a:off x="6149340" y="687070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3" name="正方形/長方形 322"/>
        <xdr:cNvSpPr/>
      </xdr:nvSpPr>
      <xdr:spPr>
        <a:xfrm>
          <a:off x="6064250" y="7427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4" name="正方形/長方形 323"/>
        <xdr:cNvSpPr/>
      </xdr:nvSpPr>
      <xdr:spPr>
        <a:xfrm>
          <a:off x="61753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86360</xdr:rowOff>
    </xdr:from>
    <xdr:to>
      <xdr:col>43</xdr:col>
      <xdr:colOff>63500</xdr:colOff>
      <xdr:row>48</xdr:row>
      <xdr:rowOff>0</xdr:rowOff>
    </xdr:to>
    <xdr:sp macro="" textlink="">
      <xdr:nvSpPr>
        <xdr:cNvPr id="325" name="正方形/長方形 324"/>
        <xdr:cNvSpPr/>
      </xdr:nvSpPr>
      <xdr:spPr>
        <a:xfrm>
          <a:off x="61753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6" name="正方形/長方形 325"/>
        <xdr:cNvSpPr/>
      </xdr:nvSpPr>
      <xdr:spPr>
        <a:xfrm>
          <a:off x="7112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86360</xdr:rowOff>
    </xdr:from>
    <xdr:to>
      <xdr:col>48</xdr:col>
      <xdr:colOff>127000</xdr:colOff>
      <xdr:row>48</xdr:row>
      <xdr:rowOff>0</xdr:rowOff>
    </xdr:to>
    <xdr:sp macro="" textlink="">
      <xdr:nvSpPr>
        <xdr:cNvPr id="327" name="正方形/長方形 326"/>
        <xdr:cNvSpPr/>
      </xdr:nvSpPr>
      <xdr:spPr>
        <a:xfrm>
          <a:off x="7112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8" name="正方形/長方形 327"/>
        <xdr:cNvSpPr/>
      </xdr:nvSpPr>
      <xdr:spPr>
        <a:xfrm>
          <a:off x="8159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86360</xdr:rowOff>
    </xdr:from>
    <xdr:to>
      <xdr:col>54</xdr:col>
      <xdr:colOff>127000</xdr:colOff>
      <xdr:row>48</xdr:row>
      <xdr:rowOff>0</xdr:rowOff>
    </xdr:to>
    <xdr:sp macro="" textlink="">
      <xdr:nvSpPr>
        <xdr:cNvPr id="329" name="正方形/長方形 328"/>
        <xdr:cNvSpPr/>
      </xdr:nvSpPr>
      <xdr:spPr>
        <a:xfrm>
          <a:off x="8159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0" name="正方形/長方形 329"/>
        <xdr:cNvSpPr/>
      </xdr:nvSpPr>
      <xdr:spPr>
        <a:xfrm>
          <a:off x="6064250" y="8254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14630"/>
    <xdr:sp macro="" textlink="">
      <xdr:nvSpPr>
        <xdr:cNvPr id="331" name="テキスト ボックス 330"/>
        <xdr:cNvSpPr txBox="1"/>
      </xdr:nvSpPr>
      <xdr:spPr>
        <a:xfrm>
          <a:off x="6026150"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2" name="直線コネクタ 331"/>
        <xdr:cNvCxnSpPr/>
      </xdr:nvCxnSpPr>
      <xdr:spPr>
        <a:xfrm>
          <a:off x="6064250" y="10537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33" name="直線コネクタ 332"/>
        <xdr:cNvCxnSpPr/>
      </xdr:nvCxnSpPr>
      <xdr:spPr>
        <a:xfrm>
          <a:off x="6064250" y="10210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8920" cy="244475"/>
    <xdr:sp macro="" textlink="">
      <xdr:nvSpPr>
        <xdr:cNvPr id="334" name="テキスト ボックス 333"/>
        <xdr:cNvSpPr txBox="1"/>
      </xdr:nvSpPr>
      <xdr:spPr>
        <a:xfrm>
          <a:off x="5831205" y="10067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5" name="直線コネクタ 334"/>
        <xdr:cNvCxnSpPr/>
      </xdr:nvCxnSpPr>
      <xdr:spPr>
        <a:xfrm>
          <a:off x="6064250" y="98831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25145" cy="248285"/>
    <xdr:sp macro="" textlink="">
      <xdr:nvSpPr>
        <xdr:cNvPr id="336" name="テキスト ボックス 335"/>
        <xdr:cNvSpPr txBox="1"/>
      </xdr:nvSpPr>
      <xdr:spPr>
        <a:xfrm>
          <a:off x="5580380" y="9739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37" name="直線コネクタ 336"/>
        <xdr:cNvCxnSpPr/>
      </xdr:nvCxnSpPr>
      <xdr:spPr>
        <a:xfrm>
          <a:off x="6064250" y="9556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25145" cy="244475"/>
    <xdr:sp macro="" textlink="">
      <xdr:nvSpPr>
        <xdr:cNvPr id="338" name="テキスト ボックス 337"/>
        <xdr:cNvSpPr txBox="1"/>
      </xdr:nvSpPr>
      <xdr:spPr>
        <a:xfrm>
          <a:off x="5580380" y="9413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39" name="直線コネクタ 338"/>
        <xdr:cNvCxnSpPr/>
      </xdr:nvCxnSpPr>
      <xdr:spPr>
        <a:xfrm>
          <a:off x="6064250" y="92290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25145" cy="247015"/>
    <xdr:sp macro="" textlink="">
      <xdr:nvSpPr>
        <xdr:cNvPr id="340" name="テキスト ボックス 339"/>
        <xdr:cNvSpPr txBox="1"/>
      </xdr:nvSpPr>
      <xdr:spPr>
        <a:xfrm>
          <a:off x="5580380" y="909320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1" name="直線コネクタ 340"/>
        <xdr:cNvCxnSpPr/>
      </xdr:nvCxnSpPr>
      <xdr:spPr>
        <a:xfrm>
          <a:off x="6064250" y="8902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3840"/>
    <xdr:sp macro="" textlink="">
      <xdr:nvSpPr>
        <xdr:cNvPr id="342" name="テキスト ボックス 341"/>
        <xdr:cNvSpPr txBox="1"/>
      </xdr:nvSpPr>
      <xdr:spPr>
        <a:xfrm>
          <a:off x="5516245" y="876554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3" name="直線コネクタ 342"/>
        <xdr:cNvCxnSpPr/>
      </xdr:nvCxnSpPr>
      <xdr:spPr>
        <a:xfrm>
          <a:off x="6064250" y="8580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4" name="テキスト ボックス 343"/>
        <xdr:cNvSpPr txBox="1"/>
      </xdr:nvSpPr>
      <xdr:spPr>
        <a:xfrm>
          <a:off x="5516245" y="8437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xdr:cNvCxnSpPr/>
      </xdr:nvCxnSpPr>
      <xdr:spPr>
        <a:xfrm>
          <a:off x="6064250" y="8254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3205"/>
    <xdr:sp macro="" textlink="">
      <xdr:nvSpPr>
        <xdr:cNvPr id="346" name="テキスト ボックス 345"/>
        <xdr:cNvSpPr txBox="1"/>
      </xdr:nvSpPr>
      <xdr:spPr>
        <a:xfrm>
          <a:off x="5516245" y="8110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7" name="普通建設事業費グラフ枠"/>
        <xdr:cNvSpPr/>
      </xdr:nvSpPr>
      <xdr:spPr>
        <a:xfrm>
          <a:off x="6064250" y="8254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6985</xdr:rowOff>
    </xdr:from>
    <xdr:to>
      <xdr:col>54</xdr:col>
      <xdr:colOff>174625</xdr:colOff>
      <xdr:row>58</xdr:row>
      <xdr:rowOff>78105</xdr:rowOff>
    </xdr:to>
    <xdr:cxnSp macro="">
      <xdr:nvCxnSpPr>
        <xdr:cNvPr id="348" name="直線コネクタ 347"/>
        <xdr:cNvCxnSpPr/>
      </xdr:nvCxnSpPr>
      <xdr:spPr>
        <a:xfrm flipV="1">
          <a:off x="9604375" y="8750935"/>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81915</xdr:rowOff>
    </xdr:from>
    <xdr:ext cx="534670" cy="249555"/>
    <xdr:sp macro="" textlink="">
      <xdr:nvSpPr>
        <xdr:cNvPr id="349" name="普通建設事業費最小値テキスト"/>
        <xdr:cNvSpPr txBox="1"/>
      </xdr:nvSpPr>
      <xdr:spPr>
        <a:xfrm>
          <a:off x="9655175" y="100260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78105</xdr:rowOff>
    </xdr:from>
    <xdr:to>
      <xdr:col>55</xdr:col>
      <xdr:colOff>88900</xdr:colOff>
      <xdr:row>58</xdr:row>
      <xdr:rowOff>78105</xdr:rowOff>
    </xdr:to>
    <xdr:cxnSp macro="">
      <xdr:nvCxnSpPr>
        <xdr:cNvPr id="350" name="直線コネクタ 349"/>
        <xdr:cNvCxnSpPr/>
      </xdr:nvCxnSpPr>
      <xdr:spPr>
        <a:xfrm>
          <a:off x="9531350" y="10022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121285</xdr:rowOff>
    </xdr:from>
    <xdr:ext cx="598805" cy="244475"/>
    <xdr:sp macro="" textlink="">
      <xdr:nvSpPr>
        <xdr:cNvPr id="351" name="普通建設事業費最大値テキスト"/>
        <xdr:cNvSpPr txBox="1"/>
      </xdr:nvSpPr>
      <xdr:spPr>
        <a:xfrm>
          <a:off x="9655175" y="85223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134,412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6985</xdr:rowOff>
    </xdr:from>
    <xdr:to>
      <xdr:col>55</xdr:col>
      <xdr:colOff>88900</xdr:colOff>
      <xdr:row>51</xdr:row>
      <xdr:rowOff>6985</xdr:rowOff>
    </xdr:to>
    <xdr:cxnSp macro="">
      <xdr:nvCxnSpPr>
        <xdr:cNvPr id="352" name="直線コネクタ 351"/>
        <xdr:cNvCxnSpPr/>
      </xdr:nvCxnSpPr>
      <xdr:spPr>
        <a:xfrm>
          <a:off x="9531350" y="8750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120650</xdr:rowOff>
    </xdr:from>
    <xdr:to>
      <xdr:col>55</xdr:col>
      <xdr:colOff>0</xdr:colOff>
      <xdr:row>57</xdr:row>
      <xdr:rowOff>64770</xdr:rowOff>
    </xdr:to>
    <xdr:cxnSp macro="">
      <xdr:nvCxnSpPr>
        <xdr:cNvPr id="353" name="直線コネクタ 352"/>
        <xdr:cNvCxnSpPr/>
      </xdr:nvCxnSpPr>
      <xdr:spPr>
        <a:xfrm>
          <a:off x="8845550" y="9721850"/>
          <a:ext cx="758825"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63500</xdr:rowOff>
    </xdr:from>
    <xdr:ext cx="534670" cy="243205"/>
    <xdr:sp macro="" textlink="">
      <xdr:nvSpPr>
        <xdr:cNvPr id="354" name="普通建設事業費平均値テキスト"/>
        <xdr:cNvSpPr txBox="1"/>
      </xdr:nvSpPr>
      <xdr:spPr>
        <a:xfrm>
          <a:off x="9655175" y="949325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40640</xdr:rowOff>
    </xdr:from>
    <xdr:to>
      <xdr:col>55</xdr:col>
      <xdr:colOff>50800</xdr:colOff>
      <xdr:row>56</xdr:row>
      <xdr:rowOff>138430</xdr:rowOff>
    </xdr:to>
    <xdr:sp macro="" textlink="">
      <xdr:nvSpPr>
        <xdr:cNvPr id="355" name="フローチャート: 判断 354"/>
        <xdr:cNvSpPr/>
      </xdr:nvSpPr>
      <xdr:spPr>
        <a:xfrm>
          <a:off x="9569450" y="96418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120650</xdr:rowOff>
    </xdr:from>
    <xdr:to>
      <xdr:col>50</xdr:col>
      <xdr:colOff>114300</xdr:colOff>
      <xdr:row>57</xdr:row>
      <xdr:rowOff>30480</xdr:rowOff>
    </xdr:to>
    <xdr:cxnSp macro="">
      <xdr:nvCxnSpPr>
        <xdr:cNvPr id="356" name="直線コネクタ 355"/>
        <xdr:cNvCxnSpPr/>
      </xdr:nvCxnSpPr>
      <xdr:spPr>
        <a:xfrm flipV="1">
          <a:off x="8032750" y="9721850"/>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118110</xdr:rowOff>
    </xdr:from>
    <xdr:to>
      <xdr:col>50</xdr:col>
      <xdr:colOff>165100</xdr:colOff>
      <xdr:row>56</xdr:row>
      <xdr:rowOff>50800</xdr:rowOff>
    </xdr:to>
    <xdr:sp macro="" textlink="">
      <xdr:nvSpPr>
        <xdr:cNvPr id="357" name="フローチャート: 判断 356"/>
        <xdr:cNvSpPr/>
      </xdr:nvSpPr>
      <xdr:spPr>
        <a:xfrm>
          <a:off x="8794750" y="95478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66675</xdr:rowOff>
    </xdr:from>
    <xdr:ext cx="528320" cy="248285"/>
    <xdr:sp macro="" textlink="">
      <xdr:nvSpPr>
        <xdr:cNvPr id="358" name="テキスト ボックス 357"/>
        <xdr:cNvSpPr txBox="1"/>
      </xdr:nvSpPr>
      <xdr:spPr>
        <a:xfrm>
          <a:off x="8594090" y="932497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30480</xdr:rowOff>
    </xdr:from>
    <xdr:to>
      <xdr:col>45</xdr:col>
      <xdr:colOff>174625</xdr:colOff>
      <xdr:row>57</xdr:row>
      <xdr:rowOff>45720</xdr:rowOff>
    </xdr:to>
    <xdr:cxnSp macro="">
      <xdr:nvCxnSpPr>
        <xdr:cNvPr id="359" name="直線コネクタ 358"/>
        <xdr:cNvCxnSpPr/>
      </xdr:nvCxnSpPr>
      <xdr:spPr>
        <a:xfrm flipV="1">
          <a:off x="7210425" y="980313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141605</xdr:rowOff>
    </xdr:from>
    <xdr:to>
      <xdr:col>46</xdr:col>
      <xdr:colOff>38100</xdr:colOff>
      <xdr:row>56</xdr:row>
      <xdr:rowOff>74930</xdr:rowOff>
    </xdr:to>
    <xdr:sp macro="" textlink="">
      <xdr:nvSpPr>
        <xdr:cNvPr id="360" name="フローチャート: 判断 359"/>
        <xdr:cNvSpPr/>
      </xdr:nvSpPr>
      <xdr:spPr>
        <a:xfrm>
          <a:off x="7985125" y="95713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90805</xdr:rowOff>
    </xdr:from>
    <xdr:ext cx="528320" cy="244475"/>
    <xdr:sp macro="" textlink="">
      <xdr:nvSpPr>
        <xdr:cNvPr id="361" name="テキスト ボックス 360"/>
        <xdr:cNvSpPr txBox="1"/>
      </xdr:nvSpPr>
      <xdr:spPr>
        <a:xfrm>
          <a:off x="7784465" y="934910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45720</xdr:rowOff>
    </xdr:from>
    <xdr:to>
      <xdr:col>41</xdr:col>
      <xdr:colOff>50800</xdr:colOff>
      <xdr:row>57</xdr:row>
      <xdr:rowOff>109220</xdr:rowOff>
    </xdr:to>
    <xdr:cxnSp macro="">
      <xdr:nvCxnSpPr>
        <xdr:cNvPr id="362" name="直線コネクタ 361"/>
        <xdr:cNvCxnSpPr/>
      </xdr:nvCxnSpPr>
      <xdr:spPr>
        <a:xfrm flipV="1">
          <a:off x="6400800" y="9818370"/>
          <a:ext cx="80962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86995</xdr:rowOff>
    </xdr:from>
    <xdr:to>
      <xdr:col>41</xdr:col>
      <xdr:colOff>101600</xdr:colOff>
      <xdr:row>56</xdr:row>
      <xdr:rowOff>19685</xdr:rowOff>
    </xdr:to>
    <xdr:sp macro="" textlink="">
      <xdr:nvSpPr>
        <xdr:cNvPr id="363" name="フローチャート: 判断 362"/>
        <xdr:cNvSpPr/>
      </xdr:nvSpPr>
      <xdr:spPr>
        <a:xfrm>
          <a:off x="7159625" y="95167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35560</xdr:rowOff>
    </xdr:from>
    <xdr:ext cx="528320" cy="249555"/>
    <xdr:sp macro="" textlink="">
      <xdr:nvSpPr>
        <xdr:cNvPr id="364" name="テキスト ボックス 363"/>
        <xdr:cNvSpPr txBox="1"/>
      </xdr:nvSpPr>
      <xdr:spPr>
        <a:xfrm>
          <a:off x="6974840" y="929386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141605</xdr:rowOff>
    </xdr:from>
    <xdr:to>
      <xdr:col>36</xdr:col>
      <xdr:colOff>165100</xdr:colOff>
      <xdr:row>56</xdr:row>
      <xdr:rowOff>74930</xdr:rowOff>
    </xdr:to>
    <xdr:sp macro="" textlink="">
      <xdr:nvSpPr>
        <xdr:cNvPr id="365" name="フローチャート: 判断 364"/>
        <xdr:cNvSpPr/>
      </xdr:nvSpPr>
      <xdr:spPr>
        <a:xfrm>
          <a:off x="6350000" y="957135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90805</xdr:rowOff>
    </xdr:from>
    <xdr:ext cx="528320" cy="244475"/>
    <xdr:sp macro="" textlink="">
      <xdr:nvSpPr>
        <xdr:cNvPr id="366" name="テキスト ボックス 365"/>
        <xdr:cNvSpPr txBox="1"/>
      </xdr:nvSpPr>
      <xdr:spPr>
        <a:xfrm>
          <a:off x="6149340" y="934910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7" name="テキスト ボックス 366"/>
        <xdr:cNvSpPr txBox="1"/>
      </xdr:nvSpPr>
      <xdr:spPr>
        <a:xfrm>
          <a:off x="94297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8" name="テキスト ボックス 367"/>
        <xdr:cNvSpPr txBox="1"/>
      </xdr:nvSpPr>
      <xdr:spPr>
        <a:xfrm>
          <a:off x="8670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9" name="テキスト ボックス 368"/>
        <xdr:cNvSpPr txBox="1"/>
      </xdr:nvSpPr>
      <xdr:spPr>
        <a:xfrm>
          <a:off x="7858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0" name="テキスト ボックス 369"/>
        <xdr:cNvSpPr txBox="1"/>
      </xdr:nvSpPr>
      <xdr:spPr>
        <a:xfrm>
          <a:off x="7035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1" name="テキスト ボックス 370"/>
        <xdr:cNvSpPr txBox="1"/>
      </xdr:nvSpPr>
      <xdr:spPr>
        <a:xfrm>
          <a:off x="6226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15875</xdr:rowOff>
    </xdr:from>
    <xdr:to>
      <xdr:col>55</xdr:col>
      <xdr:colOff>50800</xdr:colOff>
      <xdr:row>57</xdr:row>
      <xdr:rowOff>113665</xdr:rowOff>
    </xdr:to>
    <xdr:sp macro="" textlink="">
      <xdr:nvSpPr>
        <xdr:cNvPr id="372" name="楕円 371"/>
        <xdr:cNvSpPr/>
      </xdr:nvSpPr>
      <xdr:spPr>
        <a:xfrm>
          <a:off x="9569450" y="97885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160020</xdr:rowOff>
    </xdr:from>
    <xdr:ext cx="534670" cy="244475"/>
    <xdr:sp macro="" textlink="">
      <xdr:nvSpPr>
        <xdr:cNvPr id="373" name="普通建設事業費該当値テキスト"/>
        <xdr:cNvSpPr txBox="1"/>
      </xdr:nvSpPr>
      <xdr:spPr>
        <a:xfrm>
          <a:off x="9655175" y="97612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71120</xdr:rowOff>
    </xdr:from>
    <xdr:to>
      <xdr:col>50</xdr:col>
      <xdr:colOff>165100</xdr:colOff>
      <xdr:row>57</xdr:row>
      <xdr:rowOff>3810</xdr:rowOff>
    </xdr:to>
    <xdr:sp macro="" textlink="">
      <xdr:nvSpPr>
        <xdr:cNvPr id="374" name="楕円 373"/>
        <xdr:cNvSpPr/>
      </xdr:nvSpPr>
      <xdr:spPr>
        <a:xfrm>
          <a:off x="8794750" y="96723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160020</xdr:rowOff>
    </xdr:from>
    <xdr:ext cx="528320" cy="244475"/>
    <xdr:sp macro="" textlink="">
      <xdr:nvSpPr>
        <xdr:cNvPr id="375" name="テキスト ボックス 374"/>
        <xdr:cNvSpPr txBox="1"/>
      </xdr:nvSpPr>
      <xdr:spPr>
        <a:xfrm>
          <a:off x="8594090" y="976122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146685</xdr:rowOff>
    </xdr:from>
    <xdr:to>
      <xdr:col>46</xdr:col>
      <xdr:colOff>38100</xdr:colOff>
      <xdr:row>57</xdr:row>
      <xdr:rowOff>79375</xdr:rowOff>
    </xdr:to>
    <xdr:sp macro="" textlink="">
      <xdr:nvSpPr>
        <xdr:cNvPr id="376" name="楕円 375"/>
        <xdr:cNvSpPr/>
      </xdr:nvSpPr>
      <xdr:spPr>
        <a:xfrm>
          <a:off x="7985125" y="974788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71120</xdr:rowOff>
    </xdr:from>
    <xdr:ext cx="528320" cy="249555"/>
    <xdr:sp macro="" textlink="">
      <xdr:nvSpPr>
        <xdr:cNvPr id="377" name="テキスト ボックス 376"/>
        <xdr:cNvSpPr txBox="1"/>
      </xdr:nvSpPr>
      <xdr:spPr>
        <a:xfrm>
          <a:off x="7784465" y="98437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161925</xdr:rowOff>
    </xdr:from>
    <xdr:to>
      <xdr:col>41</xdr:col>
      <xdr:colOff>101600</xdr:colOff>
      <xdr:row>57</xdr:row>
      <xdr:rowOff>94615</xdr:rowOff>
    </xdr:to>
    <xdr:sp macro="" textlink="">
      <xdr:nvSpPr>
        <xdr:cNvPr id="378" name="楕円 377"/>
        <xdr:cNvSpPr/>
      </xdr:nvSpPr>
      <xdr:spPr>
        <a:xfrm>
          <a:off x="7159625" y="97631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86360</xdr:rowOff>
    </xdr:from>
    <xdr:ext cx="528320" cy="243205"/>
    <xdr:sp macro="" textlink="">
      <xdr:nvSpPr>
        <xdr:cNvPr id="379" name="テキスト ボックス 378"/>
        <xdr:cNvSpPr txBox="1"/>
      </xdr:nvSpPr>
      <xdr:spPr>
        <a:xfrm>
          <a:off x="6974840" y="985901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60960</xdr:rowOff>
    </xdr:from>
    <xdr:to>
      <xdr:col>36</xdr:col>
      <xdr:colOff>165100</xdr:colOff>
      <xdr:row>57</xdr:row>
      <xdr:rowOff>158750</xdr:rowOff>
    </xdr:to>
    <xdr:sp macro="" textlink="">
      <xdr:nvSpPr>
        <xdr:cNvPr id="380" name="楕円 379"/>
        <xdr:cNvSpPr/>
      </xdr:nvSpPr>
      <xdr:spPr>
        <a:xfrm>
          <a:off x="6350000" y="9833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149860</xdr:rowOff>
    </xdr:from>
    <xdr:ext cx="528320" cy="245110"/>
    <xdr:sp macro="" textlink="">
      <xdr:nvSpPr>
        <xdr:cNvPr id="381" name="テキスト ボックス 380"/>
        <xdr:cNvSpPr txBox="1"/>
      </xdr:nvSpPr>
      <xdr:spPr>
        <a:xfrm>
          <a:off x="6149340" y="9922510"/>
          <a:ext cx="5283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2" name="正方形/長方形 381"/>
        <xdr:cNvSpPr/>
      </xdr:nvSpPr>
      <xdr:spPr>
        <a:xfrm>
          <a:off x="6064250" y="10856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3" name="正方形/長方形 382"/>
        <xdr:cNvSpPr/>
      </xdr:nvSpPr>
      <xdr:spPr>
        <a:xfrm>
          <a:off x="61753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86360</xdr:rowOff>
    </xdr:from>
    <xdr:to>
      <xdr:col>43</xdr:col>
      <xdr:colOff>63500</xdr:colOff>
      <xdr:row>68</xdr:row>
      <xdr:rowOff>0</xdr:rowOff>
    </xdr:to>
    <xdr:sp macro="" textlink="">
      <xdr:nvSpPr>
        <xdr:cNvPr id="384" name="正方形/長方形 383"/>
        <xdr:cNvSpPr/>
      </xdr:nvSpPr>
      <xdr:spPr>
        <a:xfrm>
          <a:off x="61753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5" name="正方形/長方形 384"/>
        <xdr:cNvSpPr/>
      </xdr:nvSpPr>
      <xdr:spPr>
        <a:xfrm>
          <a:off x="7112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86360</xdr:rowOff>
    </xdr:from>
    <xdr:to>
      <xdr:col>48</xdr:col>
      <xdr:colOff>127000</xdr:colOff>
      <xdr:row>68</xdr:row>
      <xdr:rowOff>0</xdr:rowOff>
    </xdr:to>
    <xdr:sp macro="" textlink="">
      <xdr:nvSpPr>
        <xdr:cNvPr id="386" name="正方形/長方形 385"/>
        <xdr:cNvSpPr/>
      </xdr:nvSpPr>
      <xdr:spPr>
        <a:xfrm>
          <a:off x="7112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7" name="正方形/長方形 386"/>
        <xdr:cNvSpPr/>
      </xdr:nvSpPr>
      <xdr:spPr>
        <a:xfrm>
          <a:off x="81597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86360</xdr:rowOff>
    </xdr:from>
    <xdr:to>
      <xdr:col>54</xdr:col>
      <xdr:colOff>127000</xdr:colOff>
      <xdr:row>68</xdr:row>
      <xdr:rowOff>0</xdr:rowOff>
    </xdr:to>
    <xdr:sp macro="" textlink="">
      <xdr:nvSpPr>
        <xdr:cNvPr id="388" name="正方形/長方形 387"/>
        <xdr:cNvSpPr/>
      </xdr:nvSpPr>
      <xdr:spPr>
        <a:xfrm>
          <a:off x="81597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9" name="正方形/長方形 388"/>
        <xdr:cNvSpPr/>
      </xdr:nvSpPr>
      <xdr:spPr>
        <a:xfrm>
          <a:off x="6064250" y="11683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14630"/>
    <xdr:sp macro="" textlink="">
      <xdr:nvSpPr>
        <xdr:cNvPr id="390" name="テキスト ボックス 389"/>
        <xdr:cNvSpPr txBox="1"/>
      </xdr:nvSpPr>
      <xdr:spPr>
        <a:xfrm>
          <a:off x="6026150"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1" name="直線コネクタ 390"/>
        <xdr:cNvCxnSpPr/>
      </xdr:nvCxnSpPr>
      <xdr:spPr>
        <a:xfrm>
          <a:off x="6064250" y="1396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92" name="直線コネクタ 391"/>
        <xdr:cNvCxnSpPr/>
      </xdr:nvCxnSpPr>
      <xdr:spPr>
        <a:xfrm>
          <a:off x="6064250" y="13639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920" cy="244475"/>
    <xdr:sp macro="" textlink="">
      <xdr:nvSpPr>
        <xdr:cNvPr id="393" name="テキスト ボックス 392"/>
        <xdr:cNvSpPr txBox="1"/>
      </xdr:nvSpPr>
      <xdr:spPr>
        <a:xfrm>
          <a:off x="5831205" y="13496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94" name="直線コネクタ 393"/>
        <xdr:cNvCxnSpPr/>
      </xdr:nvCxnSpPr>
      <xdr:spPr>
        <a:xfrm>
          <a:off x="6064250" y="133121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25145" cy="248285"/>
    <xdr:sp macro="" textlink="">
      <xdr:nvSpPr>
        <xdr:cNvPr id="395" name="テキスト ボックス 394"/>
        <xdr:cNvSpPr txBox="1"/>
      </xdr:nvSpPr>
      <xdr:spPr>
        <a:xfrm>
          <a:off x="5580380" y="13168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96" name="直線コネクタ 395"/>
        <xdr:cNvCxnSpPr/>
      </xdr:nvCxnSpPr>
      <xdr:spPr>
        <a:xfrm>
          <a:off x="6064250" y="12985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25145" cy="244475"/>
    <xdr:sp macro="" textlink="">
      <xdr:nvSpPr>
        <xdr:cNvPr id="397" name="テキスト ボックス 396"/>
        <xdr:cNvSpPr txBox="1"/>
      </xdr:nvSpPr>
      <xdr:spPr>
        <a:xfrm>
          <a:off x="5580380" y="12842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98" name="直線コネクタ 397"/>
        <xdr:cNvCxnSpPr/>
      </xdr:nvCxnSpPr>
      <xdr:spPr>
        <a:xfrm>
          <a:off x="6064250" y="126580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5145" cy="247015"/>
    <xdr:sp macro="" textlink="">
      <xdr:nvSpPr>
        <xdr:cNvPr id="399" name="テキスト ボックス 398"/>
        <xdr:cNvSpPr txBox="1"/>
      </xdr:nvSpPr>
      <xdr:spPr>
        <a:xfrm>
          <a:off x="5580380" y="1252220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400" name="直線コネクタ 399"/>
        <xdr:cNvCxnSpPr/>
      </xdr:nvCxnSpPr>
      <xdr:spPr>
        <a:xfrm>
          <a:off x="6064250" y="12331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5145" cy="243840"/>
    <xdr:sp macro="" textlink="">
      <xdr:nvSpPr>
        <xdr:cNvPr id="401" name="テキスト ボックス 400"/>
        <xdr:cNvSpPr txBox="1"/>
      </xdr:nvSpPr>
      <xdr:spPr>
        <a:xfrm>
          <a:off x="5580380" y="1219454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402" name="直線コネクタ 401"/>
        <xdr:cNvCxnSpPr/>
      </xdr:nvCxnSpPr>
      <xdr:spPr>
        <a:xfrm>
          <a:off x="6064250" y="12009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36830</xdr:rowOff>
    </xdr:from>
    <xdr:ext cx="595630" cy="249555"/>
    <xdr:sp macro="" textlink="">
      <xdr:nvSpPr>
        <xdr:cNvPr id="403" name="テキスト ボックス 402"/>
        <xdr:cNvSpPr txBox="1"/>
      </xdr:nvSpPr>
      <xdr:spPr>
        <a:xfrm>
          <a:off x="5516245" y="11866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4" name="直線コネクタ 403"/>
        <xdr:cNvCxnSpPr/>
      </xdr:nvCxnSpPr>
      <xdr:spPr>
        <a:xfrm>
          <a:off x="6064250" y="11683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3205"/>
    <xdr:sp macro="" textlink="">
      <xdr:nvSpPr>
        <xdr:cNvPr id="405" name="テキスト ボックス 404"/>
        <xdr:cNvSpPr txBox="1"/>
      </xdr:nvSpPr>
      <xdr:spPr>
        <a:xfrm>
          <a:off x="5516245" y="11539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6" name="普通建設事業費 （ うち新規整備　）グラフ枠"/>
        <xdr:cNvSpPr/>
      </xdr:nvSpPr>
      <xdr:spPr>
        <a:xfrm>
          <a:off x="6064250" y="11683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17780</xdr:rowOff>
    </xdr:from>
    <xdr:to>
      <xdr:col>54</xdr:col>
      <xdr:colOff>174625</xdr:colOff>
      <xdr:row>79</xdr:row>
      <xdr:rowOff>95250</xdr:rowOff>
    </xdr:to>
    <xdr:cxnSp macro="">
      <xdr:nvCxnSpPr>
        <xdr:cNvPr id="407" name="直線コネクタ 406"/>
        <xdr:cNvCxnSpPr/>
      </xdr:nvCxnSpPr>
      <xdr:spPr>
        <a:xfrm flipV="1">
          <a:off x="9604375" y="12019280"/>
          <a:ext cx="0" cy="1620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99060</xdr:rowOff>
    </xdr:from>
    <xdr:ext cx="249555" cy="248285"/>
    <xdr:sp macro="" textlink="">
      <xdr:nvSpPr>
        <xdr:cNvPr id="408" name="普通建設事業費 （ うち新規整備　）最小値テキスト"/>
        <xdr:cNvSpPr txBox="1"/>
      </xdr:nvSpPr>
      <xdr:spPr>
        <a:xfrm>
          <a:off x="9655175" y="1364361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409" name="直線コネクタ 408"/>
        <xdr:cNvCxnSpPr/>
      </xdr:nvCxnSpPr>
      <xdr:spPr>
        <a:xfrm>
          <a:off x="9531350" y="13639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130175</xdr:rowOff>
    </xdr:from>
    <xdr:ext cx="534670" cy="244475"/>
    <xdr:sp macro="" textlink="">
      <xdr:nvSpPr>
        <xdr:cNvPr id="410" name="普通建設事業費 （ うち新規整備　）最大値テキスト"/>
        <xdr:cNvSpPr txBox="1"/>
      </xdr:nvSpPr>
      <xdr:spPr>
        <a:xfrm>
          <a:off x="9655175" y="117887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99,519</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17780</xdr:rowOff>
    </xdr:from>
    <xdr:to>
      <xdr:col>55</xdr:col>
      <xdr:colOff>88900</xdr:colOff>
      <xdr:row>70</xdr:row>
      <xdr:rowOff>17780</xdr:rowOff>
    </xdr:to>
    <xdr:cxnSp macro="">
      <xdr:nvCxnSpPr>
        <xdr:cNvPr id="411" name="直線コネクタ 410"/>
        <xdr:cNvCxnSpPr/>
      </xdr:nvCxnSpPr>
      <xdr:spPr>
        <a:xfrm>
          <a:off x="9531350" y="12019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34925</xdr:rowOff>
    </xdr:from>
    <xdr:to>
      <xdr:col>55</xdr:col>
      <xdr:colOff>0</xdr:colOff>
      <xdr:row>78</xdr:row>
      <xdr:rowOff>21590</xdr:rowOff>
    </xdr:to>
    <xdr:cxnSp macro="">
      <xdr:nvCxnSpPr>
        <xdr:cNvPr id="412" name="直線コネクタ 411"/>
        <xdr:cNvCxnSpPr/>
      </xdr:nvCxnSpPr>
      <xdr:spPr>
        <a:xfrm>
          <a:off x="8845550" y="13236575"/>
          <a:ext cx="758825"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15875</xdr:rowOff>
    </xdr:from>
    <xdr:ext cx="534670" cy="249555"/>
    <xdr:sp macro="" textlink="">
      <xdr:nvSpPr>
        <xdr:cNvPr id="413" name="普通建設事業費 （ うち新規整備　）平均値テキスト"/>
        <xdr:cNvSpPr txBox="1"/>
      </xdr:nvSpPr>
      <xdr:spPr>
        <a:xfrm>
          <a:off x="9655175" y="1338897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36830</xdr:rowOff>
    </xdr:from>
    <xdr:to>
      <xdr:col>55</xdr:col>
      <xdr:colOff>50800</xdr:colOff>
      <xdr:row>78</xdr:row>
      <xdr:rowOff>134620</xdr:rowOff>
    </xdr:to>
    <xdr:sp macro="" textlink="">
      <xdr:nvSpPr>
        <xdr:cNvPr id="414" name="フローチャート: 判断 413"/>
        <xdr:cNvSpPr/>
      </xdr:nvSpPr>
      <xdr:spPr>
        <a:xfrm>
          <a:off x="9569450" y="134099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77</xdr:row>
      <xdr:rowOff>34925</xdr:rowOff>
    </xdr:from>
    <xdr:to>
      <xdr:col>50</xdr:col>
      <xdr:colOff>114300</xdr:colOff>
      <xdr:row>78</xdr:row>
      <xdr:rowOff>36830</xdr:rowOff>
    </xdr:to>
    <xdr:cxnSp macro="">
      <xdr:nvCxnSpPr>
        <xdr:cNvPr id="415" name="直線コネクタ 414"/>
        <xdr:cNvCxnSpPr/>
      </xdr:nvCxnSpPr>
      <xdr:spPr>
        <a:xfrm flipV="1">
          <a:off x="8032750" y="13236575"/>
          <a:ext cx="8128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156845</xdr:rowOff>
    </xdr:from>
    <xdr:to>
      <xdr:col>50</xdr:col>
      <xdr:colOff>165100</xdr:colOff>
      <xdr:row>78</xdr:row>
      <xdr:rowOff>89535</xdr:rowOff>
    </xdr:to>
    <xdr:sp macro="" textlink="">
      <xdr:nvSpPr>
        <xdr:cNvPr id="416" name="フローチャート: 判断 415"/>
        <xdr:cNvSpPr/>
      </xdr:nvSpPr>
      <xdr:spPr>
        <a:xfrm>
          <a:off x="8794750" y="133584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81280</xdr:rowOff>
    </xdr:from>
    <xdr:ext cx="528320" cy="249555"/>
    <xdr:sp macro="" textlink="">
      <xdr:nvSpPr>
        <xdr:cNvPr id="417" name="テキスト ボックス 416"/>
        <xdr:cNvSpPr txBox="1"/>
      </xdr:nvSpPr>
      <xdr:spPr>
        <a:xfrm>
          <a:off x="8594090" y="134543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36830</xdr:rowOff>
    </xdr:from>
    <xdr:to>
      <xdr:col>45</xdr:col>
      <xdr:colOff>174625</xdr:colOff>
      <xdr:row>78</xdr:row>
      <xdr:rowOff>73025</xdr:rowOff>
    </xdr:to>
    <xdr:cxnSp macro="">
      <xdr:nvCxnSpPr>
        <xdr:cNvPr id="418" name="直線コネクタ 417"/>
        <xdr:cNvCxnSpPr/>
      </xdr:nvCxnSpPr>
      <xdr:spPr>
        <a:xfrm flipV="1">
          <a:off x="7210425" y="13409930"/>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6350</xdr:rowOff>
    </xdr:from>
    <xdr:to>
      <xdr:col>46</xdr:col>
      <xdr:colOff>38100</xdr:colOff>
      <xdr:row>78</xdr:row>
      <xdr:rowOff>103505</xdr:rowOff>
    </xdr:to>
    <xdr:sp macro="" textlink="">
      <xdr:nvSpPr>
        <xdr:cNvPr id="419" name="フローチャート: 判断 418"/>
        <xdr:cNvSpPr/>
      </xdr:nvSpPr>
      <xdr:spPr>
        <a:xfrm>
          <a:off x="7985125" y="13379450"/>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94615</xdr:rowOff>
    </xdr:from>
    <xdr:ext cx="528320" cy="244475"/>
    <xdr:sp macro="" textlink="">
      <xdr:nvSpPr>
        <xdr:cNvPr id="420" name="テキスト ボックス 419"/>
        <xdr:cNvSpPr txBox="1"/>
      </xdr:nvSpPr>
      <xdr:spPr>
        <a:xfrm>
          <a:off x="7784465" y="1346771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58420</xdr:rowOff>
    </xdr:from>
    <xdr:to>
      <xdr:col>41</xdr:col>
      <xdr:colOff>50800</xdr:colOff>
      <xdr:row>78</xdr:row>
      <xdr:rowOff>73025</xdr:rowOff>
    </xdr:to>
    <xdr:cxnSp macro="">
      <xdr:nvCxnSpPr>
        <xdr:cNvPr id="421" name="直線コネクタ 420"/>
        <xdr:cNvCxnSpPr/>
      </xdr:nvCxnSpPr>
      <xdr:spPr>
        <a:xfrm>
          <a:off x="6400800" y="1343152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125730</xdr:rowOff>
    </xdr:from>
    <xdr:to>
      <xdr:col>41</xdr:col>
      <xdr:colOff>101600</xdr:colOff>
      <xdr:row>78</xdr:row>
      <xdr:rowOff>58420</xdr:rowOff>
    </xdr:to>
    <xdr:sp macro="" textlink="">
      <xdr:nvSpPr>
        <xdr:cNvPr id="422" name="フローチャート: 判断 421"/>
        <xdr:cNvSpPr/>
      </xdr:nvSpPr>
      <xdr:spPr>
        <a:xfrm>
          <a:off x="7159625" y="133273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73660</xdr:rowOff>
    </xdr:from>
    <xdr:ext cx="528320" cy="248285"/>
    <xdr:sp macro="" textlink="">
      <xdr:nvSpPr>
        <xdr:cNvPr id="423" name="テキスト ボックス 422"/>
        <xdr:cNvSpPr txBox="1"/>
      </xdr:nvSpPr>
      <xdr:spPr>
        <a:xfrm>
          <a:off x="6974840" y="1310386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78740</xdr:rowOff>
    </xdr:to>
    <xdr:sp macro="" textlink="">
      <xdr:nvSpPr>
        <xdr:cNvPr id="424" name="フローチャート: 判断 423"/>
        <xdr:cNvSpPr/>
      </xdr:nvSpPr>
      <xdr:spPr>
        <a:xfrm>
          <a:off x="6350000" y="133477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94615</xdr:rowOff>
    </xdr:from>
    <xdr:ext cx="528320" cy="244475"/>
    <xdr:sp macro="" textlink="">
      <xdr:nvSpPr>
        <xdr:cNvPr id="425" name="テキスト ボックス 424"/>
        <xdr:cNvSpPr txBox="1"/>
      </xdr:nvSpPr>
      <xdr:spPr>
        <a:xfrm>
          <a:off x="6149340" y="1312481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6" name="テキスト ボックス 425"/>
        <xdr:cNvSpPr txBox="1"/>
      </xdr:nvSpPr>
      <xdr:spPr>
        <a:xfrm>
          <a:off x="94297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7" name="テキスト ボックス 426"/>
        <xdr:cNvSpPr txBox="1"/>
      </xdr:nvSpPr>
      <xdr:spPr>
        <a:xfrm>
          <a:off x="8670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8" name="テキスト ボックス 427"/>
        <xdr:cNvSpPr txBox="1"/>
      </xdr:nvSpPr>
      <xdr:spPr>
        <a:xfrm>
          <a:off x="7858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9" name="テキスト ボックス 428"/>
        <xdr:cNvSpPr txBox="1"/>
      </xdr:nvSpPr>
      <xdr:spPr>
        <a:xfrm>
          <a:off x="7035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30" name="テキスト ボックス 429"/>
        <xdr:cNvSpPr txBox="1"/>
      </xdr:nvSpPr>
      <xdr:spPr>
        <a:xfrm>
          <a:off x="6226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137795</xdr:rowOff>
    </xdr:from>
    <xdr:to>
      <xdr:col>55</xdr:col>
      <xdr:colOff>50800</xdr:colOff>
      <xdr:row>78</xdr:row>
      <xdr:rowOff>70485</xdr:rowOff>
    </xdr:to>
    <xdr:sp macro="" textlink="">
      <xdr:nvSpPr>
        <xdr:cNvPr id="431" name="楕円 430"/>
        <xdr:cNvSpPr/>
      </xdr:nvSpPr>
      <xdr:spPr>
        <a:xfrm>
          <a:off x="9569450" y="1333944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160020</xdr:rowOff>
    </xdr:from>
    <xdr:ext cx="534670" cy="244475"/>
    <xdr:sp macro="" textlink="">
      <xdr:nvSpPr>
        <xdr:cNvPr id="432" name="普通建設事業費 （ うち新規整備　）該当値テキスト"/>
        <xdr:cNvSpPr txBox="1"/>
      </xdr:nvSpPr>
      <xdr:spPr>
        <a:xfrm>
          <a:off x="9655175" y="131902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151130</xdr:rowOff>
    </xdr:from>
    <xdr:to>
      <xdr:col>50</xdr:col>
      <xdr:colOff>165100</xdr:colOff>
      <xdr:row>77</xdr:row>
      <xdr:rowOff>83820</xdr:rowOff>
    </xdr:to>
    <xdr:sp macro="" textlink="">
      <xdr:nvSpPr>
        <xdr:cNvPr id="433" name="楕円 432"/>
        <xdr:cNvSpPr/>
      </xdr:nvSpPr>
      <xdr:spPr>
        <a:xfrm>
          <a:off x="8794750" y="131813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99695</xdr:rowOff>
    </xdr:from>
    <xdr:ext cx="528320" cy="249555"/>
    <xdr:sp macro="" textlink="">
      <xdr:nvSpPr>
        <xdr:cNvPr id="434" name="テキスト ボックス 433"/>
        <xdr:cNvSpPr txBox="1"/>
      </xdr:nvSpPr>
      <xdr:spPr>
        <a:xfrm>
          <a:off x="8594090" y="1295844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153035</xdr:rowOff>
    </xdr:from>
    <xdr:to>
      <xdr:col>46</xdr:col>
      <xdr:colOff>38100</xdr:colOff>
      <xdr:row>78</xdr:row>
      <xdr:rowOff>86360</xdr:rowOff>
    </xdr:to>
    <xdr:sp macro="" textlink="">
      <xdr:nvSpPr>
        <xdr:cNvPr id="435" name="楕円 434"/>
        <xdr:cNvSpPr/>
      </xdr:nvSpPr>
      <xdr:spPr>
        <a:xfrm>
          <a:off x="7985125" y="13354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101600</xdr:rowOff>
    </xdr:from>
    <xdr:ext cx="528320" cy="248285"/>
    <xdr:sp macro="" textlink="">
      <xdr:nvSpPr>
        <xdr:cNvPr id="436" name="テキスト ボックス 435"/>
        <xdr:cNvSpPr txBox="1"/>
      </xdr:nvSpPr>
      <xdr:spPr>
        <a:xfrm>
          <a:off x="7784465" y="1313180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24765</xdr:rowOff>
    </xdr:from>
    <xdr:to>
      <xdr:col>41</xdr:col>
      <xdr:colOff>101600</xdr:colOff>
      <xdr:row>78</xdr:row>
      <xdr:rowOff>122555</xdr:rowOff>
    </xdr:to>
    <xdr:sp macro="" textlink="">
      <xdr:nvSpPr>
        <xdr:cNvPr id="437" name="楕円 436"/>
        <xdr:cNvSpPr/>
      </xdr:nvSpPr>
      <xdr:spPr>
        <a:xfrm>
          <a:off x="7159625" y="1339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113665</xdr:rowOff>
    </xdr:from>
    <xdr:ext cx="528320" cy="248285"/>
    <xdr:sp macro="" textlink="">
      <xdr:nvSpPr>
        <xdr:cNvPr id="438" name="テキスト ボックス 437"/>
        <xdr:cNvSpPr txBox="1"/>
      </xdr:nvSpPr>
      <xdr:spPr>
        <a:xfrm>
          <a:off x="6974840" y="1348676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8890</xdr:rowOff>
    </xdr:from>
    <xdr:to>
      <xdr:col>36</xdr:col>
      <xdr:colOff>165100</xdr:colOff>
      <xdr:row>78</xdr:row>
      <xdr:rowOff>106680</xdr:rowOff>
    </xdr:to>
    <xdr:sp macro="" textlink="">
      <xdr:nvSpPr>
        <xdr:cNvPr id="439" name="楕円 438"/>
        <xdr:cNvSpPr/>
      </xdr:nvSpPr>
      <xdr:spPr>
        <a:xfrm>
          <a:off x="6350000" y="13381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98425</xdr:rowOff>
    </xdr:from>
    <xdr:ext cx="528320" cy="247650"/>
    <xdr:sp macro="" textlink="">
      <xdr:nvSpPr>
        <xdr:cNvPr id="440" name="テキスト ボックス 439"/>
        <xdr:cNvSpPr txBox="1"/>
      </xdr:nvSpPr>
      <xdr:spPr>
        <a:xfrm>
          <a:off x="6149340" y="13471525"/>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41" name="正方形/長方形 440"/>
        <xdr:cNvSpPr/>
      </xdr:nvSpPr>
      <xdr:spPr>
        <a:xfrm>
          <a:off x="6064250" y="14285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2" name="正方形/長方形 441"/>
        <xdr:cNvSpPr/>
      </xdr:nvSpPr>
      <xdr:spPr>
        <a:xfrm>
          <a:off x="61753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86360</xdr:rowOff>
    </xdr:from>
    <xdr:to>
      <xdr:col>43</xdr:col>
      <xdr:colOff>63500</xdr:colOff>
      <xdr:row>88</xdr:row>
      <xdr:rowOff>0</xdr:rowOff>
    </xdr:to>
    <xdr:sp macro="" textlink="">
      <xdr:nvSpPr>
        <xdr:cNvPr id="443" name="正方形/長方形 442"/>
        <xdr:cNvSpPr/>
      </xdr:nvSpPr>
      <xdr:spPr>
        <a:xfrm>
          <a:off x="61753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4" name="正方形/長方形 443"/>
        <xdr:cNvSpPr/>
      </xdr:nvSpPr>
      <xdr:spPr>
        <a:xfrm>
          <a:off x="7112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86360</xdr:rowOff>
    </xdr:from>
    <xdr:to>
      <xdr:col>48</xdr:col>
      <xdr:colOff>127000</xdr:colOff>
      <xdr:row>88</xdr:row>
      <xdr:rowOff>0</xdr:rowOff>
    </xdr:to>
    <xdr:sp macro="" textlink="">
      <xdr:nvSpPr>
        <xdr:cNvPr id="445" name="正方形/長方形 444"/>
        <xdr:cNvSpPr/>
      </xdr:nvSpPr>
      <xdr:spPr>
        <a:xfrm>
          <a:off x="7112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6" name="正方形/長方形 445"/>
        <xdr:cNvSpPr/>
      </xdr:nvSpPr>
      <xdr:spPr>
        <a:xfrm>
          <a:off x="81597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86360</xdr:rowOff>
    </xdr:from>
    <xdr:to>
      <xdr:col>54</xdr:col>
      <xdr:colOff>127000</xdr:colOff>
      <xdr:row>88</xdr:row>
      <xdr:rowOff>0</xdr:rowOff>
    </xdr:to>
    <xdr:sp macro="" textlink="">
      <xdr:nvSpPr>
        <xdr:cNvPr id="447" name="正方形/長方形 446"/>
        <xdr:cNvSpPr/>
      </xdr:nvSpPr>
      <xdr:spPr>
        <a:xfrm>
          <a:off x="81597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8" name="正方形/長方形 447"/>
        <xdr:cNvSpPr/>
      </xdr:nvSpPr>
      <xdr:spPr>
        <a:xfrm>
          <a:off x="6064250" y="15112365"/>
          <a:ext cx="42894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14630"/>
    <xdr:sp macro="" textlink="">
      <xdr:nvSpPr>
        <xdr:cNvPr id="449" name="テキスト ボックス 448"/>
        <xdr:cNvSpPr txBox="1"/>
      </xdr:nvSpPr>
      <xdr:spPr>
        <a:xfrm>
          <a:off x="6026150"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1" name="直線コネクタ 450"/>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52" name="テキスト ボックス 451"/>
        <xdr:cNvSpPr txBox="1"/>
      </xdr:nvSpPr>
      <xdr:spPr>
        <a:xfrm>
          <a:off x="5831205"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3" name="直線コネクタ 452"/>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5145" cy="252730"/>
    <xdr:sp macro="" textlink="">
      <xdr:nvSpPr>
        <xdr:cNvPr id="454" name="テキスト ボックス 453"/>
        <xdr:cNvSpPr txBox="1"/>
      </xdr:nvSpPr>
      <xdr:spPr>
        <a:xfrm>
          <a:off x="5580380" y="16603345"/>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5" name="直線コネクタ 454"/>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5145" cy="259080"/>
    <xdr:sp macro="" textlink="">
      <xdr:nvSpPr>
        <xdr:cNvPr id="456" name="テキスト ボックス 455"/>
        <xdr:cNvSpPr txBox="1"/>
      </xdr:nvSpPr>
      <xdr:spPr>
        <a:xfrm>
          <a:off x="5580380" y="162769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7" name="直線コネクタ 456"/>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5145" cy="252730"/>
    <xdr:sp macro="" textlink="">
      <xdr:nvSpPr>
        <xdr:cNvPr id="458" name="テキスト ボックス 457"/>
        <xdr:cNvSpPr txBox="1"/>
      </xdr:nvSpPr>
      <xdr:spPr>
        <a:xfrm>
          <a:off x="5580380" y="1595120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9" name="直線コネクタ 458"/>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5145" cy="258445"/>
    <xdr:sp macro="" textlink="">
      <xdr:nvSpPr>
        <xdr:cNvPr id="460" name="テキスト ボックス 459"/>
        <xdr:cNvSpPr txBox="1"/>
      </xdr:nvSpPr>
      <xdr:spPr>
        <a:xfrm>
          <a:off x="5580380" y="1562417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61" name="直線コネクタ 460"/>
        <xdr:cNvCxnSpPr/>
      </xdr:nvCxnSpPr>
      <xdr:spPr>
        <a:xfrm>
          <a:off x="6064250" y="15438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62" name="テキスト ボックス 461"/>
        <xdr:cNvSpPr txBox="1"/>
      </xdr:nvSpPr>
      <xdr:spPr>
        <a:xfrm>
          <a:off x="5516245" y="15295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3" name="直線コネクタ 462"/>
        <xdr:cNvCxnSpPr/>
      </xdr:nvCxnSpPr>
      <xdr:spPr>
        <a:xfrm>
          <a:off x="6064250" y="15112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3205"/>
    <xdr:sp macro="" textlink="">
      <xdr:nvSpPr>
        <xdr:cNvPr id="464" name="テキスト ボックス 463"/>
        <xdr:cNvSpPr txBox="1"/>
      </xdr:nvSpPr>
      <xdr:spPr>
        <a:xfrm>
          <a:off x="5516245" y="14968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5" name="普通建設事業費 （ うち更新整備　）グラフ枠"/>
        <xdr:cNvSpPr/>
      </xdr:nvSpPr>
      <xdr:spPr>
        <a:xfrm>
          <a:off x="6064250" y="15112365"/>
          <a:ext cx="42894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156210</xdr:rowOff>
    </xdr:from>
    <xdr:to>
      <xdr:col>54</xdr:col>
      <xdr:colOff>174625</xdr:colOff>
      <xdr:row>98</xdr:row>
      <xdr:rowOff>151765</xdr:rowOff>
    </xdr:to>
    <xdr:cxnSp macro="">
      <xdr:nvCxnSpPr>
        <xdr:cNvPr id="466" name="直線コネクタ 465"/>
        <xdr:cNvCxnSpPr/>
      </xdr:nvCxnSpPr>
      <xdr:spPr>
        <a:xfrm flipV="1">
          <a:off x="9604375" y="15586710"/>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155575</xdr:rowOff>
    </xdr:from>
    <xdr:ext cx="469900" cy="252730"/>
    <xdr:sp macro="" textlink="">
      <xdr:nvSpPr>
        <xdr:cNvPr id="467" name="普通建設事業費 （ うち更新整備　）最小値テキスト"/>
        <xdr:cNvSpPr txBox="1"/>
      </xdr:nvSpPr>
      <xdr:spPr>
        <a:xfrm>
          <a:off x="9655175" y="169576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151765</xdr:rowOff>
    </xdr:from>
    <xdr:to>
      <xdr:col>55</xdr:col>
      <xdr:colOff>88900</xdr:colOff>
      <xdr:row>98</xdr:row>
      <xdr:rowOff>151765</xdr:rowOff>
    </xdr:to>
    <xdr:cxnSp macro="">
      <xdr:nvCxnSpPr>
        <xdr:cNvPr id="468" name="直線コネクタ 467"/>
        <xdr:cNvCxnSpPr/>
      </xdr:nvCxnSpPr>
      <xdr:spPr>
        <a:xfrm>
          <a:off x="9531350" y="16953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104775</xdr:rowOff>
    </xdr:from>
    <xdr:ext cx="534670" cy="248920"/>
    <xdr:sp macro="" textlink="">
      <xdr:nvSpPr>
        <xdr:cNvPr id="469" name="普通建設事業費 （ うち更新整備　）最大値テキスト"/>
        <xdr:cNvSpPr txBox="1"/>
      </xdr:nvSpPr>
      <xdr:spPr>
        <a:xfrm>
          <a:off x="9655175" y="1536382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90,642</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156210</xdr:rowOff>
    </xdr:from>
    <xdr:to>
      <xdr:col>55</xdr:col>
      <xdr:colOff>88900</xdr:colOff>
      <xdr:row>90</xdr:row>
      <xdr:rowOff>156210</xdr:rowOff>
    </xdr:to>
    <xdr:cxnSp macro="">
      <xdr:nvCxnSpPr>
        <xdr:cNvPr id="470" name="直線コネクタ 469"/>
        <xdr:cNvCxnSpPr/>
      </xdr:nvCxnSpPr>
      <xdr:spPr>
        <a:xfrm>
          <a:off x="9531350" y="15586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12700</xdr:rowOff>
    </xdr:from>
    <xdr:to>
      <xdr:col>55</xdr:col>
      <xdr:colOff>0</xdr:colOff>
      <xdr:row>98</xdr:row>
      <xdr:rowOff>27940</xdr:rowOff>
    </xdr:to>
    <xdr:cxnSp macro="">
      <xdr:nvCxnSpPr>
        <xdr:cNvPr id="471" name="直線コネクタ 470"/>
        <xdr:cNvCxnSpPr/>
      </xdr:nvCxnSpPr>
      <xdr:spPr>
        <a:xfrm>
          <a:off x="8845550" y="16814800"/>
          <a:ext cx="7588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125730</xdr:rowOff>
    </xdr:from>
    <xdr:ext cx="534670" cy="259080"/>
    <xdr:sp macro="" textlink="">
      <xdr:nvSpPr>
        <xdr:cNvPr id="472" name="普通建設事業費 （ うち更新整備　）平均値テキスト"/>
        <xdr:cNvSpPr txBox="1"/>
      </xdr:nvSpPr>
      <xdr:spPr>
        <a:xfrm>
          <a:off x="9655175" y="16413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102870</xdr:rowOff>
    </xdr:from>
    <xdr:to>
      <xdr:col>55</xdr:col>
      <xdr:colOff>50800</xdr:colOff>
      <xdr:row>97</xdr:row>
      <xdr:rowOff>33020</xdr:rowOff>
    </xdr:to>
    <xdr:sp macro="" textlink="">
      <xdr:nvSpPr>
        <xdr:cNvPr id="473" name="フローチャート: 判断 472"/>
        <xdr:cNvSpPr/>
      </xdr:nvSpPr>
      <xdr:spPr>
        <a:xfrm>
          <a:off x="9569450" y="165620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12700</xdr:rowOff>
    </xdr:from>
    <xdr:to>
      <xdr:col>50</xdr:col>
      <xdr:colOff>114300</xdr:colOff>
      <xdr:row>98</xdr:row>
      <xdr:rowOff>13970</xdr:rowOff>
    </xdr:to>
    <xdr:cxnSp macro="">
      <xdr:nvCxnSpPr>
        <xdr:cNvPr id="474" name="直線コネクタ 473"/>
        <xdr:cNvCxnSpPr/>
      </xdr:nvCxnSpPr>
      <xdr:spPr>
        <a:xfrm flipV="1">
          <a:off x="8032750" y="1681480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26035</xdr:rowOff>
    </xdr:from>
    <xdr:to>
      <xdr:col>50</xdr:col>
      <xdr:colOff>165100</xdr:colOff>
      <xdr:row>96</xdr:row>
      <xdr:rowOff>127635</xdr:rowOff>
    </xdr:to>
    <xdr:sp macro="" textlink="">
      <xdr:nvSpPr>
        <xdr:cNvPr id="475" name="フローチャート: 判断 474"/>
        <xdr:cNvSpPr/>
      </xdr:nvSpPr>
      <xdr:spPr>
        <a:xfrm>
          <a:off x="879475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144145</xdr:rowOff>
    </xdr:from>
    <xdr:ext cx="528320" cy="252730"/>
    <xdr:sp macro="" textlink="">
      <xdr:nvSpPr>
        <xdr:cNvPr id="476" name="テキスト ボックス 475"/>
        <xdr:cNvSpPr txBox="1"/>
      </xdr:nvSpPr>
      <xdr:spPr>
        <a:xfrm>
          <a:off x="8594090" y="16260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140335</xdr:rowOff>
    </xdr:from>
    <xdr:to>
      <xdr:col>45</xdr:col>
      <xdr:colOff>174625</xdr:colOff>
      <xdr:row>98</xdr:row>
      <xdr:rowOff>13970</xdr:rowOff>
    </xdr:to>
    <xdr:cxnSp macro="">
      <xdr:nvCxnSpPr>
        <xdr:cNvPr id="477" name="直線コネクタ 476"/>
        <xdr:cNvCxnSpPr/>
      </xdr:nvCxnSpPr>
      <xdr:spPr>
        <a:xfrm>
          <a:off x="7210425" y="16770985"/>
          <a:ext cx="82232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71755</xdr:rowOff>
    </xdr:from>
    <xdr:to>
      <xdr:col>46</xdr:col>
      <xdr:colOff>38100</xdr:colOff>
      <xdr:row>97</xdr:row>
      <xdr:rowOff>1905</xdr:rowOff>
    </xdr:to>
    <xdr:sp macro="" textlink="">
      <xdr:nvSpPr>
        <xdr:cNvPr id="478" name="フローチャート: 判断 477"/>
        <xdr:cNvSpPr/>
      </xdr:nvSpPr>
      <xdr:spPr>
        <a:xfrm>
          <a:off x="7985125" y="165309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18415</xdr:rowOff>
    </xdr:from>
    <xdr:ext cx="528320" cy="252730"/>
    <xdr:sp macro="" textlink="">
      <xdr:nvSpPr>
        <xdr:cNvPr id="479" name="テキスト ボックス 478"/>
        <xdr:cNvSpPr txBox="1"/>
      </xdr:nvSpPr>
      <xdr:spPr>
        <a:xfrm>
          <a:off x="7784465" y="16306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140335</xdr:rowOff>
    </xdr:from>
    <xdr:to>
      <xdr:col>41</xdr:col>
      <xdr:colOff>50800</xdr:colOff>
      <xdr:row>98</xdr:row>
      <xdr:rowOff>36195</xdr:rowOff>
    </xdr:to>
    <xdr:cxnSp macro="">
      <xdr:nvCxnSpPr>
        <xdr:cNvPr id="480" name="直線コネクタ 479"/>
        <xdr:cNvCxnSpPr/>
      </xdr:nvCxnSpPr>
      <xdr:spPr>
        <a:xfrm flipV="1">
          <a:off x="6400800" y="16770985"/>
          <a:ext cx="8096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31750</xdr:rowOff>
    </xdr:from>
    <xdr:to>
      <xdr:col>41</xdr:col>
      <xdr:colOff>101600</xdr:colOff>
      <xdr:row>96</xdr:row>
      <xdr:rowOff>133350</xdr:rowOff>
    </xdr:to>
    <xdr:sp macro="" textlink="">
      <xdr:nvSpPr>
        <xdr:cNvPr id="481" name="フローチャート: 判断 480"/>
        <xdr:cNvSpPr/>
      </xdr:nvSpPr>
      <xdr:spPr>
        <a:xfrm>
          <a:off x="7159625"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149860</xdr:rowOff>
    </xdr:from>
    <xdr:ext cx="528320" cy="259080"/>
    <xdr:sp macro="" textlink="">
      <xdr:nvSpPr>
        <xdr:cNvPr id="482" name="テキスト ボックス 481"/>
        <xdr:cNvSpPr txBox="1"/>
      </xdr:nvSpPr>
      <xdr:spPr>
        <a:xfrm>
          <a:off x="6974840" y="162661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72390</xdr:rowOff>
    </xdr:from>
    <xdr:to>
      <xdr:col>36</xdr:col>
      <xdr:colOff>165100</xdr:colOff>
      <xdr:row>97</xdr:row>
      <xdr:rowOff>2540</xdr:rowOff>
    </xdr:to>
    <xdr:sp macro="" textlink="">
      <xdr:nvSpPr>
        <xdr:cNvPr id="483" name="フローチャート: 判断 482"/>
        <xdr:cNvSpPr/>
      </xdr:nvSpPr>
      <xdr:spPr>
        <a:xfrm>
          <a:off x="63500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19050</xdr:rowOff>
    </xdr:from>
    <xdr:ext cx="528320" cy="252730"/>
    <xdr:sp macro="" textlink="">
      <xdr:nvSpPr>
        <xdr:cNvPr id="484" name="テキスト ボックス 483"/>
        <xdr:cNvSpPr txBox="1"/>
      </xdr:nvSpPr>
      <xdr:spPr>
        <a:xfrm>
          <a:off x="6149340" y="16306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7" name="テキスト ボックス 486"/>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148590</xdr:rowOff>
    </xdr:from>
    <xdr:to>
      <xdr:col>55</xdr:col>
      <xdr:colOff>50800</xdr:colOff>
      <xdr:row>98</xdr:row>
      <xdr:rowOff>78740</xdr:rowOff>
    </xdr:to>
    <xdr:sp macro="" textlink="">
      <xdr:nvSpPr>
        <xdr:cNvPr id="490" name="楕円 489"/>
        <xdr:cNvSpPr/>
      </xdr:nvSpPr>
      <xdr:spPr>
        <a:xfrm>
          <a:off x="9569450" y="16779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63500</xdr:rowOff>
    </xdr:from>
    <xdr:ext cx="534670" cy="252730"/>
    <xdr:sp macro="" textlink="">
      <xdr:nvSpPr>
        <xdr:cNvPr id="491" name="普通建設事業費 （ うち更新整備　）該当値テキスト"/>
        <xdr:cNvSpPr txBox="1"/>
      </xdr:nvSpPr>
      <xdr:spPr>
        <a:xfrm>
          <a:off x="9655175" y="16694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133350</xdr:rowOff>
    </xdr:from>
    <xdr:to>
      <xdr:col>50</xdr:col>
      <xdr:colOff>165100</xdr:colOff>
      <xdr:row>98</xdr:row>
      <xdr:rowOff>63500</xdr:rowOff>
    </xdr:to>
    <xdr:sp macro="" textlink="">
      <xdr:nvSpPr>
        <xdr:cNvPr id="492" name="楕円 491"/>
        <xdr:cNvSpPr/>
      </xdr:nvSpPr>
      <xdr:spPr>
        <a:xfrm>
          <a:off x="879475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54610</xdr:rowOff>
    </xdr:from>
    <xdr:ext cx="528320" cy="252730"/>
    <xdr:sp macro="" textlink="">
      <xdr:nvSpPr>
        <xdr:cNvPr id="493" name="テキスト ボックス 492"/>
        <xdr:cNvSpPr txBox="1"/>
      </xdr:nvSpPr>
      <xdr:spPr>
        <a:xfrm>
          <a:off x="8594090" y="16856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134620</xdr:rowOff>
    </xdr:from>
    <xdr:to>
      <xdr:col>46</xdr:col>
      <xdr:colOff>38100</xdr:colOff>
      <xdr:row>98</xdr:row>
      <xdr:rowOff>64770</xdr:rowOff>
    </xdr:to>
    <xdr:sp macro="" textlink="">
      <xdr:nvSpPr>
        <xdr:cNvPr id="494" name="楕円 493"/>
        <xdr:cNvSpPr/>
      </xdr:nvSpPr>
      <xdr:spPr>
        <a:xfrm>
          <a:off x="7985125" y="16765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55880</xdr:rowOff>
    </xdr:from>
    <xdr:ext cx="528320" cy="259080"/>
    <xdr:sp macro="" textlink="">
      <xdr:nvSpPr>
        <xdr:cNvPr id="495" name="テキスト ボックス 494"/>
        <xdr:cNvSpPr txBox="1"/>
      </xdr:nvSpPr>
      <xdr:spPr>
        <a:xfrm>
          <a:off x="7784465" y="16857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89535</xdr:rowOff>
    </xdr:from>
    <xdr:to>
      <xdr:col>41</xdr:col>
      <xdr:colOff>101600</xdr:colOff>
      <xdr:row>98</xdr:row>
      <xdr:rowOff>19685</xdr:rowOff>
    </xdr:to>
    <xdr:sp macro="" textlink="">
      <xdr:nvSpPr>
        <xdr:cNvPr id="496" name="楕円 495"/>
        <xdr:cNvSpPr/>
      </xdr:nvSpPr>
      <xdr:spPr>
        <a:xfrm>
          <a:off x="7159625"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10795</xdr:rowOff>
    </xdr:from>
    <xdr:ext cx="528320" cy="258445"/>
    <xdr:sp macro="" textlink="">
      <xdr:nvSpPr>
        <xdr:cNvPr id="497" name="テキスト ボックス 496"/>
        <xdr:cNvSpPr txBox="1"/>
      </xdr:nvSpPr>
      <xdr:spPr>
        <a:xfrm>
          <a:off x="6974840" y="168128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156845</xdr:rowOff>
    </xdr:from>
    <xdr:to>
      <xdr:col>36</xdr:col>
      <xdr:colOff>165100</xdr:colOff>
      <xdr:row>98</xdr:row>
      <xdr:rowOff>86995</xdr:rowOff>
    </xdr:to>
    <xdr:sp macro="" textlink="">
      <xdr:nvSpPr>
        <xdr:cNvPr id="498" name="楕円 497"/>
        <xdr:cNvSpPr/>
      </xdr:nvSpPr>
      <xdr:spPr>
        <a:xfrm>
          <a:off x="63500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78105</xdr:rowOff>
    </xdr:from>
    <xdr:ext cx="528320" cy="252730"/>
    <xdr:sp macro="" textlink="">
      <xdr:nvSpPr>
        <xdr:cNvPr id="499" name="テキスト ボックス 498"/>
        <xdr:cNvSpPr txBox="1"/>
      </xdr:nvSpPr>
      <xdr:spPr>
        <a:xfrm>
          <a:off x="6149340" y="168802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500" name="正方形/長方形 499"/>
        <xdr:cNvSpPr/>
      </xdr:nvSpPr>
      <xdr:spPr>
        <a:xfrm>
          <a:off x="11414125" y="3998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501" name="正方形/長方形 500"/>
        <xdr:cNvSpPr/>
      </xdr:nvSpPr>
      <xdr:spPr>
        <a:xfrm>
          <a:off x="11525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86360</xdr:rowOff>
    </xdr:from>
    <xdr:to>
      <xdr:col>74</xdr:col>
      <xdr:colOff>0</xdr:colOff>
      <xdr:row>28</xdr:row>
      <xdr:rowOff>0</xdr:rowOff>
    </xdr:to>
    <xdr:sp macro="" textlink="">
      <xdr:nvSpPr>
        <xdr:cNvPr id="502" name="正方形/長方形 501"/>
        <xdr:cNvSpPr/>
      </xdr:nvSpPr>
      <xdr:spPr>
        <a:xfrm>
          <a:off x="11525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3" name="正方形/長方形 502"/>
        <xdr:cNvSpPr/>
      </xdr:nvSpPr>
      <xdr:spPr>
        <a:xfrm>
          <a:off x="124618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86360</xdr:rowOff>
    </xdr:from>
    <xdr:to>
      <xdr:col>79</xdr:col>
      <xdr:colOff>63500</xdr:colOff>
      <xdr:row>28</xdr:row>
      <xdr:rowOff>0</xdr:rowOff>
    </xdr:to>
    <xdr:sp macro="" textlink="">
      <xdr:nvSpPr>
        <xdr:cNvPr id="504" name="正方形/長方形 503"/>
        <xdr:cNvSpPr/>
      </xdr:nvSpPr>
      <xdr:spPr>
        <a:xfrm>
          <a:off x="124618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5" name="正方形/長方形 504"/>
        <xdr:cNvSpPr/>
      </xdr:nvSpPr>
      <xdr:spPr>
        <a:xfrm>
          <a:off x="1350962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86360</xdr:rowOff>
    </xdr:from>
    <xdr:to>
      <xdr:col>85</xdr:col>
      <xdr:colOff>63500</xdr:colOff>
      <xdr:row>28</xdr:row>
      <xdr:rowOff>0</xdr:rowOff>
    </xdr:to>
    <xdr:sp macro="" textlink="">
      <xdr:nvSpPr>
        <xdr:cNvPr id="506" name="正方形/長方形 505"/>
        <xdr:cNvSpPr/>
      </xdr:nvSpPr>
      <xdr:spPr>
        <a:xfrm>
          <a:off x="1350962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7" name="正方形/長方形 506"/>
        <xdr:cNvSpPr/>
      </xdr:nvSpPr>
      <xdr:spPr>
        <a:xfrm>
          <a:off x="11414125" y="4825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14630"/>
    <xdr:sp macro="" textlink="">
      <xdr:nvSpPr>
        <xdr:cNvPr id="508" name="テキスト ボックス 507"/>
        <xdr:cNvSpPr txBox="1"/>
      </xdr:nvSpPr>
      <xdr:spPr>
        <a:xfrm>
          <a:off x="11376025"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9" name="直線コネクタ 508"/>
        <xdr:cNvCxnSpPr/>
      </xdr:nvCxnSpPr>
      <xdr:spPr>
        <a:xfrm>
          <a:off x="11414125" y="710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174625</xdr:colOff>
      <xdr:row>39</xdr:row>
      <xdr:rowOff>95250</xdr:rowOff>
    </xdr:to>
    <xdr:cxnSp macro="">
      <xdr:nvCxnSpPr>
        <xdr:cNvPr id="510" name="直線コネクタ 509"/>
        <xdr:cNvCxnSpPr/>
      </xdr:nvCxnSpPr>
      <xdr:spPr>
        <a:xfrm>
          <a:off x="11414125" y="678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8920" cy="244475"/>
    <xdr:sp macro="" textlink="">
      <xdr:nvSpPr>
        <xdr:cNvPr id="511" name="テキスト ボックス 510"/>
        <xdr:cNvSpPr txBox="1"/>
      </xdr:nvSpPr>
      <xdr:spPr>
        <a:xfrm>
          <a:off x="11181080" y="6638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174625</xdr:colOff>
      <xdr:row>37</xdr:row>
      <xdr:rowOff>110490</xdr:rowOff>
    </xdr:to>
    <xdr:cxnSp macro="">
      <xdr:nvCxnSpPr>
        <xdr:cNvPr id="512" name="直線コネクタ 511"/>
        <xdr:cNvCxnSpPr/>
      </xdr:nvCxnSpPr>
      <xdr:spPr>
        <a:xfrm>
          <a:off x="11414125" y="64541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138430</xdr:rowOff>
    </xdr:from>
    <xdr:ext cx="525145" cy="248285"/>
    <xdr:sp macro="" textlink="">
      <xdr:nvSpPr>
        <xdr:cNvPr id="513" name="テキスト ボックス 512"/>
        <xdr:cNvSpPr txBox="1"/>
      </xdr:nvSpPr>
      <xdr:spPr>
        <a:xfrm>
          <a:off x="10930255" y="6310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174625</xdr:colOff>
      <xdr:row>35</xdr:row>
      <xdr:rowOff>127000</xdr:rowOff>
    </xdr:to>
    <xdr:cxnSp macro="">
      <xdr:nvCxnSpPr>
        <xdr:cNvPr id="514" name="直線コネクタ 513"/>
        <xdr:cNvCxnSpPr/>
      </xdr:nvCxnSpPr>
      <xdr:spPr>
        <a:xfrm>
          <a:off x="11414125" y="6127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154940</xdr:rowOff>
    </xdr:from>
    <xdr:ext cx="525145" cy="244475"/>
    <xdr:sp macro="" textlink="">
      <xdr:nvSpPr>
        <xdr:cNvPr id="515" name="テキスト ボックス 514"/>
        <xdr:cNvSpPr txBox="1"/>
      </xdr:nvSpPr>
      <xdr:spPr>
        <a:xfrm>
          <a:off x="10930255" y="5984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174625</xdr:colOff>
      <xdr:row>33</xdr:row>
      <xdr:rowOff>142240</xdr:rowOff>
    </xdr:to>
    <xdr:cxnSp macro="">
      <xdr:nvCxnSpPr>
        <xdr:cNvPr id="516" name="直線コネクタ 515"/>
        <xdr:cNvCxnSpPr/>
      </xdr:nvCxnSpPr>
      <xdr:spPr>
        <a:xfrm>
          <a:off x="11414125" y="58000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25145" cy="247015"/>
    <xdr:sp macro="" textlink="">
      <xdr:nvSpPr>
        <xdr:cNvPr id="517" name="テキスト ボックス 516"/>
        <xdr:cNvSpPr txBox="1"/>
      </xdr:nvSpPr>
      <xdr:spPr>
        <a:xfrm>
          <a:off x="10930255" y="566420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174625</xdr:colOff>
      <xdr:row>31</xdr:row>
      <xdr:rowOff>158750</xdr:rowOff>
    </xdr:to>
    <xdr:cxnSp macro="">
      <xdr:nvCxnSpPr>
        <xdr:cNvPr id="518" name="直線コネクタ 517"/>
        <xdr:cNvCxnSpPr/>
      </xdr:nvCxnSpPr>
      <xdr:spPr>
        <a:xfrm>
          <a:off x="11414125" y="54737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25145" cy="243840"/>
    <xdr:sp macro="" textlink="">
      <xdr:nvSpPr>
        <xdr:cNvPr id="519" name="テキスト ボックス 518"/>
        <xdr:cNvSpPr txBox="1"/>
      </xdr:nvSpPr>
      <xdr:spPr>
        <a:xfrm>
          <a:off x="10930255" y="533654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174625</xdr:colOff>
      <xdr:row>30</xdr:row>
      <xdr:rowOff>8255</xdr:rowOff>
    </xdr:to>
    <xdr:cxnSp macro="">
      <xdr:nvCxnSpPr>
        <xdr:cNvPr id="520" name="直線コネクタ 519"/>
        <xdr:cNvCxnSpPr/>
      </xdr:nvCxnSpPr>
      <xdr:spPr>
        <a:xfrm>
          <a:off x="11414125" y="51517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36830</xdr:rowOff>
    </xdr:from>
    <xdr:ext cx="595630" cy="249555"/>
    <xdr:sp macro="" textlink="">
      <xdr:nvSpPr>
        <xdr:cNvPr id="521" name="テキスト ボックス 520"/>
        <xdr:cNvSpPr txBox="1"/>
      </xdr:nvSpPr>
      <xdr:spPr>
        <a:xfrm>
          <a:off x="10866120" y="5008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22" name="直線コネクタ 521"/>
        <xdr:cNvCxnSpPr/>
      </xdr:nvCxnSpPr>
      <xdr:spPr>
        <a:xfrm>
          <a:off x="11414125" y="4825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3205"/>
    <xdr:sp macro="" textlink="">
      <xdr:nvSpPr>
        <xdr:cNvPr id="523" name="テキスト ボックス 522"/>
        <xdr:cNvSpPr txBox="1"/>
      </xdr:nvSpPr>
      <xdr:spPr>
        <a:xfrm>
          <a:off x="10866120" y="4681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4" name="災害復旧事業費グラフ枠"/>
        <xdr:cNvSpPr/>
      </xdr:nvSpPr>
      <xdr:spPr>
        <a:xfrm>
          <a:off x="11414125" y="4825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95885</xdr:rowOff>
    </xdr:from>
    <xdr:to>
      <xdr:col>85</xdr:col>
      <xdr:colOff>126365</xdr:colOff>
      <xdr:row>39</xdr:row>
      <xdr:rowOff>95250</xdr:rowOff>
    </xdr:to>
    <xdr:cxnSp macro="">
      <xdr:nvCxnSpPr>
        <xdr:cNvPr id="525" name="直線コネクタ 524"/>
        <xdr:cNvCxnSpPr/>
      </xdr:nvCxnSpPr>
      <xdr:spPr>
        <a:xfrm flipV="1">
          <a:off x="14968220" y="523938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105410</xdr:rowOff>
    </xdr:from>
    <xdr:ext cx="249555" cy="248285"/>
    <xdr:sp macro="" textlink="">
      <xdr:nvSpPr>
        <xdr:cNvPr id="526" name="災害復旧事業費最小値テキスト"/>
        <xdr:cNvSpPr txBox="1"/>
      </xdr:nvSpPr>
      <xdr:spPr>
        <a:xfrm>
          <a:off x="15017750" y="67919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95250</xdr:rowOff>
    </xdr:from>
    <xdr:to>
      <xdr:col>86</xdr:col>
      <xdr:colOff>25400</xdr:colOff>
      <xdr:row>39</xdr:row>
      <xdr:rowOff>95250</xdr:rowOff>
    </xdr:to>
    <xdr:cxnSp macro="">
      <xdr:nvCxnSpPr>
        <xdr:cNvPr id="527" name="直線コネクタ 526"/>
        <xdr:cNvCxnSpPr/>
      </xdr:nvCxnSpPr>
      <xdr:spPr>
        <a:xfrm>
          <a:off x="14881225" y="678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44450</xdr:rowOff>
    </xdr:from>
    <xdr:ext cx="534670" cy="248285"/>
    <xdr:sp macro="" textlink="">
      <xdr:nvSpPr>
        <xdr:cNvPr id="528" name="災害復旧事業費最大値テキスト"/>
        <xdr:cNvSpPr txBox="1"/>
      </xdr:nvSpPr>
      <xdr:spPr>
        <a:xfrm>
          <a:off x="15017750" y="50165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94,469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95885</xdr:rowOff>
    </xdr:from>
    <xdr:to>
      <xdr:col>86</xdr:col>
      <xdr:colOff>25400</xdr:colOff>
      <xdr:row>30</xdr:row>
      <xdr:rowOff>95885</xdr:rowOff>
    </xdr:to>
    <xdr:cxnSp macro="">
      <xdr:nvCxnSpPr>
        <xdr:cNvPr id="529" name="直線コネクタ 528"/>
        <xdr:cNvCxnSpPr/>
      </xdr:nvCxnSpPr>
      <xdr:spPr>
        <a:xfrm>
          <a:off x="14881225" y="5239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92075</xdr:rowOff>
    </xdr:from>
    <xdr:to>
      <xdr:col>85</xdr:col>
      <xdr:colOff>127000</xdr:colOff>
      <xdr:row>39</xdr:row>
      <xdr:rowOff>94615</xdr:rowOff>
    </xdr:to>
    <xdr:cxnSp macro="">
      <xdr:nvCxnSpPr>
        <xdr:cNvPr id="530" name="直線コネクタ 529"/>
        <xdr:cNvCxnSpPr/>
      </xdr:nvCxnSpPr>
      <xdr:spPr>
        <a:xfrm>
          <a:off x="14195425" y="677862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26670</xdr:rowOff>
    </xdr:from>
    <xdr:ext cx="469900" cy="245745"/>
    <xdr:sp macro="" textlink="">
      <xdr:nvSpPr>
        <xdr:cNvPr id="531" name="災害復旧事業費平均値テキスト"/>
        <xdr:cNvSpPr txBox="1"/>
      </xdr:nvSpPr>
      <xdr:spPr>
        <a:xfrm>
          <a:off x="15017750" y="654177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4445</xdr:rowOff>
    </xdr:from>
    <xdr:to>
      <xdr:col>85</xdr:col>
      <xdr:colOff>174625</xdr:colOff>
      <xdr:row>39</xdr:row>
      <xdr:rowOff>102235</xdr:rowOff>
    </xdr:to>
    <xdr:sp macro="" textlink="">
      <xdr:nvSpPr>
        <xdr:cNvPr id="532" name="フローチャート: 判断 531"/>
        <xdr:cNvSpPr/>
      </xdr:nvSpPr>
      <xdr:spPr>
        <a:xfrm>
          <a:off x="14919325" y="66909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92075</xdr:rowOff>
    </xdr:from>
    <xdr:to>
      <xdr:col>81</xdr:col>
      <xdr:colOff>50800</xdr:colOff>
      <xdr:row>39</xdr:row>
      <xdr:rowOff>95250</xdr:rowOff>
    </xdr:to>
    <xdr:cxnSp macro="">
      <xdr:nvCxnSpPr>
        <xdr:cNvPr id="533" name="直線コネクタ 532"/>
        <xdr:cNvCxnSpPr/>
      </xdr:nvCxnSpPr>
      <xdr:spPr>
        <a:xfrm flipV="1">
          <a:off x="13385800" y="677862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156845</xdr:rowOff>
    </xdr:from>
    <xdr:to>
      <xdr:col>81</xdr:col>
      <xdr:colOff>101600</xdr:colOff>
      <xdr:row>39</xdr:row>
      <xdr:rowOff>89535</xdr:rowOff>
    </xdr:to>
    <xdr:sp macro="" textlink="">
      <xdr:nvSpPr>
        <xdr:cNvPr id="534" name="フローチャート: 判断 533"/>
        <xdr:cNvSpPr/>
      </xdr:nvSpPr>
      <xdr:spPr>
        <a:xfrm>
          <a:off x="14144625" y="66719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104775</xdr:rowOff>
    </xdr:from>
    <xdr:ext cx="463550" cy="248285"/>
    <xdr:sp macro="" textlink="">
      <xdr:nvSpPr>
        <xdr:cNvPr id="535" name="テキスト ボックス 534"/>
        <xdr:cNvSpPr txBox="1"/>
      </xdr:nvSpPr>
      <xdr:spPr>
        <a:xfrm>
          <a:off x="13976350" y="644842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93980</xdr:rowOff>
    </xdr:from>
    <xdr:to>
      <xdr:col>76</xdr:col>
      <xdr:colOff>114300</xdr:colOff>
      <xdr:row>39</xdr:row>
      <xdr:rowOff>95250</xdr:rowOff>
    </xdr:to>
    <xdr:cxnSp macro="">
      <xdr:nvCxnSpPr>
        <xdr:cNvPr id="536" name="直線コネクタ 535"/>
        <xdr:cNvCxnSpPr/>
      </xdr:nvCxnSpPr>
      <xdr:spPr>
        <a:xfrm>
          <a:off x="12573000" y="678053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83820</xdr:rowOff>
    </xdr:to>
    <xdr:sp macro="" textlink="">
      <xdr:nvSpPr>
        <xdr:cNvPr id="537" name="フローチャート: 判断 536"/>
        <xdr:cNvSpPr/>
      </xdr:nvSpPr>
      <xdr:spPr>
        <a:xfrm>
          <a:off x="13335000" y="66662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99695</xdr:rowOff>
    </xdr:from>
    <xdr:ext cx="463550" cy="249555"/>
    <xdr:sp macro="" textlink="">
      <xdr:nvSpPr>
        <xdr:cNvPr id="538" name="テキスト ボックス 537"/>
        <xdr:cNvSpPr txBox="1"/>
      </xdr:nvSpPr>
      <xdr:spPr>
        <a:xfrm>
          <a:off x="13166725" y="64433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85090</xdr:rowOff>
    </xdr:from>
    <xdr:to>
      <xdr:col>71</xdr:col>
      <xdr:colOff>174625</xdr:colOff>
      <xdr:row>39</xdr:row>
      <xdr:rowOff>93980</xdr:rowOff>
    </xdr:to>
    <xdr:cxnSp macro="">
      <xdr:nvCxnSpPr>
        <xdr:cNvPr id="539" name="直線コネクタ 538"/>
        <xdr:cNvCxnSpPr/>
      </xdr:nvCxnSpPr>
      <xdr:spPr>
        <a:xfrm>
          <a:off x="11750675" y="677164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154940</xdr:rowOff>
    </xdr:from>
    <xdr:to>
      <xdr:col>72</xdr:col>
      <xdr:colOff>38100</xdr:colOff>
      <xdr:row>39</xdr:row>
      <xdr:rowOff>87630</xdr:rowOff>
    </xdr:to>
    <xdr:sp macro="" textlink="">
      <xdr:nvSpPr>
        <xdr:cNvPr id="540" name="フローチャート: 判断 539"/>
        <xdr:cNvSpPr/>
      </xdr:nvSpPr>
      <xdr:spPr>
        <a:xfrm>
          <a:off x="12525375" y="667004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103505</xdr:rowOff>
    </xdr:from>
    <xdr:ext cx="463550" cy="249555"/>
    <xdr:sp macro="" textlink="">
      <xdr:nvSpPr>
        <xdr:cNvPr id="541" name="テキスト ボックス 540"/>
        <xdr:cNvSpPr txBox="1"/>
      </xdr:nvSpPr>
      <xdr:spPr>
        <a:xfrm>
          <a:off x="12357100" y="644715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9525</xdr:rowOff>
    </xdr:from>
    <xdr:to>
      <xdr:col>67</xdr:col>
      <xdr:colOff>101600</xdr:colOff>
      <xdr:row>39</xdr:row>
      <xdr:rowOff>107315</xdr:rowOff>
    </xdr:to>
    <xdr:sp macro="" textlink="">
      <xdr:nvSpPr>
        <xdr:cNvPr id="542" name="フローチャート: 判断 541"/>
        <xdr:cNvSpPr/>
      </xdr:nvSpPr>
      <xdr:spPr>
        <a:xfrm>
          <a:off x="11699875" y="6696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123825</xdr:rowOff>
    </xdr:from>
    <xdr:ext cx="463550" cy="244475"/>
    <xdr:sp macro="" textlink="">
      <xdr:nvSpPr>
        <xdr:cNvPr id="543" name="テキスト ボックス 542"/>
        <xdr:cNvSpPr txBox="1"/>
      </xdr:nvSpPr>
      <xdr:spPr>
        <a:xfrm>
          <a:off x="11531600" y="646747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4" name="テキスト ボックス 543"/>
        <xdr:cNvSpPr txBox="1"/>
      </xdr:nvSpPr>
      <xdr:spPr>
        <a:xfrm>
          <a:off x="147955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5" name="テキスト ボックス 544"/>
        <xdr:cNvSpPr txBox="1"/>
      </xdr:nvSpPr>
      <xdr:spPr>
        <a:xfrm>
          <a:off x="1402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6" name="テキスト ボックス 545"/>
        <xdr:cNvSpPr txBox="1"/>
      </xdr:nvSpPr>
      <xdr:spPr>
        <a:xfrm>
          <a:off x="13211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7" name="テキスト ボックス 546"/>
        <xdr:cNvSpPr txBox="1"/>
      </xdr:nvSpPr>
      <xdr:spPr>
        <a:xfrm>
          <a:off x="12398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8" name="テキスト ボックス 547"/>
        <xdr:cNvSpPr txBox="1"/>
      </xdr:nvSpPr>
      <xdr:spPr>
        <a:xfrm>
          <a:off x="11576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45720</xdr:rowOff>
    </xdr:from>
    <xdr:to>
      <xdr:col>85</xdr:col>
      <xdr:colOff>174625</xdr:colOff>
      <xdr:row>39</xdr:row>
      <xdr:rowOff>143510</xdr:rowOff>
    </xdr:to>
    <xdr:sp macro="" textlink="">
      <xdr:nvSpPr>
        <xdr:cNvPr id="549" name="楕円 548"/>
        <xdr:cNvSpPr/>
      </xdr:nvSpPr>
      <xdr:spPr>
        <a:xfrm>
          <a:off x="14919325" y="67322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149225</xdr:rowOff>
    </xdr:from>
    <xdr:ext cx="313690" cy="244475"/>
    <xdr:sp macro="" textlink="">
      <xdr:nvSpPr>
        <xdr:cNvPr id="550" name="災害復旧事業費該当値テキスト"/>
        <xdr:cNvSpPr txBox="1"/>
      </xdr:nvSpPr>
      <xdr:spPr>
        <a:xfrm>
          <a:off x="15017750" y="666432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42545</xdr:rowOff>
    </xdr:from>
    <xdr:to>
      <xdr:col>81</xdr:col>
      <xdr:colOff>101600</xdr:colOff>
      <xdr:row>39</xdr:row>
      <xdr:rowOff>140335</xdr:rowOff>
    </xdr:to>
    <xdr:sp macro="" textlink="">
      <xdr:nvSpPr>
        <xdr:cNvPr id="551" name="楕円 550"/>
        <xdr:cNvSpPr/>
      </xdr:nvSpPr>
      <xdr:spPr>
        <a:xfrm>
          <a:off x="14144625" y="672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132080</xdr:rowOff>
    </xdr:from>
    <xdr:ext cx="372110" cy="248285"/>
    <xdr:sp macro="" textlink="">
      <xdr:nvSpPr>
        <xdr:cNvPr id="552" name="テキスト ボックス 551"/>
        <xdr:cNvSpPr txBox="1"/>
      </xdr:nvSpPr>
      <xdr:spPr>
        <a:xfrm>
          <a:off x="14022070" y="6818630"/>
          <a:ext cx="372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46355</xdr:rowOff>
    </xdr:from>
    <xdr:to>
      <xdr:col>76</xdr:col>
      <xdr:colOff>165100</xdr:colOff>
      <xdr:row>39</xdr:row>
      <xdr:rowOff>144145</xdr:rowOff>
    </xdr:to>
    <xdr:sp macro="" textlink="">
      <xdr:nvSpPr>
        <xdr:cNvPr id="553" name="楕円 552"/>
        <xdr:cNvSpPr/>
      </xdr:nvSpPr>
      <xdr:spPr>
        <a:xfrm>
          <a:off x="13335000" y="673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135890</xdr:rowOff>
    </xdr:from>
    <xdr:ext cx="249555" cy="248285"/>
    <xdr:sp macro="" textlink="">
      <xdr:nvSpPr>
        <xdr:cNvPr id="554" name="テキスト ボックス 553"/>
        <xdr:cNvSpPr txBox="1"/>
      </xdr:nvSpPr>
      <xdr:spPr>
        <a:xfrm>
          <a:off x="13271500" y="68224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45085</xdr:rowOff>
    </xdr:from>
    <xdr:to>
      <xdr:col>72</xdr:col>
      <xdr:colOff>38100</xdr:colOff>
      <xdr:row>39</xdr:row>
      <xdr:rowOff>143510</xdr:rowOff>
    </xdr:to>
    <xdr:sp macro="" textlink="">
      <xdr:nvSpPr>
        <xdr:cNvPr id="555" name="楕円 554"/>
        <xdr:cNvSpPr/>
      </xdr:nvSpPr>
      <xdr:spPr>
        <a:xfrm>
          <a:off x="12525375" y="673163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134620</xdr:rowOff>
    </xdr:from>
    <xdr:ext cx="313690" cy="248920"/>
    <xdr:sp macro="" textlink="">
      <xdr:nvSpPr>
        <xdr:cNvPr id="556" name="テキスト ボックス 555"/>
        <xdr:cNvSpPr txBox="1"/>
      </xdr:nvSpPr>
      <xdr:spPr>
        <a:xfrm>
          <a:off x="12419330" y="682117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36195</xdr:rowOff>
    </xdr:from>
    <xdr:to>
      <xdr:col>67</xdr:col>
      <xdr:colOff>101600</xdr:colOff>
      <xdr:row>39</xdr:row>
      <xdr:rowOff>133985</xdr:rowOff>
    </xdr:to>
    <xdr:sp macro="" textlink="">
      <xdr:nvSpPr>
        <xdr:cNvPr id="557" name="楕円 556"/>
        <xdr:cNvSpPr/>
      </xdr:nvSpPr>
      <xdr:spPr>
        <a:xfrm>
          <a:off x="11699875" y="6722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125730</xdr:rowOff>
    </xdr:from>
    <xdr:ext cx="372110" cy="246380"/>
    <xdr:sp macro="" textlink="">
      <xdr:nvSpPr>
        <xdr:cNvPr id="558" name="テキスト ボックス 557"/>
        <xdr:cNvSpPr txBox="1"/>
      </xdr:nvSpPr>
      <xdr:spPr>
        <a:xfrm>
          <a:off x="11577320" y="6812280"/>
          <a:ext cx="372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9" name="正方形/長方形 558"/>
        <xdr:cNvSpPr/>
      </xdr:nvSpPr>
      <xdr:spPr>
        <a:xfrm>
          <a:off x="11414125" y="7427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60" name="正方形/長方形 559"/>
        <xdr:cNvSpPr/>
      </xdr:nvSpPr>
      <xdr:spPr>
        <a:xfrm>
          <a:off x="11525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86360</xdr:rowOff>
    </xdr:from>
    <xdr:to>
      <xdr:col>74</xdr:col>
      <xdr:colOff>0</xdr:colOff>
      <xdr:row>48</xdr:row>
      <xdr:rowOff>0</xdr:rowOff>
    </xdr:to>
    <xdr:sp macro="" textlink="">
      <xdr:nvSpPr>
        <xdr:cNvPr id="561" name="正方形/長方形 560"/>
        <xdr:cNvSpPr/>
      </xdr:nvSpPr>
      <xdr:spPr>
        <a:xfrm>
          <a:off x="11525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62" name="正方形/長方形 561"/>
        <xdr:cNvSpPr/>
      </xdr:nvSpPr>
      <xdr:spPr>
        <a:xfrm>
          <a:off x="124618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86360</xdr:rowOff>
    </xdr:from>
    <xdr:to>
      <xdr:col>79</xdr:col>
      <xdr:colOff>63500</xdr:colOff>
      <xdr:row>48</xdr:row>
      <xdr:rowOff>0</xdr:rowOff>
    </xdr:to>
    <xdr:sp macro="" textlink="">
      <xdr:nvSpPr>
        <xdr:cNvPr id="563" name="正方形/長方形 562"/>
        <xdr:cNvSpPr/>
      </xdr:nvSpPr>
      <xdr:spPr>
        <a:xfrm>
          <a:off x="124618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4" name="正方形/長方形 563"/>
        <xdr:cNvSpPr/>
      </xdr:nvSpPr>
      <xdr:spPr>
        <a:xfrm>
          <a:off x="1350962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86360</xdr:rowOff>
    </xdr:from>
    <xdr:to>
      <xdr:col>85</xdr:col>
      <xdr:colOff>63500</xdr:colOff>
      <xdr:row>48</xdr:row>
      <xdr:rowOff>0</xdr:rowOff>
    </xdr:to>
    <xdr:sp macro="" textlink="">
      <xdr:nvSpPr>
        <xdr:cNvPr id="565" name="正方形/長方形 564"/>
        <xdr:cNvSpPr/>
      </xdr:nvSpPr>
      <xdr:spPr>
        <a:xfrm>
          <a:off x="1350962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6" name="正方形/長方形 565"/>
        <xdr:cNvSpPr/>
      </xdr:nvSpPr>
      <xdr:spPr>
        <a:xfrm>
          <a:off x="11414125" y="8254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14630"/>
    <xdr:sp macro="" textlink="">
      <xdr:nvSpPr>
        <xdr:cNvPr id="567" name="テキスト ボックス 566"/>
        <xdr:cNvSpPr txBox="1"/>
      </xdr:nvSpPr>
      <xdr:spPr>
        <a:xfrm>
          <a:off x="11376025"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8" name="直線コネクタ 567"/>
        <xdr:cNvCxnSpPr/>
      </xdr:nvCxnSpPr>
      <xdr:spPr>
        <a:xfrm>
          <a:off x="11414125" y="10537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9" name="直線コネクタ 568"/>
        <xdr:cNvCxnSpPr/>
      </xdr:nvCxnSpPr>
      <xdr:spPr>
        <a:xfrm>
          <a:off x="11414125" y="9392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4475"/>
    <xdr:sp macro="" textlink="">
      <xdr:nvSpPr>
        <xdr:cNvPr id="570" name="テキスト ボックス 569"/>
        <xdr:cNvSpPr txBox="1"/>
      </xdr:nvSpPr>
      <xdr:spPr>
        <a:xfrm>
          <a:off x="11181080" y="92494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1" name="直線コネクタ 570"/>
        <xdr:cNvCxnSpPr/>
      </xdr:nvCxnSpPr>
      <xdr:spPr>
        <a:xfrm>
          <a:off x="11414125" y="8254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3205"/>
    <xdr:sp macro="" textlink="">
      <xdr:nvSpPr>
        <xdr:cNvPr id="572" name="テキスト ボックス 571"/>
        <xdr:cNvSpPr txBox="1"/>
      </xdr:nvSpPr>
      <xdr:spPr>
        <a:xfrm>
          <a:off x="11181080" y="81108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3" name="失業対策事業費グラフ枠"/>
        <xdr:cNvSpPr/>
      </xdr:nvSpPr>
      <xdr:spPr>
        <a:xfrm>
          <a:off x="11414125" y="8254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4" name="直線コネクタ 573"/>
        <xdr:cNvCxnSpPr/>
      </xdr:nvCxnSpPr>
      <xdr:spPr>
        <a:xfrm>
          <a:off x="14968220" y="93929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8285"/>
    <xdr:sp macro="" textlink="">
      <xdr:nvSpPr>
        <xdr:cNvPr id="575" name="失業対策事業費最小値テキスト"/>
        <xdr:cNvSpPr txBox="1"/>
      </xdr:nvSpPr>
      <xdr:spPr>
        <a:xfrm>
          <a:off x="15017750" y="94392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6" name="直線コネクタ 575"/>
        <xdr:cNvCxnSpPr/>
      </xdr:nvCxnSpPr>
      <xdr:spPr>
        <a:xfrm>
          <a:off x="1488122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8285"/>
    <xdr:sp macro="" textlink="">
      <xdr:nvSpPr>
        <xdr:cNvPr id="577" name="失業対策事業費最大値テキスト"/>
        <xdr:cNvSpPr txBox="1"/>
      </xdr:nvSpPr>
      <xdr:spPr>
        <a:xfrm>
          <a:off x="15017750" y="90963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8" name="直線コネクタ 577"/>
        <xdr:cNvCxnSpPr/>
      </xdr:nvCxnSpPr>
      <xdr:spPr>
        <a:xfrm>
          <a:off x="1488122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9" name="直線コネクタ 578"/>
        <xdr:cNvCxnSpPr/>
      </xdr:nvCxnSpPr>
      <xdr:spPr>
        <a:xfrm>
          <a:off x="14195425" y="939292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8285"/>
    <xdr:sp macro="" textlink="">
      <xdr:nvSpPr>
        <xdr:cNvPr id="580" name="失業対策事業費平均値テキスト"/>
        <xdr:cNvSpPr txBox="1"/>
      </xdr:nvSpPr>
      <xdr:spPr>
        <a:xfrm>
          <a:off x="15017750" y="932307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86360</xdr:rowOff>
    </xdr:from>
    <xdr:to>
      <xdr:col>85</xdr:col>
      <xdr:colOff>174625</xdr:colOff>
      <xdr:row>55</xdr:row>
      <xdr:rowOff>18415</xdr:rowOff>
    </xdr:to>
    <xdr:sp macro="" textlink="">
      <xdr:nvSpPr>
        <xdr:cNvPr id="581" name="フローチャート: 判断 580"/>
        <xdr:cNvSpPr/>
      </xdr:nvSpPr>
      <xdr:spPr>
        <a:xfrm>
          <a:off x="14919325" y="9344660"/>
          <a:ext cx="984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82" name="直線コネクタ 581"/>
        <xdr:cNvCxnSpPr/>
      </xdr:nvCxnSpPr>
      <xdr:spPr>
        <a:xfrm>
          <a:off x="13385800" y="93929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86360</xdr:rowOff>
    </xdr:from>
    <xdr:to>
      <xdr:col>81</xdr:col>
      <xdr:colOff>101600</xdr:colOff>
      <xdr:row>55</xdr:row>
      <xdr:rowOff>18415</xdr:rowOff>
    </xdr:to>
    <xdr:sp macro="" textlink="">
      <xdr:nvSpPr>
        <xdr:cNvPr id="583" name="フローチャート: 判断 582"/>
        <xdr:cNvSpPr/>
      </xdr:nvSpPr>
      <xdr:spPr>
        <a:xfrm>
          <a:off x="14144625"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3205" cy="248285"/>
    <xdr:sp macro="" textlink="">
      <xdr:nvSpPr>
        <xdr:cNvPr id="584" name="テキスト ボックス 583"/>
        <xdr:cNvSpPr txBox="1"/>
      </xdr:nvSpPr>
      <xdr:spPr>
        <a:xfrm>
          <a:off x="14086840" y="9439275"/>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5" name="直線コネクタ 584"/>
        <xdr:cNvCxnSpPr/>
      </xdr:nvCxnSpPr>
      <xdr:spPr>
        <a:xfrm>
          <a:off x="12573000" y="9392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86360</xdr:rowOff>
    </xdr:from>
    <xdr:to>
      <xdr:col>76</xdr:col>
      <xdr:colOff>165100</xdr:colOff>
      <xdr:row>55</xdr:row>
      <xdr:rowOff>18415</xdr:rowOff>
    </xdr:to>
    <xdr:sp macro="" textlink="">
      <xdr:nvSpPr>
        <xdr:cNvPr id="586" name="フローチャート: 判断 585"/>
        <xdr:cNvSpPr/>
      </xdr:nvSpPr>
      <xdr:spPr>
        <a:xfrm>
          <a:off x="133350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8285"/>
    <xdr:sp macro="" textlink="">
      <xdr:nvSpPr>
        <xdr:cNvPr id="587" name="テキスト ボックス 586"/>
        <xdr:cNvSpPr txBox="1"/>
      </xdr:nvSpPr>
      <xdr:spPr>
        <a:xfrm>
          <a:off x="13271500" y="94392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8" name="直線コネクタ 587"/>
        <xdr:cNvCxnSpPr/>
      </xdr:nvCxnSpPr>
      <xdr:spPr>
        <a:xfrm>
          <a:off x="11750675" y="939292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86360</xdr:rowOff>
    </xdr:from>
    <xdr:to>
      <xdr:col>72</xdr:col>
      <xdr:colOff>38100</xdr:colOff>
      <xdr:row>55</xdr:row>
      <xdr:rowOff>18415</xdr:rowOff>
    </xdr:to>
    <xdr:sp macro="" textlink="">
      <xdr:nvSpPr>
        <xdr:cNvPr id="589" name="フローチャート: 判断 588"/>
        <xdr:cNvSpPr/>
      </xdr:nvSpPr>
      <xdr:spPr>
        <a:xfrm>
          <a:off x="12525375" y="93446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3205" cy="248285"/>
    <xdr:sp macro="" textlink="">
      <xdr:nvSpPr>
        <xdr:cNvPr id="590" name="テキスト ボックス 589"/>
        <xdr:cNvSpPr txBox="1"/>
      </xdr:nvSpPr>
      <xdr:spPr>
        <a:xfrm>
          <a:off x="12451715" y="9439275"/>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86360</xdr:rowOff>
    </xdr:from>
    <xdr:to>
      <xdr:col>67</xdr:col>
      <xdr:colOff>101600</xdr:colOff>
      <xdr:row>55</xdr:row>
      <xdr:rowOff>18415</xdr:rowOff>
    </xdr:to>
    <xdr:sp macro="" textlink="">
      <xdr:nvSpPr>
        <xdr:cNvPr id="591" name="フローチャート: 判断 590"/>
        <xdr:cNvSpPr/>
      </xdr:nvSpPr>
      <xdr:spPr>
        <a:xfrm>
          <a:off x="11699875"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3205" cy="248285"/>
    <xdr:sp macro="" textlink="">
      <xdr:nvSpPr>
        <xdr:cNvPr id="592" name="テキスト ボックス 591"/>
        <xdr:cNvSpPr txBox="1"/>
      </xdr:nvSpPr>
      <xdr:spPr>
        <a:xfrm>
          <a:off x="11642090" y="9439275"/>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3" name="テキスト ボックス 592"/>
        <xdr:cNvSpPr txBox="1"/>
      </xdr:nvSpPr>
      <xdr:spPr>
        <a:xfrm>
          <a:off x="147955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4" name="テキスト ボックス 593"/>
        <xdr:cNvSpPr txBox="1"/>
      </xdr:nvSpPr>
      <xdr:spPr>
        <a:xfrm>
          <a:off x="1402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5" name="テキスト ボックス 594"/>
        <xdr:cNvSpPr txBox="1"/>
      </xdr:nvSpPr>
      <xdr:spPr>
        <a:xfrm>
          <a:off x="13211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6" name="テキスト ボックス 595"/>
        <xdr:cNvSpPr txBox="1"/>
      </xdr:nvSpPr>
      <xdr:spPr>
        <a:xfrm>
          <a:off x="12398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7" name="テキスト ボックス 596"/>
        <xdr:cNvSpPr txBox="1"/>
      </xdr:nvSpPr>
      <xdr:spPr>
        <a:xfrm>
          <a:off x="11576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86360</xdr:rowOff>
    </xdr:from>
    <xdr:to>
      <xdr:col>85</xdr:col>
      <xdr:colOff>174625</xdr:colOff>
      <xdr:row>55</xdr:row>
      <xdr:rowOff>18415</xdr:rowOff>
    </xdr:to>
    <xdr:sp macro="" textlink="">
      <xdr:nvSpPr>
        <xdr:cNvPr id="598" name="楕円 597"/>
        <xdr:cNvSpPr/>
      </xdr:nvSpPr>
      <xdr:spPr>
        <a:xfrm>
          <a:off x="14919325" y="9344660"/>
          <a:ext cx="984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120650</xdr:rowOff>
    </xdr:from>
    <xdr:ext cx="249555" cy="244475"/>
    <xdr:sp macro="" textlink="">
      <xdr:nvSpPr>
        <xdr:cNvPr id="599" name="失業対策事業費該当値テキスト"/>
        <xdr:cNvSpPr txBox="1"/>
      </xdr:nvSpPr>
      <xdr:spPr>
        <a:xfrm>
          <a:off x="15017750" y="92075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86360</xdr:rowOff>
    </xdr:from>
    <xdr:to>
      <xdr:col>81</xdr:col>
      <xdr:colOff>101600</xdr:colOff>
      <xdr:row>55</xdr:row>
      <xdr:rowOff>18415</xdr:rowOff>
    </xdr:to>
    <xdr:sp macro="" textlink="">
      <xdr:nvSpPr>
        <xdr:cNvPr id="600" name="楕円 599"/>
        <xdr:cNvSpPr/>
      </xdr:nvSpPr>
      <xdr:spPr>
        <a:xfrm>
          <a:off x="14144625"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3205" cy="249555"/>
    <xdr:sp macro="" textlink="">
      <xdr:nvSpPr>
        <xdr:cNvPr id="601" name="テキスト ボックス 600"/>
        <xdr:cNvSpPr txBox="1"/>
      </xdr:nvSpPr>
      <xdr:spPr>
        <a:xfrm>
          <a:off x="14086840" y="9121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86360</xdr:rowOff>
    </xdr:from>
    <xdr:to>
      <xdr:col>76</xdr:col>
      <xdr:colOff>165100</xdr:colOff>
      <xdr:row>55</xdr:row>
      <xdr:rowOff>18415</xdr:rowOff>
    </xdr:to>
    <xdr:sp macro="" textlink="">
      <xdr:nvSpPr>
        <xdr:cNvPr id="602" name="楕円 601"/>
        <xdr:cNvSpPr/>
      </xdr:nvSpPr>
      <xdr:spPr>
        <a:xfrm>
          <a:off x="133350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603" name="テキスト ボックス 602"/>
        <xdr:cNvSpPr txBox="1"/>
      </xdr:nvSpPr>
      <xdr:spPr>
        <a:xfrm>
          <a:off x="13271500" y="912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86360</xdr:rowOff>
    </xdr:from>
    <xdr:to>
      <xdr:col>72</xdr:col>
      <xdr:colOff>38100</xdr:colOff>
      <xdr:row>55</xdr:row>
      <xdr:rowOff>18415</xdr:rowOff>
    </xdr:to>
    <xdr:sp macro="" textlink="">
      <xdr:nvSpPr>
        <xdr:cNvPr id="604" name="楕円 603"/>
        <xdr:cNvSpPr/>
      </xdr:nvSpPr>
      <xdr:spPr>
        <a:xfrm>
          <a:off x="12525375" y="93446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3205" cy="249555"/>
    <xdr:sp macro="" textlink="">
      <xdr:nvSpPr>
        <xdr:cNvPr id="605" name="テキスト ボックス 604"/>
        <xdr:cNvSpPr txBox="1"/>
      </xdr:nvSpPr>
      <xdr:spPr>
        <a:xfrm>
          <a:off x="12451715" y="9121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86360</xdr:rowOff>
    </xdr:from>
    <xdr:to>
      <xdr:col>67</xdr:col>
      <xdr:colOff>101600</xdr:colOff>
      <xdr:row>55</xdr:row>
      <xdr:rowOff>18415</xdr:rowOff>
    </xdr:to>
    <xdr:sp macro="" textlink="">
      <xdr:nvSpPr>
        <xdr:cNvPr id="606" name="楕円 605"/>
        <xdr:cNvSpPr/>
      </xdr:nvSpPr>
      <xdr:spPr>
        <a:xfrm>
          <a:off x="11699875"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3205" cy="249555"/>
    <xdr:sp macro="" textlink="">
      <xdr:nvSpPr>
        <xdr:cNvPr id="607" name="テキスト ボックス 606"/>
        <xdr:cNvSpPr txBox="1"/>
      </xdr:nvSpPr>
      <xdr:spPr>
        <a:xfrm>
          <a:off x="11642090" y="9121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8" name="正方形/長方形 607"/>
        <xdr:cNvSpPr/>
      </xdr:nvSpPr>
      <xdr:spPr>
        <a:xfrm>
          <a:off x="11414125" y="10856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9" name="正方形/長方形 608"/>
        <xdr:cNvSpPr/>
      </xdr:nvSpPr>
      <xdr:spPr>
        <a:xfrm>
          <a:off x="11525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86360</xdr:rowOff>
    </xdr:from>
    <xdr:to>
      <xdr:col>74</xdr:col>
      <xdr:colOff>0</xdr:colOff>
      <xdr:row>68</xdr:row>
      <xdr:rowOff>0</xdr:rowOff>
    </xdr:to>
    <xdr:sp macro="" textlink="">
      <xdr:nvSpPr>
        <xdr:cNvPr id="610" name="正方形/長方形 609"/>
        <xdr:cNvSpPr/>
      </xdr:nvSpPr>
      <xdr:spPr>
        <a:xfrm>
          <a:off x="11525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1" name="正方形/長方形 610"/>
        <xdr:cNvSpPr/>
      </xdr:nvSpPr>
      <xdr:spPr>
        <a:xfrm>
          <a:off x="124618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86360</xdr:rowOff>
    </xdr:from>
    <xdr:to>
      <xdr:col>79</xdr:col>
      <xdr:colOff>63500</xdr:colOff>
      <xdr:row>68</xdr:row>
      <xdr:rowOff>0</xdr:rowOff>
    </xdr:to>
    <xdr:sp macro="" textlink="">
      <xdr:nvSpPr>
        <xdr:cNvPr id="612" name="正方形/長方形 611"/>
        <xdr:cNvSpPr/>
      </xdr:nvSpPr>
      <xdr:spPr>
        <a:xfrm>
          <a:off x="124618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3" name="正方形/長方形 612"/>
        <xdr:cNvSpPr/>
      </xdr:nvSpPr>
      <xdr:spPr>
        <a:xfrm>
          <a:off x="1350962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86360</xdr:rowOff>
    </xdr:from>
    <xdr:to>
      <xdr:col>85</xdr:col>
      <xdr:colOff>63500</xdr:colOff>
      <xdr:row>68</xdr:row>
      <xdr:rowOff>0</xdr:rowOff>
    </xdr:to>
    <xdr:sp macro="" textlink="">
      <xdr:nvSpPr>
        <xdr:cNvPr id="614" name="正方形/長方形 613"/>
        <xdr:cNvSpPr/>
      </xdr:nvSpPr>
      <xdr:spPr>
        <a:xfrm>
          <a:off x="1350962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5" name="正方形/長方形 614"/>
        <xdr:cNvSpPr/>
      </xdr:nvSpPr>
      <xdr:spPr>
        <a:xfrm>
          <a:off x="11414125" y="11683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14630"/>
    <xdr:sp macro="" textlink="">
      <xdr:nvSpPr>
        <xdr:cNvPr id="616" name="テキスト ボックス 615"/>
        <xdr:cNvSpPr txBox="1"/>
      </xdr:nvSpPr>
      <xdr:spPr>
        <a:xfrm>
          <a:off x="11376025"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7" name="直線コネクタ 616"/>
        <xdr:cNvCxnSpPr/>
      </xdr:nvCxnSpPr>
      <xdr:spPr>
        <a:xfrm>
          <a:off x="11414125" y="1396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8" name="直線コネクタ 617"/>
        <xdr:cNvCxnSpPr/>
      </xdr:nvCxnSpPr>
      <xdr:spPr>
        <a:xfrm>
          <a:off x="11414125" y="135870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9" name="テキスト ボックス 618"/>
        <xdr:cNvSpPr txBox="1"/>
      </xdr:nvSpPr>
      <xdr:spPr>
        <a:xfrm>
          <a:off x="11181080" y="13444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20" name="直線コネクタ 619"/>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5145" cy="249555"/>
    <xdr:sp macro="" textlink="">
      <xdr:nvSpPr>
        <xdr:cNvPr id="621" name="テキスト ボックス 620"/>
        <xdr:cNvSpPr txBox="1"/>
      </xdr:nvSpPr>
      <xdr:spPr>
        <a:xfrm>
          <a:off x="10930255" y="1306449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2" name="直線コネクタ 621"/>
        <xdr:cNvCxnSpPr/>
      </xdr:nvCxnSpPr>
      <xdr:spPr>
        <a:xfrm>
          <a:off x="11414125" y="128219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5145" cy="244475"/>
    <xdr:sp macro="" textlink="">
      <xdr:nvSpPr>
        <xdr:cNvPr id="623" name="テキスト ボックス 622"/>
        <xdr:cNvSpPr txBox="1"/>
      </xdr:nvSpPr>
      <xdr:spPr>
        <a:xfrm>
          <a:off x="10930255" y="126784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4" name="直線コネクタ 623"/>
        <xdr:cNvCxnSpPr/>
      </xdr:nvCxnSpPr>
      <xdr:spPr>
        <a:xfrm>
          <a:off x="11414125" y="12442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5145" cy="245745"/>
    <xdr:sp macro="" textlink="">
      <xdr:nvSpPr>
        <xdr:cNvPr id="625" name="テキスト ボックス 624"/>
        <xdr:cNvSpPr txBox="1"/>
      </xdr:nvSpPr>
      <xdr:spPr>
        <a:xfrm>
          <a:off x="10930255" y="12299315"/>
          <a:ext cx="5251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6" name="直線コネクタ 625"/>
        <xdr:cNvCxnSpPr/>
      </xdr:nvCxnSpPr>
      <xdr:spPr>
        <a:xfrm>
          <a:off x="11414125" y="12062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89535</xdr:rowOff>
    </xdr:from>
    <xdr:ext cx="525145" cy="244475"/>
    <xdr:sp macro="" textlink="">
      <xdr:nvSpPr>
        <xdr:cNvPr id="627" name="テキスト ボックス 626"/>
        <xdr:cNvSpPr txBox="1"/>
      </xdr:nvSpPr>
      <xdr:spPr>
        <a:xfrm>
          <a:off x="10930255" y="1191958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8" name="直線コネクタ 627"/>
        <xdr:cNvCxnSpPr/>
      </xdr:nvCxnSpPr>
      <xdr:spPr>
        <a:xfrm>
          <a:off x="11414125" y="11683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3205"/>
    <xdr:sp macro="" textlink="">
      <xdr:nvSpPr>
        <xdr:cNvPr id="629" name="テキスト ボックス 628"/>
        <xdr:cNvSpPr txBox="1"/>
      </xdr:nvSpPr>
      <xdr:spPr>
        <a:xfrm>
          <a:off x="10866120" y="11539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0" name="公債費グラフ枠"/>
        <xdr:cNvSpPr/>
      </xdr:nvSpPr>
      <xdr:spPr>
        <a:xfrm>
          <a:off x="11414125" y="11683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80010</xdr:rowOff>
    </xdr:from>
    <xdr:to>
      <xdr:col>85</xdr:col>
      <xdr:colOff>126365</xdr:colOff>
      <xdr:row>78</xdr:row>
      <xdr:rowOff>21590</xdr:rowOff>
    </xdr:to>
    <xdr:cxnSp macro="">
      <xdr:nvCxnSpPr>
        <xdr:cNvPr id="631" name="直線コネクタ 630"/>
        <xdr:cNvCxnSpPr/>
      </xdr:nvCxnSpPr>
      <xdr:spPr>
        <a:xfrm flipV="1">
          <a:off x="14968220" y="1208151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25400</xdr:rowOff>
    </xdr:from>
    <xdr:ext cx="534670" cy="245745"/>
    <xdr:sp macro="" textlink="">
      <xdr:nvSpPr>
        <xdr:cNvPr id="632" name="公債費最小値テキスト"/>
        <xdr:cNvSpPr txBox="1"/>
      </xdr:nvSpPr>
      <xdr:spPr>
        <a:xfrm>
          <a:off x="15017750" y="1339850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21590</xdr:rowOff>
    </xdr:from>
    <xdr:to>
      <xdr:col>86</xdr:col>
      <xdr:colOff>25400</xdr:colOff>
      <xdr:row>78</xdr:row>
      <xdr:rowOff>21590</xdr:rowOff>
    </xdr:to>
    <xdr:cxnSp macro="">
      <xdr:nvCxnSpPr>
        <xdr:cNvPr id="633" name="直線コネクタ 632"/>
        <xdr:cNvCxnSpPr/>
      </xdr:nvCxnSpPr>
      <xdr:spPr>
        <a:xfrm>
          <a:off x="14881225" y="13394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29210</xdr:rowOff>
    </xdr:from>
    <xdr:ext cx="534670" cy="243205"/>
    <xdr:sp macro="" textlink="">
      <xdr:nvSpPr>
        <xdr:cNvPr id="634" name="公債費最大値テキスト"/>
        <xdr:cNvSpPr txBox="1"/>
      </xdr:nvSpPr>
      <xdr:spPr>
        <a:xfrm>
          <a:off x="15017750" y="1185926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80010</xdr:rowOff>
    </xdr:from>
    <xdr:to>
      <xdr:col>86</xdr:col>
      <xdr:colOff>25400</xdr:colOff>
      <xdr:row>70</xdr:row>
      <xdr:rowOff>80010</xdr:rowOff>
    </xdr:to>
    <xdr:cxnSp macro="">
      <xdr:nvCxnSpPr>
        <xdr:cNvPr id="635" name="直線コネクタ 634"/>
        <xdr:cNvCxnSpPr/>
      </xdr:nvCxnSpPr>
      <xdr:spPr>
        <a:xfrm>
          <a:off x="14881225" y="12081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106680</xdr:rowOff>
    </xdr:from>
    <xdr:to>
      <xdr:col>85</xdr:col>
      <xdr:colOff>127000</xdr:colOff>
      <xdr:row>75</xdr:row>
      <xdr:rowOff>119380</xdr:rowOff>
    </xdr:to>
    <xdr:cxnSp macro="">
      <xdr:nvCxnSpPr>
        <xdr:cNvPr id="636" name="直線コネクタ 635"/>
        <xdr:cNvCxnSpPr/>
      </xdr:nvCxnSpPr>
      <xdr:spPr>
        <a:xfrm flipV="1">
          <a:off x="14195425" y="12965430"/>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74</xdr:row>
      <xdr:rowOff>23495</xdr:rowOff>
    </xdr:from>
    <xdr:ext cx="534670" cy="245745"/>
    <xdr:sp macro="" textlink="">
      <xdr:nvSpPr>
        <xdr:cNvPr id="637" name="公債費平均値テキスト"/>
        <xdr:cNvSpPr txBox="1"/>
      </xdr:nvSpPr>
      <xdr:spPr>
        <a:xfrm>
          <a:off x="15017750" y="1271079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1270</xdr:rowOff>
    </xdr:from>
    <xdr:to>
      <xdr:col>85</xdr:col>
      <xdr:colOff>174625</xdr:colOff>
      <xdr:row>75</xdr:row>
      <xdr:rowOff>99060</xdr:rowOff>
    </xdr:to>
    <xdr:sp macro="" textlink="">
      <xdr:nvSpPr>
        <xdr:cNvPr id="638" name="フローチャート: 判断 637"/>
        <xdr:cNvSpPr/>
      </xdr:nvSpPr>
      <xdr:spPr>
        <a:xfrm>
          <a:off x="14919325" y="1286002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102870</xdr:rowOff>
    </xdr:from>
    <xdr:to>
      <xdr:col>81</xdr:col>
      <xdr:colOff>50800</xdr:colOff>
      <xdr:row>75</xdr:row>
      <xdr:rowOff>119380</xdr:rowOff>
    </xdr:to>
    <xdr:cxnSp macro="">
      <xdr:nvCxnSpPr>
        <xdr:cNvPr id="639" name="直線コネクタ 638"/>
        <xdr:cNvCxnSpPr/>
      </xdr:nvCxnSpPr>
      <xdr:spPr>
        <a:xfrm>
          <a:off x="13385800" y="1296162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29845</xdr:rowOff>
    </xdr:from>
    <xdr:to>
      <xdr:col>81</xdr:col>
      <xdr:colOff>101600</xdr:colOff>
      <xdr:row>75</xdr:row>
      <xdr:rowOff>127635</xdr:rowOff>
    </xdr:to>
    <xdr:sp macro="" textlink="">
      <xdr:nvSpPr>
        <xdr:cNvPr id="640" name="フローチャート: 判断 639"/>
        <xdr:cNvSpPr/>
      </xdr:nvSpPr>
      <xdr:spPr>
        <a:xfrm>
          <a:off x="14144625" y="12888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143510</xdr:rowOff>
    </xdr:from>
    <xdr:ext cx="528320" cy="248285"/>
    <xdr:sp macro="" textlink="">
      <xdr:nvSpPr>
        <xdr:cNvPr id="641" name="テキスト ボックス 640"/>
        <xdr:cNvSpPr txBox="1"/>
      </xdr:nvSpPr>
      <xdr:spPr>
        <a:xfrm>
          <a:off x="13959840" y="1265936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74</xdr:row>
      <xdr:rowOff>100330</xdr:rowOff>
    </xdr:from>
    <xdr:to>
      <xdr:col>76</xdr:col>
      <xdr:colOff>114300</xdr:colOff>
      <xdr:row>75</xdr:row>
      <xdr:rowOff>102870</xdr:rowOff>
    </xdr:to>
    <xdr:cxnSp macro="">
      <xdr:nvCxnSpPr>
        <xdr:cNvPr id="642" name="直線コネクタ 641"/>
        <xdr:cNvCxnSpPr/>
      </xdr:nvCxnSpPr>
      <xdr:spPr>
        <a:xfrm>
          <a:off x="12573000" y="12787630"/>
          <a:ext cx="8128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81280</xdr:rowOff>
    </xdr:from>
    <xdr:to>
      <xdr:col>76</xdr:col>
      <xdr:colOff>165100</xdr:colOff>
      <xdr:row>76</xdr:row>
      <xdr:rowOff>13970</xdr:rowOff>
    </xdr:to>
    <xdr:sp macro="" textlink="">
      <xdr:nvSpPr>
        <xdr:cNvPr id="643" name="フローチャート: 判断 642"/>
        <xdr:cNvSpPr/>
      </xdr:nvSpPr>
      <xdr:spPr>
        <a:xfrm>
          <a:off x="13335000" y="129400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6350</xdr:rowOff>
    </xdr:from>
    <xdr:ext cx="528320" cy="247015"/>
    <xdr:sp macro="" textlink="">
      <xdr:nvSpPr>
        <xdr:cNvPr id="644" name="テキスト ボックス 643"/>
        <xdr:cNvSpPr txBox="1"/>
      </xdr:nvSpPr>
      <xdr:spPr>
        <a:xfrm>
          <a:off x="13134340" y="1303655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100330</xdr:rowOff>
    </xdr:from>
    <xdr:to>
      <xdr:col>71</xdr:col>
      <xdr:colOff>174625</xdr:colOff>
      <xdr:row>75</xdr:row>
      <xdr:rowOff>26035</xdr:rowOff>
    </xdr:to>
    <xdr:cxnSp macro="">
      <xdr:nvCxnSpPr>
        <xdr:cNvPr id="645" name="直線コネクタ 644"/>
        <xdr:cNvCxnSpPr/>
      </xdr:nvCxnSpPr>
      <xdr:spPr>
        <a:xfrm flipV="1">
          <a:off x="11750675" y="12787630"/>
          <a:ext cx="82232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12700</xdr:rowOff>
    </xdr:from>
    <xdr:to>
      <xdr:col>72</xdr:col>
      <xdr:colOff>38100</xdr:colOff>
      <xdr:row>75</xdr:row>
      <xdr:rowOff>110490</xdr:rowOff>
    </xdr:to>
    <xdr:sp macro="" textlink="">
      <xdr:nvSpPr>
        <xdr:cNvPr id="646" name="フローチャート: 判断 645"/>
        <xdr:cNvSpPr/>
      </xdr:nvSpPr>
      <xdr:spPr>
        <a:xfrm>
          <a:off x="12525375" y="128714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102235</xdr:rowOff>
    </xdr:from>
    <xdr:ext cx="528320" cy="248285"/>
    <xdr:sp macro="" textlink="">
      <xdr:nvSpPr>
        <xdr:cNvPr id="647" name="テキスト ボックス 646"/>
        <xdr:cNvSpPr txBox="1"/>
      </xdr:nvSpPr>
      <xdr:spPr>
        <a:xfrm>
          <a:off x="12324715" y="1296098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6985</xdr:rowOff>
    </xdr:from>
    <xdr:to>
      <xdr:col>67</xdr:col>
      <xdr:colOff>101600</xdr:colOff>
      <xdr:row>75</xdr:row>
      <xdr:rowOff>104775</xdr:rowOff>
    </xdr:to>
    <xdr:sp macro="" textlink="">
      <xdr:nvSpPr>
        <xdr:cNvPr id="648" name="フローチャート: 判断 647"/>
        <xdr:cNvSpPr/>
      </xdr:nvSpPr>
      <xdr:spPr>
        <a:xfrm>
          <a:off x="11699875" y="1286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96520</xdr:rowOff>
    </xdr:from>
    <xdr:ext cx="528320" cy="244475"/>
    <xdr:sp macro="" textlink="">
      <xdr:nvSpPr>
        <xdr:cNvPr id="649" name="テキスト ボックス 648"/>
        <xdr:cNvSpPr txBox="1"/>
      </xdr:nvSpPr>
      <xdr:spPr>
        <a:xfrm>
          <a:off x="11515090" y="129552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0" name="テキスト ボックス 649"/>
        <xdr:cNvSpPr txBox="1"/>
      </xdr:nvSpPr>
      <xdr:spPr>
        <a:xfrm>
          <a:off x="147955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1" name="テキスト ボックス 650"/>
        <xdr:cNvSpPr txBox="1"/>
      </xdr:nvSpPr>
      <xdr:spPr>
        <a:xfrm>
          <a:off x="1402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2" name="テキスト ボックス 651"/>
        <xdr:cNvSpPr txBox="1"/>
      </xdr:nvSpPr>
      <xdr:spPr>
        <a:xfrm>
          <a:off x="13211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3" name="テキスト ボックス 652"/>
        <xdr:cNvSpPr txBox="1"/>
      </xdr:nvSpPr>
      <xdr:spPr>
        <a:xfrm>
          <a:off x="12398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4" name="テキスト ボックス 653"/>
        <xdr:cNvSpPr txBox="1"/>
      </xdr:nvSpPr>
      <xdr:spPr>
        <a:xfrm>
          <a:off x="115760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75</xdr:row>
      <xdr:rowOff>58420</xdr:rowOff>
    </xdr:from>
    <xdr:to>
      <xdr:col>85</xdr:col>
      <xdr:colOff>174625</xdr:colOff>
      <xdr:row>75</xdr:row>
      <xdr:rowOff>156210</xdr:rowOff>
    </xdr:to>
    <xdr:sp macro="" textlink="">
      <xdr:nvSpPr>
        <xdr:cNvPr id="655" name="楕円 654"/>
        <xdr:cNvSpPr/>
      </xdr:nvSpPr>
      <xdr:spPr>
        <a:xfrm>
          <a:off x="14919325" y="129171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75</xdr:row>
      <xdr:rowOff>37465</xdr:rowOff>
    </xdr:from>
    <xdr:ext cx="534670" cy="249555"/>
    <xdr:sp macro="" textlink="">
      <xdr:nvSpPr>
        <xdr:cNvPr id="656" name="公債費該当値テキスト"/>
        <xdr:cNvSpPr txBox="1"/>
      </xdr:nvSpPr>
      <xdr:spPr>
        <a:xfrm>
          <a:off x="15017750" y="128962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70485</xdr:rowOff>
    </xdr:from>
    <xdr:to>
      <xdr:col>81</xdr:col>
      <xdr:colOff>101600</xdr:colOff>
      <xdr:row>76</xdr:row>
      <xdr:rowOff>3175</xdr:rowOff>
    </xdr:to>
    <xdr:sp macro="" textlink="">
      <xdr:nvSpPr>
        <xdr:cNvPr id="657" name="楕円 656"/>
        <xdr:cNvSpPr/>
      </xdr:nvSpPr>
      <xdr:spPr>
        <a:xfrm>
          <a:off x="14144625" y="129292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160020</xdr:rowOff>
    </xdr:from>
    <xdr:ext cx="528320" cy="244475"/>
    <xdr:sp macro="" textlink="">
      <xdr:nvSpPr>
        <xdr:cNvPr id="658" name="テキスト ボックス 657"/>
        <xdr:cNvSpPr txBox="1"/>
      </xdr:nvSpPr>
      <xdr:spPr>
        <a:xfrm>
          <a:off x="13959840" y="1301877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53975</xdr:rowOff>
    </xdr:from>
    <xdr:to>
      <xdr:col>76</xdr:col>
      <xdr:colOff>165100</xdr:colOff>
      <xdr:row>75</xdr:row>
      <xdr:rowOff>151765</xdr:rowOff>
    </xdr:to>
    <xdr:sp macro="" textlink="">
      <xdr:nvSpPr>
        <xdr:cNvPr id="659" name="楕円 658"/>
        <xdr:cNvSpPr/>
      </xdr:nvSpPr>
      <xdr:spPr>
        <a:xfrm>
          <a:off x="13335000" y="1291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3175</xdr:rowOff>
    </xdr:from>
    <xdr:ext cx="528320" cy="249555"/>
    <xdr:sp macro="" textlink="">
      <xdr:nvSpPr>
        <xdr:cNvPr id="660" name="テキスト ボックス 659"/>
        <xdr:cNvSpPr txBox="1"/>
      </xdr:nvSpPr>
      <xdr:spPr>
        <a:xfrm>
          <a:off x="13134340" y="1269047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52070</xdr:rowOff>
    </xdr:from>
    <xdr:to>
      <xdr:col>72</xdr:col>
      <xdr:colOff>38100</xdr:colOff>
      <xdr:row>74</xdr:row>
      <xdr:rowOff>149225</xdr:rowOff>
    </xdr:to>
    <xdr:sp macro="" textlink="">
      <xdr:nvSpPr>
        <xdr:cNvPr id="661" name="楕円 660"/>
        <xdr:cNvSpPr/>
      </xdr:nvSpPr>
      <xdr:spPr>
        <a:xfrm>
          <a:off x="12525375" y="12739370"/>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635</xdr:rowOff>
    </xdr:from>
    <xdr:ext cx="528320" cy="249555"/>
    <xdr:sp macro="" textlink="">
      <xdr:nvSpPr>
        <xdr:cNvPr id="662" name="テキスト ボックス 661"/>
        <xdr:cNvSpPr txBox="1"/>
      </xdr:nvSpPr>
      <xdr:spPr>
        <a:xfrm>
          <a:off x="12324715" y="1251648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141605</xdr:rowOff>
    </xdr:from>
    <xdr:to>
      <xdr:col>67</xdr:col>
      <xdr:colOff>101600</xdr:colOff>
      <xdr:row>75</xdr:row>
      <xdr:rowOff>74930</xdr:rowOff>
    </xdr:to>
    <xdr:sp macro="" textlink="">
      <xdr:nvSpPr>
        <xdr:cNvPr id="663" name="楕円 662"/>
        <xdr:cNvSpPr/>
      </xdr:nvSpPr>
      <xdr:spPr>
        <a:xfrm>
          <a:off x="11699875" y="128289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90805</xdr:rowOff>
    </xdr:from>
    <xdr:ext cx="528320" cy="244475"/>
    <xdr:sp macro="" textlink="">
      <xdr:nvSpPr>
        <xdr:cNvPr id="664" name="テキスト ボックス 663"/>
        <xdr:cNvSpPr txBox="1"/>
      </xdr:nvSpPr>
      <xdr:spPr>
        <a:xfrm>
          <a:off x="11515090" y="1260665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5" name="正方形/長方形 664"/>
        <xdr:cNvSpPr/>
      </xdr:nvSpPr>
      <xdr:spPr>
        <a:xfrm>
          <a:off x="11414125" y="14285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6" name="正方形/長方形 665"/>
        <xdr:cNvSpPr/>
      </xdr:nvSpPr>
      <xdr:spPr>
        <a:xfrm>
          <a:off x="11525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86360</xdr:rowOff>
    </xdr:from>
    <xdr:to>
      <xdr:col>74</xdr:col>
      <xdr:colOff>0</xdr:colOff>
      <xdr:row>88</xdr:row>
      <xdr:rowOff>0</xdr:rowOff>
    </xdr:to>
    <xdr:sp macro="" textlink="">
      <xdr:nvSpPr>
        <xdr:cNvPr id="667" name="正方形/長方形 666"/>
        <xdr:cNvSpPr/>
      </xdr:nvSpPr>
      <xdr:spPr>
        <a:xfrm>
          <a:off x="11525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8" name="正方形/長方形 667"/>
        <xdr:cNvSpPr/>
      </xdr:nvSpPr>
      <xdr:spPr>
        <a:xfrm>
          <a:off x="124618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86360</xdr:rowOff>
    </xdr:from>
    <xdr:to>
      <xdr:col>79</xdr:col>
      <xdr:colOff>63500</xdr:colOff>
      <xdr:row>88</xdr:row>
      <xdr:rowOff>0</xdr:rowOff>
    </xdr:to>
    <xdr:sp macro="" textlink="">
      <xdr:nvSpPr>
        <xdr:cNvPr id="669" name="正方形/長方形 668"/>
        <xdr:cNvSpPr/>
      </xdr:nvSpPr>
      <xdr:spPr>
        <a:xfrm>
          <a:off x="124618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0" name="正方形/長方形 669"/>
        <xdr:cNvSpPr/>
      </xdr:nvSpPr>
      <xdr:spPr>
        <a:xfrm>
          <a:off x="1350962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86360</xdr:rowOff>
    </xdr:from>
    <xdr:to>
      <xdr:col>85</xdr:col>
      <xdr:colOff>63500</xdr:colOff>
      <xdr:row>88</xdr:row>
      <xdr:rowOff>0</xdr:rowOff>
    </xdr:to>
    <xdr:sp macro="" textlink="">
      <xdr:nvSpPr>
        <xdr:cNvPr id="671" name="正方形/長方形 670"/>
        <xdr:cNvSpPr/>
      </xdr:nvSpPr>
      <xdr:spPr>
        <a:xfrm>
          <a:off x="1350962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2" name="正方形/長方形 671"/>
        <xdr:cNvSpPr/>
      </xdr:nvSpPr>
      <xdr:spPr>
        <a:xfrm>
          <a:off x="11414125" y="15112365"/>
          <a:ext cx="43021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14630"/>
    <xdr:sp macro="" textlink="">
      <xdr:nvSpPr>
        <xdr:cNvPr id="673" name="テキスト ボックス 672"/>
        <xdr:cNvSpPr txBox="1"/>
      </xdr:nvSpPr>
      <xdr:spPr>
        <a:xfrm>
          <a:off x="11376025"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4" name="直線コネクタ 673"/>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5" name="直線コネクタ 674"/>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2730"/>
    <xdr:sp macro="" textlink="">
      <xdr:nvSpPr>
        <xdr:cNvPr id="676" name="テキスト ボックス 675"/>
        <xdr:cNvSpPr txBox="1"/>
      </xdr:nvSpPr>
      <xdr:spPr>
        <a:xfrm>
          <a:off x="11181080" y="167995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7" name="直線コネクタ 676"/>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2730"/>
    <xdr:sp macro="" textlink="">
      <xdr:nvSpPr>
        <xdr:cNvPr id="678" name="テキスト ボックス 677"/>
        <xdr:cNvSpPr txBox="1"/>
      </xdr:nvSpPr>
      <xdr:spPr>
        <a:xfrm>
          <a:off x="10866120" y="163423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9" name="直線コネクタ 678"/>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2730"/>
    <xdr:sp macro="" textlink="">
      <xdr:nvSpPr>
        <xdr:cNvPr id="680" name="テキスト ボックス 679"/>
        <xdr:cNvSpPr txBox="1"/>
      </xdr:nvSpPr>
      <xdr:spPr>
        <a:xfrm>
          <a:off x="10866120" y="158851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174625</xdr:colOff>
      <xdr:row>90</xdr:row>
      <xdr:rowOff>134620</xdr:rowOff>
    </xdr:to>
    <xdr:cxnSp macro="">
      <xdr:nvCxnSpPr>
        <xdr:cNvPr id="681" name="直線コネクタ 680"/>
        <xdr:cNvCxnSpPr/>
      </xdr:nvCxnSpPr>
      <xdr:spPr>
        <a:xfrm>
          <a:off x="11414125" y="155651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162560</xdr:rowOff>
    </xdr:from>
    <xdr:ext cx="595630" cy="247650"/>
    <xdr:sp macro="" textlink="">
      <xdr:nvSpPr>
        <xdr:cNvPr id="682" name="テキスト ボックス 681"/>
        <xdr:cNvSpPr txBox="1"/>
      </xdr:nvSpPr>
      <xdr:spPr>
        <a:xfrm>
          <a:off x="10866120" y="154216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3" name="直線コネクタ 682"/>
        <xdr:cNvCxnSpPr/>
      </xdr:nvCxnSpPr>
      <xdr:spPr>
        <a:xfrm>
          <a:off x="11414125" y="15112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3205"/>
    <xdr:sp macro="" textlink="">
      <xdr:nvSpPr>
        <xdr:cNvPr id="684" name="テキスト ボックス 683"/>
        <xdr:cNvSpPr txBox="1"/>
      </xdr:nvSpPr>
      <xdr:spPr>
        <a:xfrm>
          <a:off x="10866120" y="14968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5" name="積立金グラフ枠"/>
        <xdr:cNvSpPr/>
      </xdr:nvSpPr>
      <xdr:spPr>
        <a:xfrm>
          <a:off x="11414125" y="15112365"/>
          <a:ext cx="43021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156845</xdr:rowOff>
    </xdr:from>
    <xdr:to>
      <xdr:col>85</xdr:col>
      <xdr:colOff>126365</xdr:colOff>
      <xdr:row>98</xdr:row>
      <xdr:rowOff>139065</xdr:rowOff>
    </xdr:to>
    <xdr:cxnSp macro="">
      <xdr:nvCxnSpPr>
        <xdr:cNvPr id="686" name="直線コネクタ 685"/>
        <xdr:cNvCxnSpPr/>
      </xdr:nvCxnSpPr>
      <xdr:spPr>
        <a:xfrm flipV="1">
          <a:off x="14968220" y="1575879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143510</xdr:rowOff>
    </xdr:from>
    <xdr:ext cx="313690" cy="252730"/>
    <xdr:sp macro="" textlink="">
      <xdr:nvSpPr>
        <xdr:cNvPr id="687" name="積立金最小値テキスト"/>
        <xdr:cNvSpPr txBox="1"/>
      </xdr:nvSpPr>
      <xdr:spPr>
        <a:xfrm>
          <a:off x="15017750" y="169456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8" name="直線コネクタ 687"/>
        <xdr:cNvCxnSpPr/>
      </xdr:nvCxnSpPr>
      <xdr:spPr>
        <a:xfrm>
          <a:off x="14881225" y="16941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90</xdr:row>
      <xdr:rowOff>99695</xdr:rowOff>
    </xdr:from>
    <xdr:ext cx="598805" cy="255270"/>
    <xdr:sp macro="" textlink="">
      <xdr:nvSpPr>
        <xdr:cNvPr id="689" name="積立金最大値テキスト"/>
        <xdr:cNvSpPr txBox="1"/>
      </xdr:nvSpPr>
      <xdr:spPr>
        <a:xfrm>
          <a:off x="15017750" y="155301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258,723</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156845</xdr:rowOff>
    </xdr:from>
    <xdr:to>
      <xdr:col>86</xdr:col>
      <xdr:colOff>25400</xdr:colOff>
      <xdr:row>91</xdr:row>
      <xdr:rowOff>156845</xdr:rowOff>
    </xdr:to>
    <xdr:cxnSp macro="">
      <xdr:nvCxnSpPr>
        <xdr:cNvPr id="690" name="直線コネクタ 689"/>
        <xdr:cNvCxnSpPr/>
      </xdr:nvCxnSpPr>
      <xdr:spPr>
        <a:xfrm>
          <a:off x="14881225" y="15758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163830</xdr:rowOff>
    </xdr:from>
    <xdr:to>
      <xdr:col>85</xdr:col>
      <xdr:colOff>127000</xdr:colOff>
      <xdr:row>98</xdr:row>
      <xdr:rowOff>15240</xdr:rowOff>
    </xdr:to>
    <xdr:cxnSp macro="">
      <xdr:nvCxnSpPr>
        <xdr:cNvPr id="691" name="直線コネクタ 690"/>
        <xdr:cNvCxnSpPr/>
      </xdr:nvCxnSpPr>
      <xdr:spPr>
        <a:xfrm flipV="1">
          <a:off x="14195425" y="16794480"/>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104775</xdr:rowOff>
    </xdr:from>
    <xdr:ext cx="534670" cy="259080"/>
    <xdr:sp macro="" textlink="">
      <xdr:nvSpPr>
        <xdr:cNvPr id="692" name="積立金平均値テキスト"/>
        <xdr:cNvSpPr txBox="1"/>
      </xdr:nvSpPr>
      <xdr:spPr>
        <a:xfrm>
          <a:off x="15017750" y="167354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126365</xdr:rowOff>
    </xdr:from>
    <xdr:to>
      <xdr:col>85</xdr:col>
      <xdr:colOff>174625</xdr:colOff>
      <xdr:row>98</xdr:row>
      <xdr:rowOff>56515</xdr:rowOff>
    </xdr:to>
    <xdr:sp macro="" textlink="">
      <xdr:nvSpPr>
        <xdr:cNvPr id="693" name="フローチャート: 判断 692"/>
        <xdr:cNvSpPr/>
      </xdr:nvSpPr>
      <xdr:spPr>
        <a:xfrm>
          <a:off x="14919325" y="167570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15240</xdr:rowOff>
    </xdr:from>
    <xdr:to>
      <xdr:col>81</xdr:col>
      <xdr:colOff>50800</xdr:colOff>
      <xdr:row>98</xdr:row>
      <xdr:rowOff>52705</xdr:rowOff>
    </xdr:to>
    <xdr:cxnSp macro="">
      <xdr:nvCxnSpPr>
        <xdr:cNvPr id="694" name="直線コネクタ 693"/>
        <xdr:cNvCxnSpPr/>
      </xdr:nvCxnSpPr>
      <xdr:spPr>
        <a:xfrm flipV="1">
          <a:off x="13385800" y="16817340"/>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125730</xdr:rowOff>
    </xdr:from>
    <xdr:to>
      <xdr:col>81</xdr:col>
      <xdr:colOff>101600</xdr:colOff>
      <xdr:row>98</xdr:row>
      <xdr:rowOff>55880</xdr:rowOff>
    </xdr:to>
    <xdr:sp macro="" textlink="">
      <xdr:nvSpPr>
        <xdr:cNvPr id="695" name="フローチャート: 判断 694"/>
        <xdr:cNvSpPr/>
      </xdr:nvSpPr>
      <xdr:spPr>
        <a:xfrm>
          <a:off x="14144625"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72390</xdr:rowOff>
    </xdr:from>
    <xdr:ext cx="528320" cy="259080"/>
    <xdr:sp macro="" textlink="">
      <xdr:nvSpPr>
        <xdr:cNvPr id="696" name="テキスト ボックス 695"/>
        <xdr:cNvSpPr txBox="1"/>
      </xdr:nvSpPr>
      <xdr:spPr>
        <a:xfrm>
          <a:off x="13959840" y="16531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46990</xdr:rowOff>
    </xdr:from>
    <xdr:to>
      <xdr:col>76</xdr:col>
      <xdr:colOff>114300</xdr:colOff>
      <xdr:row>98</xdr:row>
      <xdr:rowOff>52705</xdr:rowOff>
    </xdr:to>
    <xdr:cxnSp macro="">
      <xdr:nvCxnSpPr>
        <xdr:cNvPr id="697" name="直線コネクタ 696"/>
        <xdr:cNvCxnSpPr/>
      </xdr:nvCxnSpPr>
      <xdr:spPr>
        <a:xfrm>
          <a:off x="12573000" y="1684909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12065</xdr:rowOff>
    </xdr:from>
    <xdr:to>
      <xdr:col>76</xdr:col>
      <xdr:colOff>165100</xdr:colOff>
      <xdr:row>98</xdr:row>
      <xdr:rowOff>113665</xdr:rowOff>
    </xdr:to>
    <xdr:sp macro="" textlink="">
      <xdr:nvSpPr>
        <xdr:cNvPr id="698" name="フローチャート: 判断 697"/>
        <xdr:cNvSpPr/>
      </xdr:nvSpPr>
      <xdr:spPr>
        <a:xfrm>
          <a:off x="133350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104775</xdr:rowOff>
    </xdr:from>
    <xdr:ext cx="528320" cy="259080"/>
    <xdr:sp macro="" textlink="">
      <xdr:nvSpPr>
        <xdr:cNvPr id="699" name="テキスト ボックス 698"/>
        <xdr:cNvSpPr txBox="1"/>
      </xdr:nvSpPr>
      <xdr:spPr>
        <a:xfrm>
          <a:off x="13134340" y="169068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37465</xdr:rowOff>
    </xdr:from>
    <xdr:to>
      <xdr:col>71</xdr:col>
      <xdr:colOff>174625</xdr:colOff>
      <xdr:row>98</xdr:row>
      <xdr:rowOff>46990</xdr:rowOff>
    </xdr:to>
    <xdr:cxnSp macro="">
      <xdr:nvCxnSpPr>
        <xdr:cNvPr id="700" name="直線コネクタ 699"/>
        <xdr:cNvCxnSpPr/>
      </xdr:nvCxnSpPr>
      <xdr:spPr>
        <a:xfrm>
          <a:off x="11750675" y="16839565"/>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22860</xdr:rowOff>
    </xdr:from>
    <xdr:to>
      <xdr:col>72</xdr:col>
      <xdr:colOff>38100</xdr:colOff>
      <xdr:row>98</xdr:row>
      <xdr:rowOff>124460</xdr:rowOff>
    </xdr:to>
    <xdr:sp macro="" textlink="">
      <xdr:nvSpPr>
        <xdr:cNvPr id="701" name="フローチャート: 判断 700"/>
        <xdr:cNvSpPr/>
      </xdr:nvSpPr>
      <xdr:spPr>
        <a:xfrm>
          <a:off x="12525375" y="168249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115570</xdr:rowOff>
    </xdr:from>
    <xdr:ext cx="528320" cy="259080"/>
    <xdr:sp macro="" textlink="">
      <xdr:nvSpPr>
        <xdr:cNvPr id="702" name="テキスト ボックス 701"/>
        <xdr:cNvSpPr txBox="1"/>
      </xdr:nvSpPr>
      <xdr:spPr>
        <a:xfrm>
          <a:off x="12324715" y="16917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6985</xdr:rowOff>
    </xdr:from>
    <xdr:to>
      <xdr:col>67</xdr:col>
      <xdr:colOff>101600</xdr:colOff>
      <xdr:row>98</xdr:row>
      <xdr:rowOff>109220</xdr:rowOff>
    </xdr:to>
    <xdr:sp macro="" textlink="">
      <xdr:nvSpPr>
        <xdr:cNvPr id="703" name="フローチャート: 判断 702"/>
        <xdr:cNvSpPr/>
      </xdr:nvSpPr>
      <xdr:spPr>
        <a:xfrm>
          <a:off x="11699875" y="16809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99695</xdr:rowOff>
    </xdr:from>
    <xdr:ext cx="528320" cy="252730"/>
    <xdr:sp macro="" textlink="">
      <xdr:nvSpPr>
        <xdr:cNvPr id="704" name="テキスト ボックス 703"/>
        <xdr:cNvSpPr txBox="1"/>
      </xdr:nvSpPr>
      <xdr:spPr>
        <a:xfrm>
          <a:off x="11515090" y="169017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17,984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8" name="テキスト ボックス 707"/>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113030</xdr:rowOff>
    </xdr:from>
    <xdr:to>
      <xdr:col>85</xdr:col>
      <xdr:colOff>174625</xdr:colOff>
      <xdr:row>98</xdr:row>
      <xdr:rowOff>43180</xdr:rowOff>
    </xdr:to>
    <xdr:sp macro="" textlink="">
      <xdr:nvSpPr>
        <xdr:cNvPr id="710" name="楕円 709"/>
        <xdr:cNvSpPr/>
      </xdr:nvSpPr>
      <xdr:spPr>
        <a:xfrm>
          <a:off x="14919325" y="167436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96</xdr:row>
      <xdr:rowOff>135890</xdr:rowOff>
    </xdr:from>
    <xdr:ext cx="534670" cy="259080"/>
    <xdr:sp macro="" textlink="">
      <xdr:nvSpPr>
        <xdr:cNvPr id="711" name="積立金該当値テキスト"/>
        <xdr:cNvSpPr txBox="1"/>
      </xdr:nvSpPr>
      <xdr:spPr>
        <a:xfrm>
          <a:off x="15017750" y="16595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135890</xdr:rowOff>
    </xdr:from>
    <xdr:to>
      <xdr:col>81</xdr:col>
      <xdr:colOff>101600</xdr:colOff>
      <xdr:row>98</xdr:row>
      <xdr:rowOff>66040</xdr:rowOff>
    </xdr:to>
    <xdr:sp macro="" textlink="">
      <xdr:nvSpPr>
        <xdr:cNvPr id="712" name="楕円 711"/>
        <xdr:cNvSpPr/>
      </xdr:nvSpPr>
      <xdr:spPr>
        <a:xfrm>
          <a:off x="14144625" y="167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57150</xdr:rowOff>
    </xdr:from>
    <xdr:ext cx="528320" cy="259080"/>
    <xdr:sp macro="" textlink="">
      <xdr:nvSpPr>
        <xdr:cNvPr id="713" name="テキスト ボックス 712"/>
        <xdr:cNvSpPr txBox="1"/>
      </xdr:nvSpPr>
      <xdr:spPr>
        <a:xfrm>
          <a:off x="13959840" y="16859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1905</xdr:rowOff>
    </xdr:from>
    <xdr:to>
      <xdr:col>76</xdr:col>
      <xdr:colOff>165100</xdr:colOff>
      <xdr:row>98</xdr:row>
      <xdr:rowOff>103505</xdr:rowOff>
    </xdr:to>
    <xdr:sp macro="" textlink="">
      <xdr:nvSpPr>
        <xdr:cNvPr id="714" name="楕円 713"/>
        <xdr:cNvSpPr/>
      </xdr:nvSpPr>
      <xdr:spPr>
        <a:xfrm>
          <a:off x="133350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120650</xdr:rowOff>
    </xdr:from>
    <xdr:ext cx="528320" cy="252730"/>
    <xdr:sp macro="" textlink="">
      <xdr:nvSpPr>
        <xdr:cNvPr id="715" name="テキスト ボックス 714"/>
        <xdr:cNvSpPr txBox="1"/>
      </xdr:nvSpPr>
      <xdr:spPr>
        <a:xfrm>
          <a:off x="13134340" y="16579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167640</xdr:rowOff>
    </xdr:from>
    <xdr:to>
      <xdr:col>72</xdr:col>
      <xdr:colOff>38100</xdr:colOff>
      <xdr:row>98</xdr:row>
      <xdr:rowOff>97790</xdr:rowOff>
    </xdr:to>
    <xdr:sp macro="" textlink="">
      <xdr:nvSpPr>
        <xdr:cNvPr id="716" name="楕円 715"/>
        <xdr:cNvSpPr/>
      </xdr:nvSpPr>
      <xdr:spPr>
        <a:xfrm>
          <a:off x="12525375" y="16798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114300</xdr:rowOff>
    </xdr:from>
    <xdr:ext cx="528320" cy="259080"/>
    <xdr:sp macro="" textlink="">
      <xdr:nvSpPr>
        <xdr:cNvPr id="717" name="テキスト ボックス 716"/>
        <xdr:cNvSpPr txBox="1"/>
      </xdr:nvSpPr>
      <xdr:spPr>
        <a:xfrm>
          <a:off x="12324715" y="16573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158115</xdr:rowOff>
    </xdr:from>
    <xdr:to>
      <xdr:col>67</xdr:col>
      <xdr:colOff>101600</xdr:colOff>
      <xdr:row>98</xdr:row>
      <xdr:rowOff>88265</xdr:rowOff>
    </xdr:to>
    <xdr:sp macro="" textlink="">
      <xdr:nvSpPr>
        <xdr:cNvPr id="718" name="楕円 717"/>
        <xdr:cNvSpPr/>
      </xdr:nvSpPr>
      <xdr:spPr>
        <a:xfrm>
          <a:off x="11699875"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104775</xdr:rowOff>
    </xdr:from>
    <xdr:ext cx="528320" cy="259080"/>
    <xdr:sp macro="" textlink="">
      <xdr:nvSpPr>
        <xdr:cNvPr id="719" name="テキスト ボックス 718"/>
        <xdr:cNvSpPr txBox="1"/>
      </xdr:nvSpPr>
      <xdr:spPr>
        <a:xfrm>
          <a:off x="11515090" y="16563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0" name="正方形/長方形 719"/>
        <xdr:cNvSpPr/>
      </xdr:nvSpPr>
      <xdr:spPr>
        <a:xfrm>
          <a:off x="167640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1" name="正方形/長方形 720"/>
        <xdr:cNvSpPr/>
      </xdr:nvSpPr>
      <xdr:spPr>
        <a:xfrm>
          <a:off x="16891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86360</xdr:rowOff>
    </xdr:from>
    <xdr:to>
      <xdr:col>104</xdr:col>
      <xdr:colOff>127000</xdr:colOff>
      <xdr:row>28</xdr:row>
      <xdr:rowOff>0</xdr:rowOff>
    </xdr:to>
    <xdr:sp macro="" textlink="">
      <xdr:nvSpPr>
        <xdr:cNvPr id="722" name="正方形/長方形 721"/>
        <xdr:cNvSpPr/>
      </xdr:nvSpPr>
      <xdr:spPr>
        <a:xfrm>
          <a:off x="16891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3" name="正方形/長方形 722"/>
        <xdr:cNvSpPr/>
      </xdr:nvSpPr>
      <xdr:spPr>
        <a:xfrm>
          <a:off x="17811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86360</xdr:rowOff>
    </xdr:from>
    <xdr:to>
      <xdr:col>110</xdr:col>
      <xdr:colOff>0</xdr:colOff>
      <xdr:row>28</xdr:row>
      <xdr:rowOff>0</xdr:rowOff>
    </xdr:to>
    <xdr:sp macro="" textlink="">
      <xdr:nvSpPr>
        <xdr:cNvPr id="724" name="正方形/長方形 723"/>
        <xdr:cNvSpPr/>
      </xdr:nvSpPr>
      <xdr:spPr>
        <a:xfrm>
          <a:off x="17811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5" name="正方形/長方形 724"/>
        <xdr:cNvSpPr/>
      </xdr:nvSpPr>
      <xdr:spPr>
        <a:xfrm>
          <a:off x="18859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86360</xdr:rowOff>
    </xdr:from>
    <xdr:to>
      <xdr:col>116</xdr:col>
      <xdr:colOff>0</xdr:colOff>
      <xdr:row>28</xdr:row>
      <xdr:rowOff>0</xdr:rowOff>
    </xdr:to>
    <xdr:sp macro="" textlink="">
      <xdr:nvSpPr>
        <xdr:cNvPr id="726" name="正方形/長方形 725"/>
        <xdr:cNvSpPr/>
      </xdr:nvSpPr>
      <xdr:spPr>
        <a:xfrm>
          <a:off x="18859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7" name="正方形/長方形 726"/>
        <xdr:cNvSpPr/>
      </xdr:nvSpPr>
      <xdr:spPr>
        <a:xfrm>
          <a:off x="167640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14630"/>
    <xdr:sp macro="" textlink="">
      <xdr:nvSpPr>
        <xdr:cNvPr id="728" name="テキスト ボックス 727"/>
        <xdr:cNvSpPr txBox="1"/>
      </xdr:nvSpPr>
      <xdr:spPr>
        <a:xfrm>
          <a:off x="16741775"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9" name="直線コネクタ 728"/>
        <xdr:cNvCxnSpPr/>
      </xdr:nvCxnSpPr>
      <xdr:spPr>
        <a:xfrm>
          <a:off x="167640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30" name="直線コネクタ 729"/>
        <xdr:cNvCxnSpPr/>
      </xdr:nvCxnSpPr>
      <xdr:spPr>
        <a:xfrm>
          <a:off x="16764000" y="6729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8920" cy="249555"/>
    <xdr:sp macro="" textlink="">
      <xdr:nvSpPr>
        <xdr:cNvPr id="731" name="テキスト ボックス 730"/>
        <xdr:cNvSpPr txBox="1"/>
      </xdr:nvSpPr>
      <xdr:spPr>
        <a:xfrm>
          <a:off x="16546830" y="6586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67640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1010" cy="249555"/>
    <xdr:sp macro="" textlink="">
      <xdr:nvSpPr>
        <xdr:cNvPr id="733" name="テキスト ボックス 732"/>
        <xdr:cNvSpPr txBox="1"/>
      </xdr:nvSpPr>
      <xdr:spPr>
        <a:xfrm>
          <a:off x="16344265" y="620649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134620</xdr:rowOff>
    </xdr:from>
    <xdr:to>
      <xdr:col>120</xdr:col>
      <xdr:colOff>114300</xdr:colOff>
      <xdr:row>34</xdr:row>
      <xdr:rowOff>134620</xdr:rowOff>
    </xdr:to>
    <xdr:cxnSp macro="">
      <xdr:nvCxnSpPr>
        <xdr:cNvPr id="734" name="直線コネクタ 733"/>
        <xdr:cNvCxnSpPr/>
      </xdr:nvCxnSpPr>
      <xdr:spPr>
        <a:xfrm>
          <a:off x="16764000" y="5963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162560</xdr:rowOff>
    </xdr:from>
    <xdr:ext cx="461010" cy="244475"/>
    <xdr:sp macro="" textlink="">
      <xdr:nvSpPr>
        <xdr:cNvPr id="735" name="テキスト ボックス 734"/>
        <xdr:cNvSpPr txBox="1"/>
      </xdr:nvSpPr>
      <xdr:spPr>
        <a:xfrm>
          <a:off x="16344265" y="582041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97790</xdr:rowOff>
    </xdr:from>
    <xdr:to>
      <xdr:col>120</xdr:col>
      <xdr:colOff>114300</xdr:colOff>
      <xdr:row>32</xdr:row>
      <xdr:rowOff>97790</xdr:rowOff>
    </xdr:to>
    <xdr:cxnSp macro="">
      <xdr:nvCxnSpPr>
        <xdr:cNvPr id="736" name="直線コネクタ 735"/>
        <xdr:cNvCxnSpPr/>
      </xdr:nvCxnSpPr>
      <xdr:spPr>
        <a:xfrm>
          <a:off x="16764000" y="558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126365</xdr:rowOff>
    </xdr:from>
    <xdr:ext cx="461010" cy="245745"/>
    <xdr:sp macro="" textlink="">
      <xdr:nvSpPr>
        <xdr:cNvPr id="737" name="テキスト ボックス 736"/>
        <xdr:cNvSpPr txBox="1"/>
      </xdr:nvSpPr>
      <xdr:spPr>
        <a:xfrm>
          <a:off x="16344265" y="5441315"/>
          <a:ext cx="461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60960</xdr:rowOff>
    </xdr:from>
    <xdr:to>
      <xdr:col>120</xdr:col>
      <xdr:colOff>114300</xdr:colOff>
      <xdr:row>30</xdr:row>
      <xdr:rowOff>60960</xdr:rowOff>
    </xdr:to>
    <xdr:cxnSp macro="">
      <xdr:nvCxnSpPr>
        <xdr:cNvPr id="738" name="直線コネクタ 737"/>
        <xdr:cNvCxnSpPr/>
      </xdr:nvCxnSpPr>
      <xdr:spPr>
        <a:xfrm>
          <a:off x="16764000" y="5204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89535</xdr:rowOff>
    </xdr:from>
    <xdr:ext cx="461010" cy="244475"/>
    <xdr:sp macro="" textlink="">
      <xdr:nvSpPr>
        <xdr:cNvPr id="739" name="テキスト ボックス 738"/>
        <xdr:cNvSpPr txBox="1"/>
      </xdr:nvSpPr>
      <xdr:spPr>
        <a:xfrm>
          <a:off x="16344265" y="5061585"/>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xdr:cNvCxnSpPr/>
      </xdr:nvCxnSpPr>
      <xdr:spPr>
        <a:xfrm>
          <a:off x="167640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25145" cy="243205"/>
    <xdr:sp macro="" textlink="">
      <xdr:nvSpPr>
        <xdr:cNvPr id="741" name="テキスト ボックス 740"/>
        <xdr:cNvSpPr txBox="1"/>
      </xdr:nvSpPr>
      <xdr:spPr>
        <a:xfrm>
          <a:off x="16280130" y="46818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2" name="投資及び出資金グラフ枠"/>
        <xdr:cNvSpPr/>
      </xdr:nvSpPr>
      <xdr:spPr>
        <a:xfrm>
          <a:off x="167640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127000</xdr:rowOff>
    </xdr:from>
    <xdr:to>
      <xdr:col>116</xdr:col>
      <xdr:colOff>62865</xdr:colOff>
      <xdr:row>39</xdr:row>
      <xdr:rowOff>42545</xdr:rowOff>
    </xdr:to>
    <xdr:cxnSp macro="">
      <xdr:nvCxnSpPr>
        <xdr:cNvPr id="743" name="直線コネクタ 742"/>
        <xdr:cNvCxnSpPr/>
      </xdr:nvCxnSpPr>
      <xdr:spPr>
        <a:xfrm flipV="1">
          <a:off x="20318095" y="527050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46355</xdr:rowOff>
    </xdr:from>
    <xdr:ext cx="249555" cy="249555"/>
    <xdr:sp macro="" textlink="">
      <xdr:nvSpPr>
        <xdr:cNvPr id="744" name="投資及び出資金最小値テキスト"/>
        <xdr:cNvSpPr txBox="1"/>
      </xdr:nvSpPr>
      <xdr:spPr>
        <a:xfrm>
          <a:off x="20370800" y="6732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45" name="直線コネクタ 744"/>
        <xdr:cNvCxnSpPr/>
      </xdr:nvCxnSpPr>
      <xdr:spPr>
        <a:xfrm>
          <a:off x="20246975" y="6729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75565</xdr:rowOff>
    </xdr:from>
    <xdr:ext cx="469900" cy="248285"/>
    <xdr:sp macro="" textlink="">
      <xdr:nvSpPr>
        <xdr:cNvPr id="746" name="投資及び出資金最大値テキスト"/>
        <xdr:cNvSpPr txBox="1"/>
      </xdr:nvSpPr>
      <xdr:spPr>
        <a:xfrm>
          <a:off x="20370800" y="50476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127000</xdr:rowOff>
    </xdr:from>
    <xdr:to>
      <xdr:col>116</xdr:col>
      <xdr:colOff>152400</xdr:colOff>
      <xdr:row>30</xdr:row>
      <xdr:rowOff>127000</xdr:rowOff>
    </xdr:to>
    <xdr:cxnSp macro="">
      <xdr:nvCxnSpPr>
        <xdr:cNvPr id="747" name="直線コネクタ 746"/>
        <xdr:cNvCxnSpPr/>
      </xdr:nvCxnSpPr>
      <xdr:spPr>
        <a:xfrm>
          <a:off x="20246975" y="527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140970</xdr:rowOff>
    </xdr:from>
    <xdr:to>
      <xdr:col>116</xdr:col>
      <xdr:colOff>63500</xdr:colOff>
      <xdr:row>39</xdr:row>
      <xdr:rowOff>29845</xdr:rowOff>
    </xdr:to>
    <xdr:cxnSp macro="">
      <xdr:nvCxnSpPr>
        <xdr:cNvPr id="748" name="直線コネクタ 747"/>
        <xdr:cNvCxnSpPr/>
      </xdr:nvCxnSpPr>
      <xdr:spPr>
        <a:xfrm flipV="1">
          <a:off x="19558000" y="665607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18415</xdr:rowOff>
    </xdr:from>
    <xdr:ext cx="469900" cy="243205"/>
    <xdr:sp macro="" textlink="">
      <xdr:nvSpPr>
        <xdr:cNvPr id="749" name="投資及び出資金平均値テキスト"/>
        <xdr:cNvSpPr txBox="1"/>
      </xdr:nvSpPr>
      <xdr:spPr>
        <a:xfrm>
          <a:off x="20370800" y="6190615"/>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161290</xdr:rowOff>
    </xdr:from>
    <xdr:to>
      <xdr:col>116</xdr:col>
      <xdr:colOff>114300</xdr:colOff>
      <xdr:row>37</xdr:row>
      <xdr:rowOff>93980</xdr:rowOff>
    </xdr:to>
    <xdr:sp macro="" textlink="">
      <xdr:nvSpPr>
        <xdr:cNvPr id="750" name="フローチャート: 判断 749"/>
        <xdr:cNvSpPr/>
      </xdr:nvSpPr>
      <xdr:spPr>
        <a:xfrm>
          <a:off x="20269200" y="63334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29845</xdr:rowOff>
    </xdr:from>
    <xdr:to>
      <xdr:col>111</xdr:col>
      <xdr:colOff>174625</xdr:colOff>
      <xdr:row>39</xdr:row>
      <xdr:rowOff>38735</xdr:rowOff>
    </xdr:to>
    <xdr:cxnSp macro="">
      <xdr:nvCxnSpPr>
        <xdr:cNvPr id="751" name="直線コネクタ 750"/>
        <xdr:cNvCxnSpPr/>
      </xdr:nvCxnSpPr>
      <xdr:spPr>
        <a:xfrm flipV="1">
          <a:off x="18735675" y="671639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141605</xdr:rowOff>
    </xdr:from>
    <xdr:to>
      <xdr:col>112</xdr:col>
      <xdr:colOff>38100</xdr:colOff>
      <xdr:row>37</xdr:row>
      <xdr:rowOff>74930</xdr:rowOff>
    </xdr:to>
    <xdr:sp macro="" textlink="">
      <xdr:nvSpPr>
        <xdr:cNvPr id="752" name="フローチャート: 判断 751"/>
        <xdr:cNvSpPr/>
      </xdr:nvSpPr>
      <xdr:spPr>
        <a:xfrm>
          <a:off x="19510375" y="6313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90805</xdr:rowOff>
    </xdr:from>
    <xdr:ext cx="463550" cy="244475"/>
    <xdr:sp macro="" textlink="">
      <xdr:nvSpPr>
        <xdr:cNvPr id="753" name="テキスト ボックス 752"/>
        <xdr:cNvSpPr txBox="1"/>
      </xdr:nvSpPr>
      <xdr:spPr>
        <a:xfrm>
          <a:off x="19342100" y="609155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38735</xdr:rowOff>
    </xdr:from>
    <xdr:to>
      <xdr:col>107</xdr:col>
      <xdr:colOff>50800</xdr:colOff>
      <xdr:row>39</xdr:row>
      <xdr:rowOff>38735</xdr:rowOff>
    </xdr:to>
    <xdr:cxnSp macro="">
      <xdr:nvCxnSpPr>
        <xdr:cNvPr id="754" name="直線コネクタ 753"/>
        <xdr:cNvCxnSpPr/>
      </xdr:nvCxnSpPr>
      <xdr:spPr>
        <a:xfrm>
          <a:off x="17926050" y="672528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3810</xdr:rowOff>
    </xdr:to>
    <xdr:sp macro="" textlink="">
      <xdr:nvSpPr>
        <xdr:cNvPr id="755" name="フローチャート: 判断 754"/>
        <xdr:cNvSpPr/>
      </xdr:nvSpPr>
      <xdr:spPr>
        <a:xfrm>
          <a:off x="18684875" y="62433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19685</xdr:rowOff>
    </xdr:from>
    <xdr:ext cx="463550" cy="243205"/>
    <xdr:sp macro="" textlink="">
      <xdr:nvSpPr>
        <xdr:cNvPr id="756" name="テキスト ボックス 755"/>
        <xdr:cNvSpPr txBox="1"/>
      </xdr:nvSpPr>
      <xdr:spPr>
        <a:xfrm>
          <a:off x="18516600" y="602043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21590</xdr:rowOff>
    </xdr:from>
    <xdr:to>
      <xdr:col>102</xdr:col>
      <xdr:colOff>114300</xdr:colOff>
      <xdr:row>39</xdr:row>
      <xdr:rowOff>38735</xdr:rowOff>
    </xdr:to>
    <xdr:cxnSp macro="">
      <xdr:nvCxnSpPr>
        <xdr:cNvPr id="757" name="直線コネクタ 756"/>
        <xdr:cNvCxnSpPr/>
      </xdr:nvCxnSpPr>
      <xdr:spPr>
        <a:xfrm>
          <a:off x="17113250" y="6536690"/>
          <a:ext cx="8128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85090</xdr:rowOff>
    </xdr:from>
    <xdr:to>
      <xdr:col>102</xdr:col>
      <xdr:colOff>165100</xdr:colOff>
      <xdr:row>38</xdr:row>
      <xdr:rowOff>17780</xdr:rowOff>
    </xdr:to>
    <xdr:sp macro="" textlink="">
      <xdr:nvSpPr>
        <xdr:cNvPr id="758" name="フローチャート: 判断 757"/>
        <xdr:cNvSpPr/>
      </xdr:nvSpPr>
      <xdr:spPr>
        <a:xfrm>
          <a:off x="17875250" y="64287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33655</xdr:rowOff>
    </xdr:from>
    <xdr:ext cx="463550" cy="248285"/>
    <xdr:sp macro="" textlink="">
      <xdr:nvSpPr>
        <xdr:cNvPr id="759" name="テキスト ボックス 758"/>
        <xdr:cNvSpPr txBox="1"/>
      </xdr:nvSpPr>
      <xdr:spPr>
        <a:xfrm>
          <a:off x="17706975" y="620585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130810</xdr:rowOff>
    </xdr:from>
    <xdr:to>
      <xdr:col>98</xdr:col>
      <xdr:colOff>38100</xdr:colOff>
      <xdr:row>38</xdr:row>
      <xdr:rowOff>63500</xdr:rowOff>
    </xdr:to>
    <xdr:sp macro="" textlink="">
      <xdr:nvSpPr>
        <xdr:cNvPr id="760" name="フローチャート: 判断 759"/>
        <xdr:cNvSpPr/>
      </xdr:nvSpPr>
      <xdr:spPr>
        <a:xfrm>
          <a:off x="17065625" y="647446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79375</xdr:rowOff>
    </xdr:from>
    <xdr:ext cx="463550" cy="248285"/>
    <xdr:sp macro="" textlink="">
      <xdr:nvSpPr>
        <xdr:cNvPr id="761" name="テキスト ボックス 760"/>
        <xdr:cNvSpPr txBox="1"/>
      </xdr:nvSpPr>
      <xdr:spPr>
        <a:xfrm>
          <a:off x="16897350" y="625157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2" name="テキスト ボックス 761"/>
        <xdr:cNvSpPr txBox="1"/>
      </xdr:nvSpPr>
      <xdr:spPr>
        <a:xfrm>
          <a:off x="20145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3" name="テキスト ボックス 762"/>
        <xdr:cNvSpPr txBox="1"/>
      </xdr:nvSpPr>
      <xdr:spPr>
        <a:xfrm>
          <a:off x="19383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4" name="テキスト ボックス 763"/>
        <xdr:cNvSpPr txBox="1"/>
      </xdr:nvSpPr>
      <xdr:spPr>
        <a:xfrm>
          <a:off x="18561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5" name="テキスト ボックス 764"/>
        <xdr:cNvSpPr txBox="1"/>
      </xdr:nvSpPr>
      <xdr:spPr>
        <a:xfrm>
          <a:off x="177514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6" name="テキスト ボックス 765"/>
        <xdr:cNvSpPr txBox="1"/>
      </xdr:nvSpPr>
      <xdr:spPr>
        <a:xfrm>
          <a:off x="16938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92710</xdr:rowOff>
    </xdr:from>
    <xdr:to>
      <xdr:col>116</xdr:col>
      <xdr:colOff>114300</xdr:colOff>
      <xdr:row>39</xdr:row>
      <xdr:rowOff>25400</xdr:rowOff>
    </xdr:to>
    <xdr:sp macro="" textlink="">
      <xdr:nvSpPr>
        <xdr:cNvPr id="767" name="楕円 766"/>
        <xdr:cNvSpPr/>
      </xdr:nvSpPr>
      <xdr:spPr>
        <a:xfrm>
          <a:off x="20269200" y="6607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10160</xdr:rowOff>
    </xdr:from>
    <xdr:ext cx="378460" cy="247650"/>
    <xdr:sp macro="" textlink="">
      <xdr:nvSpPr>
        <xdr:cNvPr id="768" name="投資及び出資金該当値テキスト"/>
        <xdr:cNvSpPr txBox="1"/>
      </xdr:nvSpPr>
      <xdr:spPr>
        <a:xfrm>
          <a:off x="20370800" y="652526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146050</xdr:rowOff>
    </xdr:from>
    <xdr:to>
      <xdr:col>112</xdr:col>
      <xdr:colOff>38100</xdr:colOff>
      <xdr:row>39</xdr:row>
      <xdr:rowOff>78740</xdr:rowOff>
    </xdr:to>
    <xdr:sp macro="" textlink="">
      <xdr:nvSpPr>
        <xdr:cNvPr id="769" name="楕円 768"/>
        <xdr:cNvSpPr/>
      </xdr:nvSpPr>
      <xdr:spPr>
        <a:xfrm>
          <a:off x="19510375" y="666115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70485</xdr:rowOff>
    </xdr:from>
    <xdr:ext cx="313690" cy="249555"/>
    <xdr:sp macro="" textlink="">
      <xdr:nvSpPr>
        <xdr:cNvPr id="770" name="テキスト ボックス 769"/>
        <xdr:cNvSpPr txBox="1"/>
      </xdr:nvSpPr>
      <xdr:spPr>
        <a:xfrm>
          <a:off x="19404330" y="675703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155575</xdr:rowOff>
    </xdr:from>
    <xdr:to>
      <xdr:col>107</xdr:col>
      <xdr:colOff>101600</xdr:colOff>
      <xdr:row>39</xdr:row>
      <xdr:rowOff>88265</xdr:rowOff>
    </xdr:to>
    <xdr:sp macro="" textlink="">
      <xdr:nvSpPr>
        <xdr:cNvPr id="771" name="楕円 770"/>
        <xdr:cNvSpPr/>
      </xdr:nvSpPr>
      <xdr:spPr>
        <a:xfrm>
          <a:off x="18684875" y="66706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79375</xdr:rowOff>
    </xdr:from>
    <xdr:ext cx="313690" cy="248285"/>
    <xdr:sp macro="" textlink="">
      <xdr:nvSpPr>
        <xdr:cNvPr id="772" name="テキスト ボックス 771"/>
        <xdr:cNvSpPr txBox="1"/>
      </xdr:nvSpPr>
      <xdr:spPr>
        <a:xfrm>
          <a:off x="18594705" y="676592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154940</xdr:rowOff>
    </xdr:from>
    <xdr:to>
      <xdr:col>102</xdr:col>
      <xdr:colOff>165100</xdr:colOff>
      <xdr:row>39</xdr:row>
      <xdr:rowOff>87630</xdr:rowOff>
    </xdr:to>
    <xdr:sp macro="" textlink="">
      <xdr:nvSpPr>
        <xdr:cNvPr id="773" name="楕円 772"/>
        <xdr:cNvSpPr/>
      </xdr:nvSpPr>
      <xdr:spPr>
        <a:xfrm>
          <a:off x="17875250" y="66700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78740</xdr:rowOff>
    </xdr:from>
    <xdr:ext cx="313690" cy="248285"/>
    <xdr:sp macro="" textlink="">
      <xdr:nvSpPr>
        <xdr:cNvPr id="774" name="テキスト ボックス 773"/>
        <xdr:cNvSpPr txBox="1"/>
      </xdr:nvSpPr>
      <xdr:spPr>
        <a:xfrm>
          <a:off x="17785080" y="676529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137795</xdr:rowOff>
    </xdr:from>
    <xdr:to>
      <xdr:col>98</xdr:col>
      <xdr:colOff>38100</xdr:colOff>
      <xdr:row>38</xdr:row>
      <xdr:rowOff>70485</xdr:rowOff>
    </xdr:to>
    <xdr:sp macro="" textlink="">
      <xdr:nvSpPr>
        <xdr:cNvPr id="775" name="楕円 774"/>
        <xdr:cNvSpPr/>
      </xdr:nvSpPr>
      <xdr:spPr>
        <a:xfrm>
          <a:off x="17065625" y="648144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61595</xdr:rowOff>
    </xdr:from>
    <xdr:ext cx="463550" cy="244475"/>
    <xdr:sp macro="" textlink="">
      <xdr:nvSpPr>
        <xdr:cNvPr id="776" name="テキスト ボックス 775"/>
        <xdr:cNvSpPr txBox="1"/>
      </xdr:nvSpPr>
      <xdr:spPr>
        <a:xfrm>
          <a:off x="16897350" y="657669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7" name="正方形/長方形 776"/>
        <xdr:cNvSpPr/>
      </xdr:nvSpPr>
      <xdr:spPr>
        <a:xfrm>
          <a:off x="167640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8" name="正方形/長方形 777"/>
        <xdr:cNvSpPr/>
      </xdr:nvSpPr>
      <xdr:spPr>
        <a:xfrm>
          <a:off x="16891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86360</xdr:rowOff>
    </xdr:from>
    <xdr:to>
      <xdr:col>104</xdr:col>
      <xdr:colOff>127000</xdr:colOff>
      <xdr:row>48</xdr:row>
      <xdr:rowOff>0</xdr:rowOff>
    </xdr:to>
    <xdr:sp macro="" textlink="">
      <xdr:nvSpPr>
        <xdr:cNvPr id="779" name="正方形/長方形 778"/>
        <xdr:cNvSpPr/>
      </xdr:nvSpPr>
      <xdr:spPr>
        <a:xfrm>
          <a:off x="16891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0" name="正方形/長方形 779"/>
        <xdr:cNvSpPr/>
      </xdr:nvSpPr>
      <xdr:spPr>
        <a:xfrm>
          <a:off x="17811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86360</xdr:rowOff>
    </xdr:from>
    <xdr:to>
      <xdr:col>110</xdr:col>
      <xdr:colOff>0</xdr:colOff>
      <xdr:row>48</xdr:row>
      <xdr:rowOff>0</xdr:rowOff>
    </xdr:to>
    <xdr:sp macro="" textlink="">
      <xdr:nvSpPr>
        <xdr:cNvPr id="781" name="正方形/長方形 780"/>
        <xdr:cNvSpPr/>
      </xdr:nvSpPr>
      <xdr:spPr>
        <a:xfrm>
          <a:off x="17811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2" name="正方形/長方形 781"/>
        <xdr:cNvSpPr/>
      </xdr:nvSpPr>
      <xdr:spPr>
        <a:xfrm>
          <a:off x="18859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86360</xdr:rowOff>
    </xdr:from>
    <xdr:to>
      <xdr:col>116</xdr:col>
      <xdr:colOff>0</xdr:colOff>
      <xdr:row>48</xdr:row>
      <xdr:rowOff>0</xdr:rowOff>
    </xdr:to>
    <xdr:sp macro="" textlink="">
      <xdr:nvSpPr>
        <xdr:cNvPr id="783" name="正方形/長方形 782"/>
        <xdr:cNvSpPr/>
      </xdr:nvSpPr>
      <xdr:spPr>
        <a:xfrm>
          <a:off x="18859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4" name="正方形/長方形 783"/>
        <xdr:cNvSpPr/>
      </xdr:nvSpPr>
      <xdr:spPr>
        <a:xfrm>
          <a:off x="167640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14630"/>
    <xdr:sp macro="" textlink="">
      <xdr:nvSpPr>
        <xdr:cNvPr id="785" name="テキスト ボックス 784"/>
        <xdr:cNvSpPr txBox="1"/>
      </xdr:nvSpPr>
      <xdr:spPr>
        <a:xfrm>
          <a:off x="16741775"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6" name="直線コネクタ 785"/>
        <xdr:cNvCxnSpPr/>
      </xdr:nvCxnSpPr>
      <xdr:spPr>
        <a:xfrm>
          <a:off x="167640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7" name="直線コネクタ 786"/>
        <xdr:cNvCxnSpPr/>
      </xdr:nvCxnSpPr>
      <xdr:spPr>
        <a:xfrm>
          <a:off x="16764000" y="10158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88" name="テキスト ボックス 787"/>
        <xdr:cNvSpPr txBox="1"/>
      </xdr:nvSpPr>
      <xdr:spPr>
        <a:xfrm>
          <a:off x="16546830" y="10015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34290</xdr:rowOff>
    </xdr:from>
    <xdr:ext cx="461010" cy="249555"/>
    <xdr:sp macro="" textlink="">
      <xdr:nvSpPr>
        <xdr:cNvPr id="790" name="テキスト ボックス 789"/>
        <xdr:cNvSpPr txBox="1"/>
      </xdr:nvSpPr>
      <xdr:spPr>
        <a:xfrm>
          <a:off x="16344265" y="963549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1" name="直線コネクタ 790"/>
        <xdr:cNvCxnSpPr/>
      </xdr:nvCxnSpPr>
      <xdr:spPr>
        <a:xfrm>
          <a:off x="16764000" y="939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162560</xdr:rowOff>
    </xdr:from>
    <xdr:ext cx="461010" cy="244475"/>
    <xdr:sp macro="" textlink="">
      <xdr:nvSpPr>
        <xdr:cNvPr id="792" name="テキスト ボックス 791"/>
        <xdr:cNvSpPr txBox="1"/>
      </xdr:nvSpPr>
      <xdr:spPr>
        <a:xfrm>
          <a:off x="16344265" y="924941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93" name="直線コネクタ 792"/>
        <xdr:cNvCxnSpPr/>
      </xdr:nvCxnSpPr>
      <xdr:spPr>
        <a:xfrm>
          <a:off x="16764000" y="9013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126365</xdr:rowOff>
    </xdr:from>
    <xdr:ext cx="461010" cy="245745"/>
    <xdr:sp macro="" textlink="">
      <xdr:nvSpPr>
        <xdr:cNvPr id="794" name="テキスト ボックス 793"/>
        <xdr:cNvSpPr txBox="1"/>
      </xdr:nvSpPr>
      <xdr:spPr>
        <a:xfrm>
          <a:off x="16344265" y="8870315"/>
          <a:ext cx="461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95" name="直線コネクタ 794"/>
        <xdr:cNvCxnSpPr/>
      </xdr:nvCxnSpPr>
      <xdr:spPr>
        <a:xfrm>
          <a:off x="16764000" y="8633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89535</xdr:rowOff>
    </xdr:from>
    <xdr:ext cx="525145" cy="244475"/>
    <xdr:sp macro="" textlink="">
      <xdr:nvSpPr>
        <xdr:cNvPr id="796" name="テキスト ボックス 795"/>
        <xdr:cNvSpPr txBox="1"/>
      </xdr:nvSpPr>
      <xdr:spPr>
        <a:xfrm>
          <a:off x="16280130" y="849058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7" name="直線コネクタ 796"/>
        <xdr:cNvCxnSpPr/>
      </xdr:nvCxnSpPr>
      <xdr:spPr>
        <a:xfrm>
          <a:off x="167640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5145" cy="243205"/>
    <xdr:sp macro="" textlink="">
      <xdr:nvSpPr>
        <xdr:cNvPr id="798" name="テキスト ボックス 797"/>
        <xdr:cNvSpPr txBox="1"/>
      </xdr:nvSpPr>
      <xdr:spPr>
        <a:xfrm>
          <a:off x="16280130" y="81108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9" name="貸付金グラフ枠"/>
        <xdr:cNvSpPr/>
      </xdr:nvSpPr>
      <xdr:spPr>
        <a:xfrm>
          <a:off x="167640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17780</xdr:rowOff>
    </xdr:from>
    <xdr:to>
      <xdr:col>116</xdr:col>
      <xdr:colOff>62865</xdr:colOff>
      <xdr:row>59</xdr:row>
      <xdr:rowOff>42545</xdr:rowOff>
    </xdr:to>
    <xdr:cxnSp macro="">
      <xdr:nvCxnSpPr>
        <xdr:cNvPr id="800" name="直線コネクタ 799"/>
        <xdr:cNvCxnSpPr/>
      </xdr:nvCxnSpPr>
      <xdr:spPr>
        <a:xfrm flipV="1">
          <a:off x="20318095" y="8590280"/>
          <a:ext cx="127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801" name="貸付金最小値テキスト"/>
        <xdr:cNvSpPr txBox="1"/>
      </xdr:nvSpPr>
      <xdr:spPr>
        <a:xfrm>
          <a:off x="20370800" y="10161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2" name="直線コネクタ 801"/>
        <xdr:cNvCxnSpPr/>
      </xdr:nvCxnSpPr>
      <xdr:spPr>
        <a:xfrm>
          <a:off x="20246975" y="10158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132080</xdr:rowOff>
    </xdr:from>
    <xdr:ext cx="534670" cy="247650"/>
    <xdr:sp macro="" textlink="">
      <xdr:nvSpPr>
        <xdr:cNvPr id="803" name="貸付金最大値テキスト"/>
        <xdr:cNvSpPr txBox="1"/>
      </xdr:nvSpPr>
      <xdr:spPr>
        <a:xfrm>
          <a:off x="20370800" y="83616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12,355</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17780</xdr:rowOff>
    </xdr:from>
    <xdr:to>
      <xdr:col>116</xdr:col>
      <xdr:colOff>152400</xdr:colOff>
      <xdr:row>50</xdr:row>
      <xdr:rowOff>17780</xdr:rowOff>
    </xdr:to>
    <xdr:cxnSp macro="">
      <xdr:nvCxnSpPr>
        <xdr:cNvPr id="804" name="直線コネクタ 803"/>
        <xdr:cNvCxnSpPr/>
      </xdr:nvCxnSpPr>
      <xdr:spPr>
        <a:xfrm>
          <a:off x="20246975" y="8590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58</xdr:row>
      <xdr:rowOff>140970</xdr:rowOff>
    </xdr:from>
    <xdr:to>
      <xdr:col>116</xdr:col>
      <xdr:colOff>63500</xdr:colOff>
      <xdr:row>58</xdr:row>
      <xdr:rowOff>142240</xdr:rowOff>
    </xdr:to>
    <xdr:cxnSp macro="">
      <xdr:nvCxnSpPr>
        <xdr:cNvPr id="805" name="直線コネクタ 804"/>
        <xdr:cNvCxnSpPr/>
      </xdr:nvCxnSpPr>
      <xdr:spPr>
        <a:xfrm flipV="1">
          <a:off x="19558000" y="1008507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32385</xdr:rowOff>
    </xdr:from>
    <xdr:ext cx="469900" cy="248285"/>
    <xdr:sp macro="" textlink="">
      <xdr:nvSpPr>
        <xdr:cNvPr id="806" name="貸付金平均値テキスト"/>
        <xdr:cNvSpPr txBox="1"/>
      </xdr:nvSpPr>
      <xdr:spPr>
        <a:xfrm>
          <a:off x="20370800" y="963358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10160</xdr:rowOff>
    </xdr:from>
    <xdr:to>
      <xdr:col>116</xdr:col>
      <xdr:colOff>114300</xdr:colOff>
      <xdr:row>57</xdr:row>
      <xdr:rowOff>107950</xdr:rowOff>
    </xdr:to>
    <xdr:sp macro="" textlink="">
      <xdr:nvSpPr>
        <xdr:cNvPr id="807" name="フローチャート: 判断 806"/>
        <xdr:cNvSpPr/>
      </xdr:nvSpPr>
      <xdr:spPr>
        <a:xfrm>
          <a:off x="20269200" y="978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102235</xdr:rowOff>
    </xdr:from>
    <xdr:to>
      <xdr:col>111</xdr:col>
      <xdr:colOff>174625</xdr:colOff>
      <xdr:row>58</xdr:row>
      <xdr:rowOff>142240</xdr:rowOff>
    </xdr:to>
    <xdr:cxnSp macro="">
      <xdr:nvCxnSpPr>
        <xdr:cNvPr id="808" name="直線コネクタ 807"/>
        <xdr:cNvCxnSpPr/>
      </xdr:nvCxnSpPr>
      <xdr:spPr>
        <a:xfrm>
          <a:off x="18735675" y="10046335"/>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162560</xdr:rowOff>
    </xdr:from>
    <xdr:to>
      <xdr:col>112</xdr:col>
      <xdr:colOff>38100</xdr:colOff>
      <xdr:row>57</xdr:row>
      <xdr:rowOff>95250</xdr:rowOff>
    </xdr:to>
    <xdr:sp macro="" textlink="">
      <xdr:nvSpPr>
        <xdr:cNvPr id="809" name="フローチャート: 判断 808"/>
        <xdr:cNvSpPr/>
      </xdr:nvSpPr>
      <xdr:spPr>
        <a:xfrm>
          <a:off x="19510375" y="976376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111125</xdr:rowOff>
    </xdr:from>
    <xdr:ext cx="463550" cy="249555"/>
    <xdr:sp macro="" textlink="">
      <xdr:nvSpPr>
        <xdr:cNvPr id="810" name="テキスト ボックス 809"/>
        <xdr:cNvSpPr txBox="1"/>
      </xdr:nvSpPr>
      <xdr:spPr>
        <a:xfrm>
          <a:off x="19342100" y="95408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88900</xdr:rowOff>
    </xdr:from>
    <xdr:to>
      <xdr:col>107</xdr:col>
      <xdr:colOff>50800</xdr:colOff>
      <xdr:row>58</xdr:row>
      <xdr:rowOff>102235</xdr:rowOff>
    </xdr:to>
    <xdr:cxnSp macro="">
      <xdr:nvCxnSpPr>
        <xdr:cNvPr id="811" name="直線コネクタ 810"/>
        <xdr:cNvCxnSpPr/>
      </xdr:nvCxnSpPr>
      <xdr:spPr>
        <a:xfrm>
          <a:off x="17926050" y="1003300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161925</xdr:rowOff>
    </xdr:from>
    <xdr:to>
      <xdr:col>107</xdr:col>
      <xdr:colOff>101600</xdr:colOff>
      <xdr:row>57</xdr:row>
      <xdr:rowOff>94615</xdr:rowOff>
    </xdr:to>
    <xdr:sp macro="" textlink="">
      <xdr:nvSpPr>
        <xdr:cNvPr id="812" name="フローチャート: 判断 811"/>
        <xdr:cNvSpPr/>
      </xdr:nvSpPr>
      <xdr:spPr>
        <a:xfrm>
          <a:off x="18684875" y="97631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110490</xdr:rowOff>
    </xdr:from>
    <xdr:ext cx="463550" cy="248285"/>
    <xdr:sp macro="" textlink="">
      <xdr:nvSpPr>
        <xdr:cNvPr id="813" name="テキスト ボックス 812"/>
        <xdr:cNvSpPr txBox="1"/>
      </xdr:nvSpPr>
      <xdr:spPr>
        <a:xfrm>
          <a:off x="18516600" y="9540240"/>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58</xdr:row>
      <xdr:rowOff>78105</xdr:rowOff>
    </xdr:from>
    <xdr:to>
      <xdr:col>102</xdr:col>
      <xdr:colOff>114300</xdr:colOff>
      <xdr:row>58</xdr:row>
      <xdr:rowOff>88900</xdr:rowOff>
    </xdr:to>
    <xdr:cxnSp macro="">
      <xdr:nvCxnSpPr>
        <xdr:cNvPr id="814" name="直線コネクタ 813"/>
        <xdr:cNvCxnSpPr/>
      </xdr:nvCxnSpPr>
      <xdr:spPr>
        <a:xfrm>
          <a:off x="17113250" y="1002220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62230</xdr:rowOff>
    </xdr:from>
    <xdr:to>
      <xdr:col>102</xdr:col>
      <xdr:colOff>165100</xdr:colOff>
      <xdr:row>57</xdr:row>
      <xdr:rowOff>160020</xdr:rowOff>
    </xdr:to>
    <xdr:sp macro="" textlink="">
      <xdr:nvSpPr>
        <xdr:cNvPr id="815" name="フローチャート: 判断 814"/>
        <xdr:cNvSpPr/>
      </xdr:nvSpPr>
      <xdr:spPr>
        <a:xfrm>
          <a:off x="17875250" y="9834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10795</xdr:rowOff>
    </xdr:from>
    <xdr:ext cx="463550" cy="248285"/>
    <xdr:sp macro="" textlink="">
      <xdr:nvSpPr>
        <xdr:cNvPr id="816" name="テキスト ボックス 815"/>
        <xdr:cNvSpPr txBox="1"/>
      </xdr:nvSpPr>
      <xdr:spPr>
        <a:xfrm>
          <a:off x="17706975" y="961199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27305</xdr:rowOff>
    </xdr:from>
    <xdr:to>
      <xdr:col>98</xdr:col>
      <xdr:colOff>38100</xdr:colOff>
      <xdr:row>57</xdr:row>
      <xdr:rowOff>125095</xdr:rowOff>
    </xdr:to>
    <xdr:sp macro="" textlink="">
      <xdr:nvSpPr>
        <xdr:cNvPr id="817" name="フローチャート: 判断 816"/>
        <xdr:cNvSpPr/>
      </xdr:nvSpPr>
      <xdr:spPr>
        <a:xfrm>
          <a:off x="17065625" y="9799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140335</xdr:rowOff>
    </xdr:from>
    <xdr:ext cx="463550" cy="248285"/>
    <xdr:sp macro="" textlink="">
      <xdr:nvSpPr>
        <xdr:cNvPr id="818" name="テキスト ボックス 817"/>
        <xdr:cNvSpPr txBox="1"/>
      </xdr:nvSpPr>
      <xdr:spPr>
        <a:xfrm>
          <a:off x="16897350" y="957008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9" name="テキスト ボックス 818"/>
        <xdr:cNvSpPr txBox="1"/>
      </xdr:nvSpPr>
      <xdr:spPr>
        <a:xfrm>
          <a:off x="20145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0" name="テキスト ボックス 819"/>
        <xdr:cNvSpPr txBox="1"/>
      </xdr:nvSpPr>
      <xdr:spPr>
        <a:xfrm>
          <a:off x="19383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1" name="テキスト ボックス 820"/>
        <xdr:cNvSpPr txBox="1"/>
      </xdr:nvSpPr>
      <xdr:spPr>
        <a:xfrm>
          <a:off x="18561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2" name="テキスト ボックス 821"/>
        <xdr:cNvSpPr txBox="1"/>
      </xdr:nvSpPr>
      <xdr:spPr>
        <a:xfrm>
          <a:off x="177514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3" name="テキスト ボックス 822"/>
        <xdr:cNvSpPr txBox="1"/>
      </xdr:nvSpPr>
      <xdr:spPr>
        <a:xfrm>
          <a:off x="16938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92710</xdr:rowOff>
    </xdr:from>
    <xdr:to>
      <xdr:col>116</xdr:col>
      <xdr:colOff>114300</xdr:colOff>
      <xdr:row>59</xdr:row>
      <xdr:rowOff>25400</xdr:rowOff>
    </xdr:to>
    <xdr:sp macro="" textlink="">
      <xdr:nvSpPr>
        <xdr:cNvPr id="824" name="楕円 823"/>
        <xdr:cNvSpPr/>
      </xdr:nvSpPr>
      <xdr:spPr>
        <a:xfrm>
          <a:off x="20269200" y="10036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10160</xdr:rowOff>
    </xdr:from>
    <xdr:ext cx="378460" cy="247650"/>
    <xdr:sp macro="" textlink="">
      <xdr:nvSpPr>
        <xdr:cNvPr id="825" name="貸付金該当値テキスト"/>
        <xdr:cNvSpPr txBox="1"/>
      </xdr:nvSpPr>
      <xdr:spPr>
        <a:xfrm>
          <a:off x="20370800" y="995426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93980</xdr:rowOff>
    </xdr:from>
    <xdr:to>
      <xdr:col>112</xdr:col>
      <xdr:colOff>38100</xdr:colOff>
      <xdr:row>59</xdr:row>
      <xdr:rowOff>26670</xdr:rowOff>
    </xdr:to>
    <xdr:sp macro="" textlink="">
      <xdr:nvSpPr>
        <xdr:cNvPr id="826" name="楕円 825"/>
        <xdr:cNvSpPr/>
      </xdr:nvSpPr>
      <xdr:spPr>
        <a:xfrm>
          <a:off x="19510375" y="1003808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59</xdr:row>
      <xdr:rowOff>17780</xdr:rowOff>
    </xdr:from>
    <xdr:ext cx="378460" cy="243205"/>
    <xdr:sp macro="" textlink="">
      <xdr:nvSpPr>
        <xdr:cNvPr id="827" name="テキスト ボックス 826"/>
        <xdr:cNvSpPr txBox="1"/>
      </xdr:nvSpPr>
      <xdr:spPr>
        <a:xfrm>
          <a:off x="19383375" y="10133330"/>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53340</xdr:rowOff>
    </xdr:from>
    <xdr:to>
      <xdr:col>107</xdr:col>
      <xdr:colOff>101600</xdr:colOff>
      <xdr:row>58</xdr:row>
      <xdr:rowOff>151130</xdr:rowOff>
    </xdr:to>
    <xdr:sp macro="" textlink="">
      <xdr:nvSpPr>
        <xdr:cNvPr id="828" name="楕円 827"/>
        <xdr:cNvSpPr/>
      </xdr:nvSpPr>
      <xdr:spPr>
        <a:xfrm>
          <a:off x="18684875" y="9997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142240</xdr:rowOff>
    </xdr:from>
    <xdr:ext cx="372110" cy="248920"/>
    <xdr:sp macro="" textlink="">
      <xdr:nvSpPr>
        <xdr:cNvPr id="829" name="テキスト ボックス 828"/>
        <xdr:cNvSpPr txBox="1"/>
      </xdr:nvSpPr>
      <xdr:spPr>
        <a:xfrm>
          <a:off x="18562320" y="10086340"/>
          <a:ext cx="372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39370</xdr:rowOff>
    </xdr:from>
    <xdr:to>
      <xdr:col>102</xdr:col>
      <xdr:colOff>165100</xdr:colOff>
      <xdr:row>58</xdr:row>
      <xdr:rowOff>137795</xdr:rowOff>
    </xdr:to>
    <xdr:sp macro="" textlink="">
      <xdr:nvSpPr>
        <xdr:cNvPr id="830" name="楕円 829"/>
        <xdr:cNvSpPr/>
      </xdr:nvSpPr>
      <xdr:spPr>
        <a:xfrm>
          <a:off x="17875250" y="99834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128905</xdr:rowOff>
    </xdr:from>
    <xdr:ext cx="372110" cy="244475"/>
    <xdr:sp macro="" textlink="">
      <xdr:nvSpPr>
        <xdr:cNvPr id="831" name="テキスト ボックス 830"/>
        <xdr:cNvSpPr txBox="1"/>
      </xdr:nvSpPr>
      <xdr:spPr>
        <a:xfrm>
          <a:off x="17752695" y="10073005"/>
          <a:ext cx="372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29210</xdr:rowOff>
    </xdr:from>
    <xdr:to>
      <xdr:col>98</xdr:col>
      <xdr:colOff>38100</xdr:colOff>
      <xdr:row>58</xdr:row>
      <xdr:rowOff>127000</xdr:rowOff>
    </xdr:to>
    <xdr:sp macro="" textlink="">
      <xdr:nvSpPr>
        <xdr:cNvPr id="832" name="楕円 831"/>
        <xdr:cNvSpPr/>
      </xdr:nvSpPr>
      <xdr:spPr>
        <a:xfrm>
          <a:off x="17065625" y="99733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118745</xdr:rowOff>
    </xdr:from>
    <xdr:ext cx="463550" cy="244475"/>
    <xdr:sp macro="" textlink="">
      <xdr:nvSpPr>
        <xdr:cNvPr id="833" name="テキスト ボックス 832"/>
        <xdr:cNvSpPr txBox="1"/>
      </xdr:nvSpPr>
      <xdr:spPr>
        <a:xfrm>
          <a:off x="16897350" y="1006284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4" name="正方形/長方形 833"/>
        <xdr:cNvSpPr/>
      </xdr:nvSpPr>
      <xdr:spPr>
        <a:xfrm>
          <a:off x="16764000" y="10856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5" name="正方形/長方形 834"/>
        <xdr:cNvSpPr/>
      </xdr:nvSpPr>
      <xdr:spPr>
        <a:xfrm>
          <a:off x="16891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86360</xdr:rowOff>
    </xdr:from>
    <xdr:to>
      <xdr:col>104</xdr:col>
      <xdr:colOff>127000</xdr:colOff>
      <xdr:row>68</xdr:row>
      <xdr:rowOff>0</xdr:rowOff>
    </xdr:to>
    <xdr:sp macro="" textlink="">
      <xdr:nvSpPr>
        <xdr:cNvPr id="836" name="正方形/長方形 835"/>
        <xdr:cNvSpPr/>
      </xdr:nvSpPr>
      <xdr:spPr>
        <a:xfrm>
          <a:off x="16891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7" name="正方形/長方形 836"/>
        <xdr:cNvSpPr/>
      </xdr:nvSpPr>
      <xdr:spPr>
        <a:xfrm>
          <a:off x="178117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86360</xdr:rowOff>
    </xdr:from>
    <xdr:to>
      <xdr:col>110</xdr:col>
      <xdr:colOff>0</xdr:colOff>
      <xdr:row>68</xdr:row>
      <xdr:rowOff>0</xdr:rowOff>
    </xdr:to>
    <xdr:sp macro="" textlink="">
      <xdr:nvSpPr>
        <xdr:cNvPr id="838" name="正方形/長方形 837"/>
        <xdr:cNvSpPr/>
      </xdr:nvSpPr>
      <xdr:spPr>
        <a:xfrm>
          <a:off x="178117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9" name="正方形/長方形 838"/>
        <xdr:cNvSpPr/>
      </xdr:nvSpPr>
      <xdr:spPr>
        <a:xfrm>
          <a:off x="188595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86360</xdr:rowOff>
    </xdr:from>
    <xdr:to>
      <xdr:col>116</xdr:col>
      <xdr:colOff>0</xdr:colOff>
      <xdr:row>68</xdr:row>
      <xdr:rowOff>0</xdr:rowOff>
    </xdr:to>
    <xdr:sp macro="" textlink="">
      <xdr:nvSpPr>
        <xdr:cNvPr id="840" name="正方形/長方形 839"/>
        <xdr:cNvSpPr/>
      </xdr:nvSpPr>
      <xdr:spPr>
        <a:xfrm>
          <a:off x="188595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1" name="正方形/長方形 840"/>
        <xdr:cNvSpPr/>
      </xdr:nvSpPr>
      <xdr:spPr>
        <a:xfrm>
          <a:off x="16764000" y="11683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14630"/>
    <xdr:sp macro="" textlink="">
      <xdr:nvSpPr>
        <xdr:cNvPr id="842" name="テキスト ボックス 841"/>
        <xdr:cNvSpPr txBox="1"/>
      </xdr:nvSpPr>
      <xdr:spPr>
        <a:xfrm>
          <a:off x="16741775"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3" name="直線コネクタ 842"/>
        <xdr:cNvCxnSpPr/>
      </xdr:nvCxnSpPr>
      <xdr:spPr>
        <a:xfrm>
          <a:off x="16764000" y="1396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8285"/>
    <xdr:sp macro="" textlink="">
      <xdr:nvSpPr>
        <xdr:cNvPr id="844" name="テキスト ボックス 843"/>
        <xdr:cNvSpPr txBox="1"/>
      </xdr:nvSpPr>
      <xdr:spPr>
        <a:xfrm>
          <a:off x="16546830" y="1382331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134620</xdr:rowOff>
    </xdr:from>
    <xdr:to>
      <xdr:col>120</xdr:col>
      <xdr:colOff>114300</xdr:colOff>
      <xdr:row>78</xdr:row>
      <xdr:rowOff>134620</xdr:rowOff>
    </xdr:to>
    <xdr:cxnSp macro="">
      <xdr:nvCxnSpPr>
        <xdr:cNvPr id="845" name="直線コネクタ 844"/>
        <xdr:cNvCxnSpPr/>
      </xdr:nvCxnSpPr>
      <xdr:spPr>
        <a:xfrm>
          <a:off x="16764000" y="13507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162560</xdr:rowOff>
    </xdr:from>
    <xdr:ext cx="525145" cy="244475"/>
    <xdr:sp macro="" textlink="">
      <xdr:nvSpPr>
        <xdr:cNvPr id="846" name="テキスト ボックス 845"/>
        <xdr:cNvSpPr txBox="1"/>
      </xdr:nvSpPr>
      <xdr:spPr>
        <a:xfrm>
          <a:off x="16280130" y="133642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7" name="直線コネクタ 846"/>
        <xdr:cNvCxnSpPr/>
      </xdr:nvCxnSpPr>
      <xdr:spPr>
        <a:xfrm>
          <a:off x="16764000" y="13054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52705</xdr:rowOff>
    </xdr:from>
    <xdr:ext cx="525145" cy="243205"/>
    <xdr:sp macro="" textlink="">
      <xdr:nvSpPr>
        <xdr:cNvPr id="848" name="テキスト ボックス 847"/>
        <xdr:cNvSpPr txBox="1"/>
      </xdr:nvSpPr>
      <xdr:spPr>
        <a:xfrm>
          <a:off x="16280130" y="129114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9" name="直線コネクタ 848"/>
        <xdr:cNvCxnSpPr/>
      </xdr:nvCxnSpPr>
      <xdr:spPr>
        <a:xfrm>
          <a:off x="16764000" y="12595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107315</xdr:rowOff>
    </xdr:from>
    <xdr:ext cx="525145" cy="248285"/>
    <xdr:sp macro="" textlink="">
      <xdr:nvSpPr>
        <xdr:cNvPr id="850" name="テキスト ボックス 849"/>
        <xdr:cNvSpPr txBox="1"/>
      </xdr:nvSpPr>
      <xdr:spPr>
        <a:xfrm>
          <a:off x="16280130" y="1245171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51" name="直線コネクタ 850"/>
        <xdr:cNvCxnSpPr/>
      </xdr:nvCxnSpPr>
      <xdr:spPr>
        <a:xfrm>
          <a:off x="16764000" y="12136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162560</xdr:rowOff>
    </xdr:from>
    <xdr:ext cx="525145" cy="244475"/>
    <xdr:sp macro="" textlink="">
      <xdr:nvSpPr>
        <xdr:cNvPr id="852" name="テキスト ボックス 851"/>
        <xdr:cNvSpPr txBox="1"/>
      </xdr:nvSpPr>
      <xdr:spPr>
        <a:xfrm>
          <a:off x="16280130" y="119926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3" name="直線コネクタ 852"/>
        <xdr:cNvCxnSpPr/>
      </xdr:nvCxnSpPr>
      <xdr:spPr>
        <a:xfrm>
          <a:off x="16764000" y="11683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3205"/>
    <xdr:sp macro="" textlink="">
      <xdr:nvSpPr>
        <xdr:cNvPr id="854" name="テキスト ボックス 853"/>
        <xdr:cNvSpPr txBox="1"/>
      </xdr:nvSpPr>
      <xdr:spPr>
        <a:xfrm>
          <a:off x="16231870" y="11539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5" name="繰出金グラフ枠"/>
        <xdr:cNvSpPr/>
      </xdr:nvSpPr>
      <xdr:spPr>
        <a:xfrm>
          <a:off x="16764000" y="11683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80645</xdr:rowOff>
    </xdr:from>
    <xdr:to>
      <xdr:col>116</xdr:col>
      <xdr:colOff>62865</xdr:colOff>
      <xdr:row>78</xdr:row>
      <xdr:rowOff>149225</xdr:rowOff>
    </xdr:to>
    <xdr:cxnSp macro="">
      <xdr:nvCxnSpPr>
        <xdr:cNvPr id="856" name="直線コネクタ 855"/>
        <xdr:cNvCxnSpPr/>
      </xdr:nvCxnSpPr>
      <xdr:spPr>
        <a:xfrm flipV="1">
          <a:off x="20318095" y="12253595"/>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153035</xdr:rowOff>
    </xdr:from>
    <xdr:ext cx="534670" cy="245745"/>
    <xdr:sp macro="" textlink="">
      <xdr:nvSpPr>
        <xdr:cNvPr id="857" name="繰出金最小値テキスト"/>
        <xdr:cNvSpPr txBox="1"/>
      </xdr:nvSpPr>
      <xdr:spPr>
        <a:xfrm>
          <a:off x="20370800" y="135261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19,332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149225</xdr:rowOff>
    </xdr:from>
    <xdr:to>
      <xdr:col>116</xdr:col>
      <xdr:colOff>152400</xdr:colOff>
      <xdr:row>78</xdr:row>
      <xdr:rowOff>149225</xdr:rowOff>
    </xdr:to>
    <xdr:cxnSp macro="">
      <xdr:nvCxnSpPr>
        <xdr:cNvPr id="858" name="直線コネクタ 857"/>
        <xdr:cNvCxnSpPr/>
      </xdr:nvCxnSpPr>
      <xdr:spPr>
        <a:xfrm>
          <a:off x="20246975" y="13522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29210</xdr:rowOff>
    </xdr:from>
    <xdr:ext cx="534670" cy="243205"/>
    <xdr:sp macro="" textlink="">
      <xdr:nvSpPr>
        <xdr:cNvPr id="859" name="繰出金最大値テキスト"/>
        <xdr:cNvSpPr txBox="1"/>
      </xdr:nvSpPr>
      <xdr:spPr>
        <a:xfrm>
          <a:off x="20370800" y="1203071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74,943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80645</xdr:rowOff>
    </xdr:from>
    <xdr:to>
      <xdr:col>116</xdr:col>
      <xdr:colOff>152400</xdr:colOff>
      <xdr:row>71</xdr:row>
      <xdr:rowOff>80645</xdr:rowOff>
    </xdr:to>
    <xdr:cxnSp macro="">
      <xdr:nvCxnSpPr>
        <xdr:cNvPr id="860" name="直線コネクタ 859"/>
        <xdr:cNvCxnSpPr/>
      </xdr:nvCxnSpPr>
      <xdr:spPr>
        <a:xfrm>
          <a:off x="20246975" y="12253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126365</xdr:rowOff>
    </xdr:from>
    <xdr:to>
      <xdr:col>116</xdr:col>
      <xdr:colOff>63500</xdr:colOff>
      <xdr:row>76</xdr:row>
      <xdr:rowOff>132080</xdr:rowOff>
    </xdr:to>
    <xdr:cxnSp macro="">
      <xdr:nvCxnSpPr>
        <xdr:cNvPr id="861" name="直線コネクタ 860"/>
        <xdr:cNvCxnSpPr/>
      </xdr:nvCxnSpPr>
      <xdr:spPr>
        <a:xfrm flipV="1">
          <a:off x="19558000" y="1315656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150495</xdr:rowOff>
    </xdr:from>
    <xdr:ext cx="534670" cy="244475"/>
    <xdr:sp macro="" textlink="">
      <xdr:nvSpPr>
        <xdr:cNvPr id="862" name="繰出金平均値テキスト"/>
        <xdr:cNvSpPr txBox="1"/>
      </xdr:nvSpPr>
      <xdr:spPr>
        <a:xfrm>
          <a:off x="20370800" y="1283779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128270</xdr:rowOff>
    </xdr:from>
    <xdr:to>
      <xdr:col>116</xdr:col>
      <xdr:colOff>114300</xdr:colOff>
      <xdr:row>76</xdr:row>
      <xdr:rowOff>60960</xdr:rowOff>
    </xdr:to>
    <xdr:sp macro="" textlink="">
      <xdr:nvSpPr>
        <xdr:cNvPr id="863" name="フローチャート: 判断 862"/>
        <xdr:cNvSpPr/>
      </xdr:nvSpPr>
      <xdr:spPr>
        <a:xfrm>
          <a:off x="20269200" y="129870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111125</xdr:rowOff>
    </xdr:from>
    <xdr:to>
      <xdr:col>111</xdr:col>
      <xdr:colOff>174625</xdr:colOff>
      <xdr:row>76</xdr:row>
      <xdr:rowOff>132080</xdr:rowOff>
    </xdr:to>
    <xdr:cxnSp macro="">
      <xdr:nvCxnSpPr>
        <xdr:cNvPr id="864" name="直線コネクタ 863"/>
        <xdr:cNvCxnSpPr/>
      </xdr:nvCxnSpPr>
      <xdr:spPr>
        <a:xfrm>
          <a:off x="18735675" y="13141325"/>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160020</xdr:rowOff>
    </xdr:from>
    <xdr:to>
      <xdr:col>112</xdr:col>
      <xdr:colOff>38100</xdr:colOff>
      <xdr:row>76</xdr:row>
      <xdr:rowOff>92710</xdr:rowOff>
    </xdr:to>
    <xdr:sp macro="" textlink="">
      <xdr:nvSpPr>
        <xdr:cNvPr id="865" name="フローチャート: 判断 864"/>
        <xdr:cNvSpPr/>
      </xdr:nvSpPr>
      <xdr:spPr>
        <a:xfrm>
          <a:off x="19510375" y="1301877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107950</xdr:rowOff>
    </xdr:from>
    <xdr:ext cx="528320" cy="248285"/>
    <xdr:sp macro="" textlink="">
      <xdr:nvSpPr>
        <xdr:cNvPr id="866" name="テキスト ボックス 865"/>
        <xdr:cNvSpPr txBox="1"/>
      </xdr:nvSpPr>
      <xdr:spPr>
        <a:xfrm>
          <a:off x="19309715" y="1279525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111125</xdr:rowOff>
    </xdr:from>
    <xdr:to>
      <xdr:col>107</xdr:col>
      <xdr:colOff>50800</xdr:colOff>
      <xdr:row>76</xdr:row>
      <xdr:rowOff>149225</xdr:rowOff>
    </xdr:to>
    <xdr:cxnSp macro="">
      <xdr:nvCxnSpPr>
        <xdr:cNvPr id="867" name="直線コネクタ 866"/>
        <xdr:cNvCxnSpPr/>
      </xdr:nvCxnSpPr>
      <xdr:spPr>
        <a:xfrm flipV="1">
          <a:off x="17926050" y="1314132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6350</xdr:rowOff>
    </xdr:from>
    <xdr:to>
      <xdr:col>107</xdr:col>
      <xdr:colOff>101600</xdr:colOff>
      <xdr:row>76</xdr:row>
      <xdr:rowOff>104775</xdr:rowOff>
    </xdr:to>
    <xdr:sp macro="" textlink="">
      <xdr:nvSpPr>
        <xdr:cNvPr id="868" name="フローチャート: 判断 867"/>
        <xdr:cNvSpPr/>
      </xdr:nvSpPr>
      <xdr:spPr>
        <a:xfrm>
          <a:off x="18684875" y="130365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120650</xdr:rowOff>
    </xdr:from>
    <xdr:ext cx="528320" cy="243840"/>
    <xdr:sp macro="" textlink="">
      <xdr:nvSpPr>
        <xdr:cNvPr id="869" name="テキスト ボックス 868"/>
        <xdr:cNvSpPr txBox="1"/>
      </xdr:nvSpPr>
      <xdr:spPr>
        <a:xfrm>
          <a:off x="18500090" y="1280795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76</xdr:row>
      <xdr:rowOff>149225</xdr:rowOff>
    </xdr:from>
    <xdr:to>
      <xdr:col>102</xdr:col>
      <xdr:colOff>114300</xdr:colOff>
      <xdr:row>77</xdr:row>
      <xdr:rowOff>65405</xdr:rowOff>
    </xdr:to>
    <xdr:cxnSp macro="">
      <xdr:nvCxnSpPr>
        <xdr:cNvPr id="870" name="直線コネクタ 869"/>
        <xdr:cNvCxnSpPr/>
      </xdr:nvCxnSpPr>
      <xdr:spPr>
        <a:xfrm flipV="1">
          <a:off x="17113250" y="13179425"/>
          <a:ext cx="8128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57150</xdr:rowOff>
    </xdr:from>
    <xdr:to>
      <xdr:col>102</xdr:col>
      <xdr:colOff>165100</xdr:colOff>
      <xdr:row>75</xdr:row>
      <xdr:rowOff>154940</xdr:rowOff>
    </xdr:to>
    <xdr:sp macro="" textlink="">
      <xdr:nvSpPr>
        <xdr:cNvPr id="871" name="フローチャート: 判断 870"/>
        <xdr:cNvSpPr/>
      </xdr:nvSpPr>
      <xdr:spPr>
        <a:xfrm>
          <a:off x="17875250" y="12915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6350</xdr:rowOff>
    </xdr:from>
    <xdr:ext cx="528320" cy="247015"/>
    <xdr:sp macro="" textlink="">
      <xdr:nvSpPr>
        <xdr:cNvPr id="872" name="テキスト ボックス 871"/>
        <xdr:cNvSpPr txBox="1"/>
      </xdr:nvSpPr>
      <xdr:spPr>
        <a:xfrm>
          <a:off x="17674590" y="1269365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5080</xdr:rowOff>
    </xdr:from>
    <xdr:to>
      <xdr:col>98</xdr:col>
      <xdr:colOff>38100</xdr:colOff>
      <xdr:row>75</xdr:row>
      <xdr:rowOff>102870</xdr:rowOff>
    </xdr:to>
    <xdr:sp macro="" textlink="">
      <xdr:nvSpPr>
        <xdr:cNvPr id="873" name="フローチャート: 判断 872"/>
        <xdr:cNvSpPr/>
      </xdr:nvSpPr>
      <xdr:spPr>
        <a:xfrm>
          <a:off x="17065625" y="12863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118745</xdr:rowOff>
    </xdr:from>
    <xdr:ext cx="528320" cy="244475"/>
    <xdr:sp macro="" textlink="">
      <xdr:nvSpPr>
        <xdr:cNvPr id="874" name="テキスト ボックス 873"/>
        <xdr:cNvSpPr txBox="1"/>
      </xdr:nvSpPr>
      <xdr:spPr>
        <a:xfrm>
          <a:off x="16864965" y="1263459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5" name="テキスト ボックス 874"/>
        <xdr:cNvSpPr txBox="1"/>
      </xdr:nvSpPr>
      <xdr:spPr>
        <a:xfrm>
          <a:off x="20145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6" name="テキスト ボックス 875"/>
        <xdr:cNvSpPr txBox="1"/>
      </xdr:nvSpPr>
      <xdr:spPr>
        <a:xfrm>
          <a:off x="19383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7" name="テキスト ボックス 876"/>
        <xdr:cNvSpPr txBox="1"/>
      </xdr:nvSpPr>
      <xdr:spPr>
        <a:xfrm>
          <a:off x="185610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8" name="テキスト ボックス 877"/>
        <xdr:cNvSpPr txBox="1"/>
      </xdr:nvSpPr>
      <xdr:spPr>
        <a:xfrm>
          <a:off x="177514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9" name="テキスト ボックス 878"/>
        <xdr:cNvSpPr txBox="1"/>
      </xdr:nvSpPr>
      <xdr:spPr>
        <a:xfrm>
          <a:off x="169386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76835</xdr:rowOff>
    </xdr:from>
    <xdr:to>
      <xdr:col>116</xdr:col>
      <xdr:colOff>114300</xdr:colOff>
      <xdr:row>77</xdr:row>
      <xdr:rowOff>9525</xdr:rowOff>
    </xdr:to>
    <xdr:sp macro="" textlink="">
      <xdr:nvSpPr>
        <xdr:cNvPr id="880" name="楕円 879"/>
        <xdr:cNvSpPr/>
      </xdr:nvSpPr>
      <xdr:spPr>
        <a:xfrm>
          <a:off x="20269200" y="131070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56515</xdr:rowOff>
    </xdr:from>
    <xdr:ext cx="534670" cy="244475"/>
    <xdr:sp macro="" textlink="">
      <xdr:nvSpPr>
        <xdr:cNvPr id="881" name="繰出金該当値テキスト"/>
        <xdr:cNvSpPr txBox="1"/>
      </xdr:nvSpPr>
      <xdr:spPr>
        <a:xfrm>
          <a:off x="20370800" y="130867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83185</xdr:rowOff>
    </xdr:from>
    <xdr:to>
      <xdr:col>112</xdr:col>
      <xdr:colOff>38100</xdr:colOff>
      <xdr:row>77</xdr:row>
      <xdr:rowOff>15240</xdr:rowOff>
    </xdr:to>
    <xdr:sp macro="" textlink="">
      <xdr:nvSpPr>
        <xdr:cNvPr id="882" name="楕円 881"/>
        <xdr:cNvSpPr/>
      </xdr:nvSpPr>
      <xdr:spPr>
        <a:xfrm>
          <a:off x="19510375" y="13113385"/>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6350</xdr:rowOff>
    </xdr:from>
    <xdr:ext cx="528320" cy="247015"/>
    <xdr:sp macro="" textlink="">
      <xdr:nvSpPr>
        <xdr:cNvPr id="883" name="テキスト ボックス 882"/>
        <xdr:cNvSpPr txBox="1"/>
      </xdr:nvSpPr>
      <xdr:spPr>
        <a:xfrm>
          <a:off x="19309715" y="1320800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62230</xdr:rowOff>
    </xdr:from>
    <xdr:to>
      <xdr:col>107</xdr:col>
      <xdr:colOff>101600</xdr:colOff>
      <xdr:row>76</xdr:row>
      <xdr:rowOff>160020</xdr:rowOff>
    </xdr:to>
    <xdr:sp macro="" textlink="">
      <xdr:nvSpPr>
        <xdr:cNvPr id="884" name="楕円 883"/>
        <xdr:cNvSpPr/>
      </xdr:nvSpPr>
      <xdr:spPr>
        <a:xfrm>
          <a:off x="18684875" y="1309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151765</xdr:rowOff>
    </xdr:from>
    <xdr:ext cx="528320" cy="244475"/>
    <xdr:sp macro="" textlink="">
      <xdr:nvSpPr>
        <xdr:cNvPr id="885" name="テキスト ボックス 884"/>
        <xdr:cNvSpPr txBox="1"/>
      </xdr:nvSpPr>
      <xdr:spPr>
        <a:xfrm>
          <a:off x="18500090" y="1318196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100330</xdr:rowOff>
    </xdr:from>
    <xdr:to>
      <xdr:col>102</xdr:col>
      <xdr:colOff>165100</xdr:colOff>
      <xdr:row>77</xdr:row>
      <xdr:rowOff>33020</xdr:rowOff>
    </xdr:to>
    <xdr:sp macro="" textlink="">
      <xdr:nvSpPr>
        <xdr:cNvPr id="886" name="楕円 885"/>
        <xdr:cNvSpPr/>
      </xdr:nvSpPr>
      <xdr:spPr>
        <a:xfrm>
          <a:off x="17875250" y="131305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24765</xdr:rowOff>
    </xdr:from>
    <xdr:ext cx="528320" cy="245745"/>
    <xdr:sp macro="" textlink="">
      <xdr:nvSpPr>
        <xdr:cNvPr id="887" name="テキスト ボックス 886"/>
        <xdr:cNvSpPr txBox="1"/>
      </xdr:nvSpPr>
      <xdr:spPr>
        <a:xfrm>
          <a:off x="17674590" y="1322641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34,339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17780</xdr:rowOff>
    </xdr:from>
    <xdr:to>
      <xdr:col>98</xdr:col>
      <xdr:colOff>38100</xdr:colOff>
      <xdr:row>77</xdr:row>
      <xdr:rowOff>114300</xdr:rowOff>
    </xdr:to>
    <xdr:sp macro="" textlink="">
      <xdr:nvSpPr>
        <xdr:cNvPr id="888" name="楕円 887"/>
        <xdr:cNvSpPr/>
      </xdr:nvSpPr>
      <xdr:spPr>
        <a:xfrm>
          <a:off x="17065625" y="1321943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105410</xdr:rowOff>
    </xdr:from>
    <xdr:ext cx="528320" cy="248285"/>
    <xdr:sp macro="" textlink="">
      <xdr:nvSpPr>
        <xdr:cNvPr id="889" name="テキスト ボックス 888"/>
        <xdr:cNvSpPr txBox="1"/>
      </xdr:nvSpPr>
      <xdr:spPr>
        <a:xfrm>
          <a:off x="16864965" y="1330706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90" name="正方形/長方形 889"/>
        <xdr:cNvSpPr/>
      </xdr:nvSpPr>
      <xdr:spPr>
        <a:xfrm>
          <a:off x="16764000" y="14285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1" name="正方形/長方形 890"/>
        <xdr:cNvSpPr/>
      </xdr:nvSpPr>
      <xdr:spPr>
        <a:xfrm>
          <a:off x="16891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86360</xdr:rowOff>
    </xdr:from>
    <xdr:to>
      <xdr:col>104</xdr:col>
      <xdr:colOff>127000</xdr:colOff>
      <xdr:row>88</xdr:row>
      <xdr:rowOff>0</xdr:rowOff>
    </xdr:to>
    <xdr:sp macro="" textlink="">
      <xdr:nvSpPr>
        <xdr:cNvPr id="892" name="正方形/長方形 891"/>
        <xdr:cNvSpPr/>
      </xdr:nvSpPr>
      <xdr:spPr>
        <a:xfrm>
          <a:off x="16891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3" name="正方形/長方形 892"/>
        <xdr:cNvSpPr/>
      </xdr:nvSpPr>
      <xdr:spPr>
        <a:xfrm>
          <a:off x="178117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86360</xdr:rowOff>
    </xdr:from>
    <xdr:to>
      <xdr:col>110</xdr:col>
      <xdr:colOff>0</xdr:colOff>
      <xdr:row>88</xdr:row>
      <xdr:rowOff>0</xdr:rowOff>
    </xdr:to>
    <xdr:sp macro="" textlink="">
      <xdr:nvSpPr>
        <xdr:cNvPr id="894" name="正方形/長方形 893"/>
        <xdr:cNvSpPr/>
      </xdr:nvSpPr>
      <xdr:spPr>
        <a:xfrm>
          <a:off x="178117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5" name="正方形/長方形 894"/>
        <xdr:cNvSpPr/>
      </xdr:nvSpPr>
      <xdr:spPr>
        <a:xfrm>
          <a:off x="188595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86360</xdr:rowOff>
    </xdr:from>
    <xdr:to>
      <xdr:col>116</xdr:col>
      <xdr:colOff>0</xdr:colOff>
      <xdr:row>88</xdr:row>
      <xdr:rowOff>0</xdr:rowOff>
    </xdr:to>
    <xdr:sp macro="" textlink="">
      <xdr:nvSpPr>
        <xdr:cNvPr id="896" name="正方形/長方形 895"/>
        <xdr:cNvSpPr/>
      </xdr:nvSpPr>
      <xdr:spPr>
        <a:xfrm>
          <a:off x="188595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7" name="正方形/長方形 896"/>
        <xdr:cNvSpPr/>
      </xdr:nvSpPr>
      <xdr:spPr>
        <a:xfrm>
          <a:off x="16764000" y="15112365"/>
          <a:ext cx="4305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14630"/>
    <xdr:sp macro="" textlink="">
      <xdr:nvSpPr>
        <xdr:cNvPr id="898" name="テキスト ボックス 897"/>
        <xdr:cNvSpPr txBox="1"/>
      </xdr:nvSpPr>
      <xdr:spPr>
        <a:xfrm>
          <a:off x="16741775"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2730"/>
    <xdr:sp macro="" textlink="">
      <xdr:nvSpPr>
        <xdr:cNvPr id="901" name="テキスト ボックス 900"/>
        <xdr:cNvSpPr txBox="1"/>
      </xdr:nvSpPr>
      <xdr:spPr>
        <a:xfrm>
          <a:off x="16546830" y="161137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xdr:cNvCxnSpPr/>
      </xdr:nvCxnSpPr>
      <xdr:spPr>
        <a:xfrm>
          <a:off x="16764000" y="15112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3205"/>
    <xdr:sp macro="" textlink="">
      <xdr:nvSpPr>
        <xdr:cNvPr id="903" name="テキスト ボックス 902"/>
        <xdr:cNvSpPr txBox="1"/>
      </xdr:nvSpPr>
      <xdr:spPr>
        <a:xfrm>
          <a:off x="16546830" y="149688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xdr:cNvSpPr/>
      </xdr:nvSpPr>
      <xdr:spPr>
        <a:xfrm>
          <a:off x="16764000" y="15112365"/>
          <a:ext cx="4305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10" name="直線コネクタ 909"/>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3" name="直線コネクタ 912"/>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915" name="テキスト ボックス 914"/>
        <xdr:cNvSpPr txBox="1"/>
      </xdr:nvSpPr>
      <xdr:spPr>
        <a:xfrm>
          <a:off x="19436715"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918" name="テキスト ボックス 917"/>
        <xdr:cNvSpPr txBox="1"/>
      </xdr:nvSpPr>
      <xdr:spPr>
        <a:xfrm>
          <a:off x="1862709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9" name="直線コネクタ 918"/>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1" name="テキスト ボックス 920"/>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23" name="テキスト ボックス 922"/>
        <xdr:cNvSpPr txBox="1"/>
      </xdr:nvSpPr>
      <xdr:spPr>
        <a:xfrm>
          <a:off x="16991965"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5" name="テキスト ボックス 924"/>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8" name="テキスト ボックス 927"/>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32" name="テキスト ボックス 931"/>
        <xdr:cNvSpPr txBox="1"/>
      </xdr:nvSpPr>
      <xdr:spPr>
        <a:xfrm>
          <a:off x="19436715"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34" name="テキスト ボックス 933"/>
        <xdr:cNvSpPr txBox="1"/>
      </xdr:nvSpPr>
      <xdr:spPr>
        <a:xfrm>
          <a:off x="1862709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6" name="テキスト ボックス 935"/>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38" name="テキスト ボックス 937"/>
        <xdr:cNvSpPr txBox="1"/>
      </xdr:nvSpPr>
      <xdr:spPr>
        <a:xfrm>
          <a:off x="16991965"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各項目の中で、類似団体平均と比較して高い主な項目は、扶助費（+19,152円）、物件費（+5,978円）、普通建設費（新規整備）（+4,077円）、積立金（+2,814円）である。
扶助費については、前年度に比べて17,715円減少しているが、類似団体を大幅に上回っている。これは、私立保育園委託料や自立支援給付費等の増加、類似団体の中でも人口が多く、15歳未満人口構成比率が高いことが要因であると考えられる。今後も高齢化や制度改正、サービスの充実により社会保障関係経費は増加が見込まれるため、受益者負担の適正化や単独事業の見直しを検討し、持続可能なサービス提供を目指していく。
物件費については、ごみ処理や給食、消防業務を単独で実施していることにより類似団体平均を上回っている。これらの業務で使用する施設や備品は老朽化が進み、今後コストが増加する見込みであることから民間委託や広域化、施設の統廃合を検討し、コスト削減に努める。
普通建設事業費（新規整備）については、前年度に比べて9,658円減少しているが、地域密着型施設等整備事業や苅田小学校区放課後児童クラブ創設事業を行ったため類似団体平均を上回った。
積立金については、老朽化している施設の更新のため、公共施設整備基金への積立金が大きく増加したため、類似団体平均を上回った。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470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福岡県苅田町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5910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87730"/>
          <a:ext cx="9255125"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91821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91821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37,767
36,647
49.58
17,057,863
16,359,658
542,927
10,282,608
8,070,055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91821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36625"/>
          <a:ext cx="18573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36625"/>
          <a:ext cx="1158875" cy="937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9.3
17.6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6350</xdr:rowOff>
    </xdr:to>
    <xdr:sp macro="" textlink="">
      <xdr:nvSpPr>
        <xdr:cNvPr id="15" name="正方形/長方形 14"/>
        <xdr:cNvSpPr/>
      </xdr:nvSpPr>
      <xdr:spPr>
        <a:xfrm>
          <a:off x="7747000" y="949325"/>
          <a:ext cx="587375" cy="942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714500"/>
          <a:ext cx="1857375"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714500"/>
          <a:ext cx="3492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87730"/>
          <a:ext cx="1397000" cy="11385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6350</xdr:rowOff>
    </xdr:to>
    <xdr:sp macro="" textlink="">
      <xdr:nvSpPr>
        <xdr:cNvPr id="19" name="正方形/長方形 18"/>
        <xdr:cNvSpPr/>
      </xdr:nvSpPr>
      <xdr:spPr>
        <a:xfrm>
          <a:off x="10398125" y="949325"/>
          <a:ext cx="13335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218565"/>
          <a:ext cx="13335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122555</xdr:rowOff>
    </xdr:to>
    <xdr:sp macro="" textlink="">
      <xdr:nvSpPr>
        <xdr:cNvPr id="21" name="正方形/長方形 20"/>
        <xdr:cNvSpPr/>
      </xdr:nvSpPr>
      <xdr:spPr>
        <a:xfrm>
          <a:off x="10398125" y="1549400"/>
          <a:ext cx="133350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6553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86360</xdr:rowOff>
    </xdr:to>
    <xdr:sp macro="" textlink="">
      <xdr:nvSpPr>
        <xdr:cNvPr id="23" name="楕円 22"/>
        <xdr:cNvSpPr/>
      </xdr:nvSpPr>
      <xdr:spPr>
        <a:xfrm>
          <a:off x="10290175" y="10102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7952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51828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51828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6022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9043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8285"/>
    <xdr:sp macro="" textlink="">
      <xdr:nvSpPr>
        <xdr:cNvPr id="29" name="テキスト ボックス 28"/>
        <xdr:cNvSpPr txBox="1"/>
      </xdr:nvSpPr>
      <xdr:spPr>
        <a:xfrm>
          <a:off x="650875" y="2853055"/>
          <a:ext cx="88963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86360</xdr:rowOff>
    </xdr:from>
    <xdr:ext cx="6046470" cy="243205"/>
    <xdr:sp macro="" textlink="">
      <xdr:nvSpPr>
        <xdr:cNvPr id="30" name="テキスト ボックス 29"/>
        <xdr:cNvSpPr txBox="1"/>
      </xdr:nvSpPr>
      <xdr:spPr>
        <a:xfrm>
          <a:off x="650875" y="3172460"/>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4475"/>
    <xdr:sp macro="" textlink="">
      <xdr:nvSpPr>
        <xdr:cNvPr id="31" name="テキスト ボックス 30"/>
        <xdr:cNvSpPr txBox="1"/>
      </xdr:nvSpPr>
      <xdr:spPr>
        <a:xfrm>
          <a:off x="650875" y="348996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86360</xdr:rowOff>
    </xdr:from>
    <xdr:to>
      <xdr:col>12</xdr:col>
      <xdr:colOff>127000</xdr:colOff>
      <xdr:row>28</xdr:row>
      <xdr:rowOff>0</xdr:rowOff>
    </xdr:to>
    <xdr:sp macro="" textlink="">
      <xdr:nvSpPr>
        <xdr:cNvPr id="34" name="正方形/長方形 33"/>
        <xdr:cNvSpPr/>
      </xdr:nvSpPr>
      <xdr:spPr>
        <a:xfrm>
          <a:off x="825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86360</xdr:rowOff>
    </xdr:from>
    <xdr:to>
      <xdr:col>18</xdr:col>
      <xdr:colOff>0</xdr:colOff>
      <xdr:row>28</xdr:row>
      <xdr:rowOff>0</xdr:rowOff>
    </xdr:to>
    <xdr:sp macro="" textlink="">
      <xdr:nvSpPr>
        <xdr:cNvPr id="36" name="正方形/長方形 35"/>
        <xdr:cNvSpPr/>
      </xdr:nvSpPr>
      <xdr:spPr>
        <a:xfrm>
          <a:off x="1746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86360</xdr:rowOff>
    </xdr:from>
    <xdr:to>
      <xdr:col>24</xdr:col>
      <xdr:colOff>0</xdr:colOff>
      <xdr:row>28</xdr:row>
      <xdr:rowOff>0</xdr:rowOff>
    </xdr:to>
    <xdr:sp macro="" textlink="">
      <xdr:nvSpPr>
        <xdr:cNvPr id="38" name="正方形/長方形 37"/>
        <xdr:cNvSpPr/>
      </xdr:nvSpPr>
      <xdr:spPr>
        <a:xfrm>
          <a:off x="2794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14630"/>
    <xdr:sp macro="" textlink="">
      <xdr:nvSpPr>
        <xdr:cNvPr id="40" name="テキスト ボックス 39"/>
        <xdr:cNvSpPr txBox="1"/>
      </xdr:nvSpPr>
      <xdr:spPr>
        <a:xfrm>
          <a:off x="676275"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1010" cy="248285"/>
    <xdr:sp macro="" textlink="">
      <xdr:nvSpPr>
        <xdr:cNvPr id="42" name="テキスト ボックス 41"/>
        <xdr:cNvSpPr txBox="1"/>
      </xdr:nvSpPr>
      <xdr:spPr>
        <a:xfrm>
          <a:off x="278765" y="6965315"/>
          <a:ext cx="461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xdr:cNvCxnSpPr/>
      </xdr:nvCxnSpPr>
      <xdr:spPr>
        <a:xfrm>
          <a:off x="698500" y="6729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61010" cy="249555"/>
    <xdr:sp macro="" textlink="">
      <xdr:nvSpPr>
        <xdr:cNvPr id="44" name="テキスト ボックス 43"/>
        <xdr:cNvSpPr txBox="1"/>
      </xdr:nvSpPr>
      <xdr:spPr>
        <a:xfrm>
          <a:off x="278765" y="6586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1010" cy="249555"/>
    <xdr:sp macro="" textlink="">
      <xdr:nvSpPr>
        <xdr:cNvPr id="46" name="テキスト ボックス 45"/>
        <xdr:cNvSpPr txBox="1"/>
      </xdr:nvSpPr>
      <xdr:spPr>
        <a:xfrm>
          <a:off x="278765" y="620649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xdr:cNvCxnSpPr/>
      </xdr:nvCxnSpPr>
      <xdr:spPr>
        <a:xfrm>
          <a:off x="698500" y="5963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162560</xdr:rowOff>
    </xdr:from>
    <xdr:ext cx="461010" cy="244475"/>
    <xdr:sp macro="" textlink="">
      <xdr:nvSpPr>
        <xdr:cNvPr id="48" name="テキスト ボックス 47"/>
        <xdr:cNvSpPr txBox="1"/>
      </xdr:nvSpPr>
      <xdr:spPr>
        <a:xfrm>
          <a:off x="278765" y="582041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xdr:cNvCxnSpPr/>
      </xdr:nvCxnSpPr>
      <xdr:spPr>
        <a:xfrm>
          <a:off x="698500" y="5584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126365</xdr:rowOff>
    </xdr:from>
    <xdr:ext cx="461010" cy="245745"/>
    <xdr:sp macro="" textlink="">
      <xdr:nvSpPr>
        <xdr:cNvPr id="50" name="テキスト ボックス 49"/>
        <xdr:cNvSpPr txBox="1"/>
      </xdr:nvSpPr>
      <xdr:spPr>
        <a:xfrm>
          <a:off x="278765" y="5441315"/>
          <a:ext cx="461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xdr:cNvCxnSpPr/>
      </xdr:nvCxnSpPr>
      <xdr:spPr>
        <a:xfrm>
          <a:off x="698500" y="5204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89535</xdr:rowOff>
    </xdr:from>
    <xdr:ext cx="461010" cy="244475"/>
    <xdr:sp macro="" textlink="">
      <xdr:nvSpPr>
        <xdr:cNvPr id="52" name="テキスト ボックス 51"/>
        <xdr:cNvSpPr txBox="1"/>
      </xdr:nvSpPr>
      <xdr:spPr>
        <a:xfrm>
          <a:off x="278765" y="5061585"/>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6985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1010" cy="243205"/>
    <xdr:sp macro="" textlink="">
      <xdr:nvSpPr>
        <xdr:cNvPr id="54" name="テキスト ボックス 53"/>
        <xdr:cNvSpPr txBox="1"/>
      </xdr:nvSpPr>
      <xdr:spPr>
        <a:xfrm>
          <a:off x="278765" y="468185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議会費グラフ枠"/>
        <xdr:cNvSpPr/>
      </xdr:nvSpPr>
      <xdr:spPr>
        <a:xfrm>
          <a:off x="6985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71755</xdr:rowOff>
    </xdr:from>
    <xdr:to>
      <xdr:col>24</xdr:col>
      <xdr:colOff>62865</xdr:colOff>
      <xdr:row>38</xdr:row>
      <xdr:rowOff>55245</xdr:rowOff>
    </xdr:to>
    <xdr:cxnSp macro="">
      <xdr:nvCxnSpPr>
        <xdr:cNvPr id="56" name="直線コネクタ 55"/>
        <xdr:cNvCxnSpPr/>
      </xdr:nvCxnSpPr>
      <xdr:spPr>
        <a:xfrm flipV="1">
          <a:off x="4252595" y="52152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59055</xdr:rowOff>
    </xdr:from>
    <xdr:ext cx="469900" cy="245745"/>
    <xdr:sp macro="" textlink="">
      <xdr:nvSpPr>
        <xdr:cNvPr id="57" name="議会費最小値テキスト"/>
        <xdr:cNvSpPr txBox="1"/>
      </xdr:nvSpPr>
      <xdr:spPr>
        <a:xfrm>
          <a:off x="4305300" y="657415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55245</xdr:rowOff>
    </xdr:from>
    <xdr:to>
      <xdr:col>24</xdr:col>
      <xdr:colOff>152400</xdr:colOff>
      <xdr:row>38</xdr:row>
      <xdr:rowOff>55245</xdr:rowOff>
    </xdr:to>
    <xdr:cxnSp macro="">
      <xdr:nvCxnSpPr>
        <xdr:cNvPr id="58" name="直線コネクタ 57"/>
        <xdr:cNvCxnSpPr/>
      </xdr:nvCxnSpPr>
      <xdr:spPr>
        <a:xfrm>
          <a:off x="4181475" y="6570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20955</xdr:rowOff>
    </xdr:from>
    <xdr:ext cx="469900" cy="244475"/>
    <xdr:sp macro="" textlink="">
      <xdr:nvSpPr>
        <xdr:cNvPr id="59" name="議会費最大値テキスト"/>
        <xdr:cNvSpPr txBox="1"/>
      </xdr:nvSpPr>
      <xdr:spPr>
        <a:xfrm>
          <a:off x="4305300" y="49930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5,970</a:t>
          </a:r>
          <a:endParaRPr kumimoji="1" lang="ja-JP" altLang="en-US" sz="1000" b="1">
            <a:latin typeface="ＭＳ Ｐゴシック"/>
          </a:endParaRPr>
        </a:p>
      </xdr:txBody>
    </xdr:sp>
    <xdr:clientData/>
  </xdr:oneCellAnchor>
  <xdr:twoCellAnchor>
    <xdr:from>
      <xdr:col>23</xdr:col>
      <xdr:colOff>165100</xdr:colOff>
      <xdr:row>30</xdr:row>
      <xdr:rowOff>71755</xdr:rowOff>
    </xdr:from>
    <xdr:to>
      <xdr:col>24</xdr:col>
      <xdr:colOff>152400</xdr:colOff>
      <xdr:row>30</xdr:row>
      <xdr:rowOff>71755</xdr:rowOff>
    </xdr:to>
    <xdr:cxnSp macro="">
      <xdr:nvCxnSpPr>
        <xdr:cNvPr id="60" name="直線コネクタ 59"/>
        <xdr:cNvCxnSpPr/>
      </xdr:nvCxnSpPr>
      <xdr:spPr>
        <a:xfrm>
          <a:off x="4181475" y="5215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59055</xdr:rowOff>
    </xdr:from>
    <xdr:to>
      <xdr:col>24</xdr:col>
      <xdr:colOff>63500</xdr:colOff>
      <xdr:row>34</xdr:row>
      <xdr:rowOff>92075</xdr:rowOff>
    </xdr:to>
    <xdr:cxnSp macro="">
      <xdr:nvCxnSpPr>
        <xdr:cNvPr id="61" name="直線コネクタ 60"/>
        <xdr:cNvCxnSpPr/>
      </xdr:nvCxnSpPr>
      <xdr:spPr>
        <a:xfrm>
          <a:off x="3492500" y="588835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90805</xdr:rowOff>
    </xdr:from>
    <xdr:ext cx="469900" cy="244475"/>
    <xdr:sp macro="" textlink="">
      <xdr:nvSpPr>
        <xdr:cNvPr id="62" name="議会費平均値テキスト"/>
        <xdr:cNvSpPr txBox="1"/>
      </xdr:nvSpPr>
      <xdr:spPr>
        <a:xfrm>
          <a:off x="4305300" y="592010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111125</xdr:rowOff>
    </xdr:from>
    <xdr:to>
      <xdr:col>24</xdr:col>
      <xdr:colOff>114300</xdr:colOff>
      <xdr:row>35</xdr:row>
      <xdr:rowOff>43815</xdr:rowOff>
    </xdr:to>
    <xdr:sp macro="" textlink="">
      <xdr:nvSpPr>
        <xdr:cNvPr id="63" name="フローチャート: 判断 62"/>
        <xdr:cNvSpPr/>
      </xdr:nvSpPr>
      <xdr:spPr>
        <a:xfrm>
          <a:off x="4203700" y="59404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38100</xdr:rowOff>
    </xdr:from>
    <xdr:to>
      <xdr:col>19</xdr:col>
      <xdr:colOff>174625</xdr:colOff>
      <xdr:row>34</xdr:row>
      <xdr:rowOff>59055</xdr:rowOff>
    </xdr:to>
    <xdr:cxnSp macro="">
      <xdr:nvCxnSpPr>
        <xdr:cNvPr id="64" name="直線コネクタ 63"/>
        <xdr:cNvCxnSpPr/>
      </xdr:nvCxnSpPr>
      <xdr:spPr>
        <a:xfrm>
          <a:off x="2670175" y="586740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104775</xdr:rowOff>
    </xdr:from>
    <xdr:to>
      <xdr:col>20</xdr:col>
      <xdr:colOff>38100</xdr:colOff>
      <xdr:row>35</xdr:row>
      <xdr:rowOff>37465</xdr:rowOff>
    </xdr:to>
    <xdr:sp macro="" textlink="">
      <xdr:nvSpPr>
        <xdr:cNvPr id="65" name="フローチャート: 判断 64"/>
        <xdr:cNvSpPr/>
      </xdr:nvSpPr>
      <xdr:spPr>
        <a:xfrm>
          <a:off x="3444875" y="593407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29210</xdr:rowOff>
    </xdr:from>
    <xdr:ext cx="463550" cy="243205"/>
    <xdr:sp macro="" textlink="">
      <xdr:nvSpPr>
        <xdr:cNvPr id="66" name="テキスト ボックス 65"/>
        <xdr:cNvSpPr txBox="1"/>
      </xdr:nvSpPr>
      <xdr:spPr>
        <a:xfrm>
          <a:off x="3276600" y="602996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38100</xdr:rowOff>
    </xdr:from>
    <xdr:to>
      <xdr:col>15</xdr:col>
      <xdr:colOff>50800</xdr:colOff>
      <xdr:row>34</xdr:row>
      <xdr:rowOff>100330</xdr:rowOff>
    </xdr:to>
    <xdr:cxnSp macro="">
      <xdr:nvCxnSpPr>
        <xdr:cNvPr id="67" name="直線コネクタ 66"/>
        <xdr:cNvCxnSpPr/>
      </xdr:nvCxnSpPr>
      <xdr:spPr>
        <a:xfrm flipV="1">
          <a:off x="1860550" y="5867400"/>
          <a:ext cx="80962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121285</xdr:rowOff>
    </xdr:from>
    <xdr:to>
      <xdr:col>15</xdr:col>
      <xdr:colOff>101600</xdr:colOff>
      <xdr:row>35</xdr:row>
      <xdr:rowOff>53975</xdr:rowOff>
    </xdr:to>
    <xdr:sp macro="" textlink="">
      <xdr:nvSpPr>
        <xdr:cNvPr id="68" name="フローチャート: 判断 67"/>
        <xdr:cNvSpPr/>
      </xdr:nvSpPr>
      <xdr:spPr>
        <a:xfrm>
          <a:off x="2619375" y="59505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45085</xdr:rowOff>
    </xdr:from>
    <xdr:ext cx="463550" cy="248285"/>
    <xdr:sp macro="" textlink="">
      <xdr:nvSpPr>
        <xdr:cNvPr id="69" name="テキスト ボックス 68"/>
        <xdr:cNvSpPr txBox="1"/>
      </xdr:nvSpPr>
      <xdr:spPr>
        <a:xfrm>
          <a:off x="2451100" y="604583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34</xdr:row>
      <xdr:rowOff>80010</xdr:rowOff>
    </xdr:from>
    <xdr:to>
      <xdr:col>10</xdr:col>
      <xdr:colOff>114300</xdr:colOff>
      <xdr:row>34</xdr:row>
      <xdr:rowOff>100330</xdr:rowOff>
    </xdr:to>
    <xdr:cxnSp macro="">
      <xdr:nvCxnSpPr>
        <xdr:cNvPr id="70" name="直線コネクタ 69"/>
        <xdr:cNvCxnSpPr/>
      </xdr:nvCxnSpPr>
      <xdr:spPr>
        <a:xfrm>
          <a:off x="1047750" y="5909310"/>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56515</xdr:rowOff>
    </xdr:from>
    <xdr:to>
      <xdr:col>10</xdr:col>
      <xdr:colOff>165100</xdr:colOff>
      <xdr:row>34</xdr:row>
      <xdr:rowOff>154940</xdr:rowOff>
    </xdr:to>
    <xdr:sp macro="" textlink="">
      <xdr:nvSpPr>
        <xdr:cNvPr id="71" name="フローチャート: 判断 70"/>
        <xdr:cNvSpPr/>
      </xdr:nvSpPr>
      <xdr:spPr>
        <a:xfrm>
          <a:off x="1809750" y="58858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145415</xdr:rowOff>
    </xdr:from>
    <xdr:ext cx="463550" cy="249555"/>
    <xdr:sp macro="" textlink="">
      <xdr:nvSpPr>
        <xdr:cNvPr id="72" name="テキスト ボックス 71"/>
        <xdr:cNvSpPr txBox="1"/>
      </xdr:nvSpPr>
      <xdr:spPr>
        <a:xfrm>
          <a:off x="1641475" y="59747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23495</xdr:rowOff>
    </xdr:from>
    <xdr:to>
      <xdr:col>6</xdr:col>
      <xdr:colOff>38100</xdr:colOff>
      <xdr:row>34</xdr:row>
      <xdr:rowOff>121285</xdr:rowOff>
    </xdr:to>
    <xdr:sp macro="" textlink="">
      <xdr:nvSpPr>
        <xdr:cNvPr id="73" name="フローチャート: 判断 72"/>
        <xdr:cNvSpPr/>
      </xdr:nvSpPr>
      <xdr:spPr>
        <a:xfrm>
          <a:off x="1000125" y="5852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137160</xdr:rowOff>
    </xdr:from>
    <xdr:ext cx="463550" cy="249555"/>
    <xdr:sp macro="" textlink="">
      <xdr:nvSpPr>
        <xdr:cNvPr id="74" name="テキスト ボックス 73"/>
        <xdr:cNvSpPr txBox="1"/>
      </xdr:nvSpPr>
      <xdr:spPr>
        <a:xfrm>
          <a:off x="831850" y="56235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xdr:cNvSpPr txBox="1"/>
      </xdr:nvSpPr>
      <xdr:spPr>
        <a:xfrm>
          <a:off x="4079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xdr:cNvSpPr txBox="1"/>
      </xdr:nvSpPr>
      <xdr:spPr>
        <a:xfrm>
          <a:off x="33178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xdr:cNvSpPr txBox="1"/>
      </xdr:nvSpPr>
      <xdr:spPr>
        <a:xfrm>
          <a:off x="24955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xdr:cNvSpPr txBox="1"/>
      </xdr:nvSpPr>
      <xdr:spPr>
        <a:xfrm>
          <a:off x="1685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xdr:cNvSpPr txBox="1"/>
      </xdr:nvSpPr>
      <xdr:spPr>
        <a:xfrm>
          <a:off x="873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42545</xdr:rowOff>
    </xdr:from>
    <xdr:to>
      <xdr:col>24</xdr:col>
      <xdr:colOff>114300</xdr:colOff>
      <xdr:row>34</xdr:row>
      <xdr:rowOff>140335</xdr:rowOff>
    </xdr:to>
    <xdr:sp macro="" textlink="">
      <xdr:nvSpPr>
        <xdr:cNvPr id="80" name="楕円 79"/>
        <xdr:cNvSpPr/>
      </xdr:nvSpPr>
      <xdr:spPr>
        <a:xfrm>
          <a:off x="4203700" y="587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64770</xdr:rowOff>
    </xdr:from>
    <xdr:ext cx="469900" cy="248285"/>
    <xdr:sp macro="" textlink="">
      <xdr:nvSpPr>
        <xdr:cNvPr id="81" name="議会費該当値テキスト"/>
        <xdr:cNvSpPr txBox="1"/>
      </xdr:nvSpPr>
      <xdr:spPr>
        <a:xfrm>
          <a:off x="4305300" y="572262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9525</xdr:rowOff>
    </xdr:from>
    <xdr:to>
      <xdr:col>20</xdr:col>
      <xdr:colOff>38100</xdr:colOff>
      <xdr:row>34</xdr:row>
      <xdr:rowOff>107315</xdr:rowOff>
    </xdr:to>
    <xdr:sp macro="" textlink="">
      <xdr:nvSpPr>
        <xdr:cNvPr id="82" name="楕円 81"/>
        <xdr:cNvSpPr/>
      </xdr:nvSpPr>
      <xdr:spPr>
        <a:xfrm>
          <a:off x="3444875" y="58388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123825</xdr:rowOff>
    </xdr:from>
    <xdr:ext cx="463550" cy="244475"/>
    <xdr:sp macro="" textlink="">
      <xdr:nvSpPr>
        <xdr:cNvPr id="83" name="テキスト ボックス 82"/>
        <xdr:cNvSpPr txBox="1"/>
      </xdr:nvSpPr>
      <xdr:spPr>
        <a:xfrm>
          <a:off x="3276600" y="561022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154940</xdr:rowOff>
    </xdr:from>
    <xdr:to>
      <xdr:col>15</xdr:col>
      <xdr:colOff>101600</xdr:colOff>
      <xdr:row>34</xdr:row>
      <xdr:rowOff>86995</xdr:rowOff>
    </xdr:to>
    <xdr:sp macro="" textlink="">
      <xdr:nvSpPr>
        <xdr:cNvPr id="84" name="楕円 83"/>
        <xdr:cNvSpPr/>
      </xdr:nvSpPr>
      <xdr:spPr>
        <a:xfrm>
          <a:off x="2619375" y="58127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102870</xdr:rowOff>
    </xdr:from>
    <xdr:ext cx="463550" cy="249555"/>
    <xdr:sp macro="" textlink="">
      <xdr:nvSpPr>
        <xdr:cNvPr id="85" name="テキスト ボックス 84"/>
        <xdr:cNvSpPr txBox="1"/>
      </xdr:nvSpPr>
      <xdr:spPr>
        <a:xfrm>
          <a:off x="2451100" y="55892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52070</xdr:rowOff>
    </xdr:from>
    <xdr:to>
      <xdr:col>10</xdr:col>
      <xdr:colOff>165100</xdr:colOff>
      <xdr:row>34</xdr:row>
      <xdr:rowOff>149225</xdr:rowOff>
    </xdr:to>
    <xdr:sp macro="" textlink="">
      <xdr:nvSpPr>
        <xdr:cNvPr id="86" name="楕円 85"/>
        <xdr:cNvSpPr/>
      </xdr:nvSpPr>
      <xdr:spPr>
        <a:xfrm>
          <a:off x="1809750" y="58813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165100</xdr:rowOff>
    </xdr:from>
    <xdr:ext cx="463550" cy="249555"/>
    <xdr:sp macro="" textlink="">
      <xdr:nvSpPr>
        <xdr:cNvPr id="87" name="テキスト ボックス 86"/>
        <xdr:cNvSpPr txBox="1"/>
      </xdr:nvSpPr>
      <xdr:spPr>
        <a:xfrm>
          <a:off x="1641475" y="565150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31115</xdr:rowOff>
    </xdr:from>
    <xdr:to>
      <xdr:col>6</xdr:col>
      <xdr:colOff>38100</xdr:colOff>
      <xdr:row>34</xdr:row>
      <xdr:rowOff>128905</xdr:rowOff>
    </xdr:to>
    <xdr:sp macro="" textlink="">
      <xdr:nvSpPr>
        <xdr:cNvPr id="88" name="楕円 87"/>
        <xdr:cNvSpPr/>
      </xdr:nvSpPr>
      <xdr:spPr>
        <a:xfrm>
          <a:off x="1000125" y="5860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120650</xdr:rowOff>
    </xdr:from>
    <xdr:ext cx="463550" cy="243840"/>
    <xdr:sp macro="" textlink="">
      <xdr:nvSpPr>
        <xdr:cNvPr id="89" name="テキスト ボックス 88"/>
        <xdr:cNvSpPr txBox="1"/>
      </xdr:nvSpPr>
      <xdr:spPr>
        <a:xfrm>
          <a:off x="831850" y="594995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xdr:cNvSpPr/>
      </xdr:nvSpPr>
      <xdr:spPr>
        <a:xfrm>
          <a:off x="6985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xdr:cNvSpPr/>
      </xdr:nvSpPr>
      <xdr:spPr>
        <a:xfrm>
          <a:off x="825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86360</xdr:rowOff>
    </xdr:from>
    <xdr:to>
      <xdr:col>12</xdr:col>
      <xdr:colOff>127000</xdr:colOff>
      <xdr:row>48</xdr:row>
      <xdr:rowOff>0</xdr:rowOff>
    </xdr:to>
    <xdr:sp macro="" textlink="">
      <xdr:nvSpPr>
        <xdr:cNvPr id="92" name="正方形/長方形 91"/>
        <xdr:cNvSpPr/>
      </xdr:nvSpPr>
      <xdr:spPr>
        <a:xfrm>
          <a:off x="825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xdr:cNvSpPr/>
      </xdr:nvSpPr>
      <xdr:spPr>
        <a:xfrm>
          <a:off x="1746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86360</xdr:rowOff>
    </xdr:from>
    <xdr:to>
      <xdr:col>18</xdr:col>
      <xdr:colOff>0</xdr:colOff>
      <xdr:row>48</xdr:row>
      <xdr:rowOff>0</xdr:rowOff>
    </xdr:to>
    <xdr:sp macro="" textlink="">
      <xdr:nvSpPr>
        <xdr:cNvPr id="94" name="正方形/長方形 93"/>
        <xdr:cNvSpPr/>
      </xdr:nvSpPr>
      <xdr:spPr>
        <a:xfrm>
          <a:off x="1746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xdr:cNvSpPr/>
      </xdr:nvSpPr>
      <xdr:spPr>
        <a:xfrm>
          <a:off x="2794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86360</xdr:rowOff>
    </xdr:from>
    <xdr:to>
      <xdr:col>24</xdr:col>
      <xdr:colOff>0</xdr:colOff>
      <xdr:row>48</xdr:row>
      <xdr:rowOff>0</xdr:rowOff>
    </xdr:to>
    <xdr:sp macro="" textlink="">
      <xdr:nvSpPr>
        <xdr:cNvPr id="96" name="正方形/長方形 95"/>
        <xdr:cNvSpPr/>
      </xdr:nvSpPr>
      <xdr:spPr>
        <a:xfrm>
          <a:off x="2794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xdr:cNvSpPr/>
      </xdr:nvSpPr>
      <xdr:spPr>
        <a:xfrm>
          <a:off x="6985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14630"/>
    <xdr:sp macro="" textlink="">
      <xdr:nvSpPr>
        <xdr:cNvPr id="98" name="テキスト ボックス 97"/>
        <xdr:cNvSpPr txBox="1"/>
      </xdr:nvSpPr>
      <xdr:spPr>
        <a:xfrm>
          <a:off x="676275"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xdr:cNvCxnSpPr/>
      </xdr:nvCxnSpPr>
      <xdr:spPr>
        <a:xfrm>
          <a:off x="6985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100" name="直線コネクタ 99"/>
        <xdr:cNvCxnSpPr/>
      </xdr:nvCxnSpPr>
      <xdr:spPr>
        <a:xfrm>
          <a:off x="698500" y="10078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4475"/>
    <xdr:sp macro="" textlink="">
      <xdr:nvSpPr>
        <xdr:cNvPr id="101" name="テキスト ボックス 100"/>
        <xdr:cNvSpPr txBox="1"/>
      </xdr:nvSpPr>
      <xdr:spPr>
        <a:xfrm>
          <a:off x="481330" y="99352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2" name="直線コネクタ 101"/>
        <xdr:cNvCxnSpPr/>
      </xdr:nvCxnSpPr>
      <xdr:spPr>
        <a:xfrm>
          <a:off x="698500" y="96259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52705</xdr:rowOff>
    </xdr:from>
    <xdr:ext cx="595630" cy="243205"/>
    <xdr:sp macro="" textlink="">
      <xdr:nvSpPr>
        <xdr:cNvPr id="103" name="テキスト ボックス 102"/>
        <xdr:cNvSpPr txBox="1"/>
      </xdr:nvSpPr>
      <xdr:spPr>
        <a:xfrm>
          <a:off x="166370" y="94824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4" name="直線コネクタ 103"/>
        <xdr:cNvCxnSpPr/>
      </xdr:nvCxnSpPr>
      <xdr:spPr>
        <a:xfrm>
          <a:off x="698500" y="9166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107315</xdr:rowOff>
    </xdr:from>
    <xdr:ext cx="595630" cy="248285"/>
    <xdr:sp macro="" textlink="">
      <xdr:nvSpPr>
        <xdr:cNvPr id="105" name="テキスト ボックス 104"/>
        <xdr:cNvSpPr txBox="1"/>
      </xdr:nvSpPr>
      <xdr:spPr>
        <a:xfrm>
          <a:off x="166370" y="90227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6" name="直線コネクタ 105"/>
        <xdr:cNvCxnSpPr/>
      </xdr:nvCxnSpPr>
      <xdr:spPr>
        <a:xfrm>
          <a:off x="698500" y="87071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162560</xdr:rowOff>
    </xdr:from>
    <xdr:ext cx="595630" cy="244475"/>
    <xdr:sp macro="" textlink="">
      <xdr:nvSpPr>
        <xdr:cNvPr id="107" name="テキスト ボックス 106"/>
        <xdr:cNvSpPr txBox="1"/>
      </xdr:nvSpPr>
      <xdr:spPr>
        <a:xfrm>
          <a:off x="166370" y="85636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xdr:cNvCxnSpPr/>
      </xdr:nvCxnSpPr>
      <xdr:spPr>
        <a:xfrm>
          <a:off x="6985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3205"/>
    <xdr:sp macro="" textlink="">
      <xdr:nvSpPr>
        <xdr:cNvPr id="109" name="テキスト ボックス 108"/>
        <xdr:cNvSpPr txBox="1"/>
      </xdr:nvSpPr>
      <xdr:spPr>
        <a:xfrm>
          <a:off x="166370" y="8110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0" name="総務費グラフ枠"/>
        <xdr:cNvSpPr/>
      </xdr:nvSpPr>
      <xdr:spPr>
        <a:xfrm>
          <a:off x="6985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32385</xdr:rowOff>
    </xdr:from>
    <xdr:to>
      <xdr:col>24</xdr:col>
      <xdr:colOff>62865</xdr:colOff>
      <xdr:row>58</xdr:row>
      <xdr:rowOff>59055</xdr:rowOff>
    </xdr:to>
    <xdr:cxnSp macro="">
      <xdr:nvCxnSpPr>
        <xdr:cNvPr id="111" name="直線コネクタ 110"/>
        <xdr:cNvCxnSpPr/>
      </xdr:nvCxnSpPr>
      <xdr:spPr>
        <a:xfrm flipV="1">
          <a:off x="4252595" y="877633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62230</xdr:rowOff>
    </xdr:from>
    <xdr:ext cx="534670" cy="244475"/>
    <xdr:sp macro="" textlink="">
      <xdr:nvSpPr>
        <xdr:cNvPr id="112" name="総務費最小値テキスト"/>
        <xdr:cNvSpPr txBox="1"/>
      </xdr:nvSpPr>
      <xdr:spPr>
        <a:xfrm>
          <a:off x="4305300" y="100063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34,583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59055</xdr:rowOff>
    </xdr:from>
    <xdr:to>
      <xdr:col>24</xdr:col>
      <xdr:colOff>152400</xdr:colOff>
      <xdr:row>58</xdr:row>
      <xdr:rowOff>59055</xdr:rowOff>
    </xdr:to>
    <xdr:cxnSp macro="">
      <xdr:nvCxnSpPr>
        <xdr:cNvPr id="113" name="直線コネクタ 112"/>
        <xdr:cNvCxnSpPr/>
      </xdr:nvCxnSpPr>
      <xdr:spPr>
        <a:xfrm>
          <a:off x="4181475" y="10003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146050</xdr:rowOff>
    </xdr:from>
    <xdr:ext cx="598805" cy="248920"/>
    <xdr:sp macro="" textlink="">
      <xdr:nvSpPr>
        <xdr:cNvPr id="114" name="総務費最大値テキスト"/>
        <xdr:cNvSpPr txBox="1"/>
      </xdr:nvSpPr>
      <xdr:spPr>
        <a:xfrm>
          <a:off x="4305300" y="85471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571,430</a:t>
          </a:r>
          <a:endParaRPr kumimoji="1" lang="ja-JP" altLang="en-US" sz="1000" b="1">
            <a:latin typeface="ＭＳ Ｐゴシック"/>
          </a:endParaRPr>
        </a:p>
      </xdr:txBody>
    </xdr:sp>
    <xdr:clientData/>
  </xdr:oneCellAnchor>
  <xdr:twoCellAnchor>
    <xdr:from>
      <xdr:col>23</xdr:col>
      <xdr:colOff>165100</xdr:colOff>
      <xdr:row>51</xdr:row>
      <xdr:rowOff>32385</xdr:rowOff>
    </xdr:from>
    <xdr:to>
      <xdr:col>24</xdr:col>
      <xdr:colOff>152400</xdr:colOff>
      <xdr:row>51</xdr:row>
      <xdr:rowOff>32385</xdr:rowOff>
    </xdr:to>
    <xdr:cxnSp macro="">
      <xdr:nvCxnSpPr>
        <xdr:cNvPr id="115" name="直線コネクタ 114"/>
        <xdr:cNvCxnSpPr/>
      </xdr:nvCxnSpPr>
      <xdr:spPr>
        <a:xfrm>
          <a:off x="4181475" y="8776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156845</xdr:rowOff>
    </xdr:from>
    <xdr:to>
      <xdr:col>24</xdr:col>
      <xdr:colOff>63500</xdr:colOff>
      <xdr:row>58</xdr:row>
      <xdr:rowOff>3810</xdr:rowOff>
    </xdr:to>
    <xdr:cxnSp macro="">
      <xdr:nvCxnSpPr>
        <xdr:cNvPr id="116" name="直線コネクタ 115"/>
        <xdr:cNvCxnSpPr/>
      </xdr:nvCxnSpPr>
      <xdr:spPr>
        <a:xfrm flipV="1">
          <a:off x="3492500" y="992949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78105</xdr:rowOff>
    </xdr:from>
    <xdr:ext cx="534670" cy="248285"/>
    <xdr:sp macro="" textlink="">
      <xdr:nvSpPr>
        <xdr:cNvPr id="117" name="総務費平均値テキスト"/>
        <xdr:cNvSpPr txBox="1"/>
      </xdr:nvSpPr>
      <xdr:spPr>
        <a:xfrm>
          <a:off x="4305300" y="967930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56515</xdr:rowOff>
    </xdr:from>
    <xdr:to>
      <xdr:col>24</xdr:col>
      <xdr:colOff>114300</xdr:colOff>
      <xdr:row>57</xdr:row>
      <xdr:rowOff>154940</xdr:rowOff>
    </xdr:to>
    <xdr:sp macro="" textlink="">
      <xdr:nvSpPr>
        <xdr:cNvPr id="118" name="フローチャート: 判断 117"/>
        <xdr:cNvSpPr/>
      </xdr:nvSpPr>
      <xdr:spPr>
        <a:xfrm>
          <a:off x="4203700" y="98291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122555</xdr:rowOff>
    </xdr:from>
    <xdr:to>
      <xdr:col>19</xdr:col>
      <xdr:colOff>174625</xdr:colOff>
      <xdr:row>58</xdr:row>
      <xdr:rowOff>3810</xdr:rowOff>
    </xdr:to>
    <xdr:cxnSp macro="">
      <xdr:nvCxnSpPr>
        <xdr:cNvPr id="119" name="直線コネクタ 118"/>
        <xdr:cNvCxnSpPr/>
      </xdr:nvCxnSpPr>
      <xdr:spPr>
        <a:xfrm>
          <a:off x="2670175" y="9723755"/>
          <a:ext cx="822325"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63500</xdr:rowOff>
    </xdr:from>
    <xdr:to>
      <xdr:col>20</xdr:col>
      <xdr:colOff>38100</xdr:colOff>
      <xdr:row>57</xdr:row>
      <xdr:rowOff>161290</xdr:rowOff>
    </xdr:to>
    <xdr:sp macro="" textlink="">
      <xdr:nvSpPr>
        <xdr:cNvPr id="120" name="フローチャート: 判断 119"/>
        <xdr:cNvSpPr/>
      </xdr:nvSpPr>
      <xdr:spPr>
        <a:xfrm>
          <a:off x="3444875" y="98361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12065</xdr:rowOff>
    </xdr:from>
    <xdr:ext cx="528320" cy="249555"/>
    <xdr:sp macro="" textlink="">
      <xdr:nvSpPr>
        <xdr:cNvPr id="121" name="テキスト ボックス 120"/>
        <xdr:cNvSpPr txBox="1"/>
      </xdr:nvSpPr>
      <xdr:spPr>
        <a:xfrm>
          <a:off x="3244215" y="96132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122555</xdr:rowOff>
    </xdr:from>
    <xdr:to>
      <xdr:col>15</xdr:col>
      <xdr:colOff>50800</xdr:colOff>
      <xdr:row>58</xdr:row>
      <xdr:rowOff>12700</xdr:rowOff>
    </xdr:to>
    <xdr:cxnSp macro="">
      <xdr:nvCxnSpPr>
        <xdr:cNvPr id="122" name="直線コネクタ 121"/>
        <xdr:cNvCxnSpPr/>
      </xdr:nvCxnSpPr>
      <xdr:spPr>
        <a:xfrm flipV="1">
          <a:off x="1860550" y="9723755"/>
          <a:ext cx="809625"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48260</xdr:rowOff>
    </xdr:from>
    <xdr:to>
      <xdr:col>15</xdr:col>
      <xdr:colOff>101600</xdr:colOff>
      <xdr:row>56</xdr:row>
      <xdr:rowOff>146050</xdr:rowOff>
    </xdr:to>
    <xdr:sp macro="" textlink="">
      <xdr:nvSpPr>
        <xdr:cNvPr id="123" name="フローチャート: 判断 122"/>
        <xdr:cNvSpPr/>
      </xdr:nvSpPr>
      <xdr:spPr>
        <a:xfrm>
          <a:off x="2619375" y="964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161925</xdr:rowOff>
    </xdr:from>
    <xdr:ext cx="598805" cy="244475"/>
    <xdr:sp macro="" textlink="">
      <xdr:nvSpPr>
        <xdr:cNvPr id="124" name="テキスト ボックス 123"/>
        <xdr:cNvSpPr txBox="1"/>
      </xdr:nvSpPr>
      <xdr:spPr>
        <a:xfrm>
          <a:off x="2402205" y="94202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12700</xdr:rowOff>
    </xdr:from>
    <xdr:to>
      <xdr:col>10</xdr:col>
      <xdr:colOff>114300</xdr:colOff>
      <xdr:row>58</xdr:row>
      <xdr:rowOff>22225</xdr:rowOff>
    </xdr:to>
    <xdr:cxnSp macro="">
      <xdr:nvCxnSpPr>
        <xdr:cNvPr id="125" name="直線コネクタ 124"/>
        <xdr:cNvCxnSpPr/>
      </xdr:nvCxnSpPr>
      <xdr:spPr>
        <a:xfrm flipV="1">
          <a:off x="1047750" y="995680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106680</xdr:rowOff>
    </xdr:from>
    <xdr:to>
      <xdr:col>10</xdr:col>
      <xdr:colOff>165100</xdr:colOff>
      <xdr:row>58</xdr:row>
      <xdr:rowOff>39370</xdr:rowOff>
    </xdr:to>
    <xdr:sp macro="" textlink="">
      <xdr:nvSpPr>
        <xdr:cNvPr id="126" name="フローチャート: 判断 125"/>
        <xdr:cNvSpPr/>
      </xdr:nvSpPr>
      <xdr:spPr>
        <a:xfrm>
          <a:off x="1809750" y="98793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55880</xdr:rowOff>
    </xdr:from>
    <xdr:ext cx="528320" cy="244475"/>
    <xdr:sp macro="" textlink="">
      <xdr:nvSpPr>
        <xdr:cNvPr id="127" name="テキスト ボックス 126"/>
        <xdr:cNvSpPr txBox="1"/>
      </xdr:nvSpPr>
      <xdr:spPr>
        <a:xfrm>
          <a:off x="1609090" y="965708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94615</xdr:rowOff>
    </xdr:from>
    <xdr:to>
      <xdr:col>6</xdr:col>
      <xdr:colOff>38100</xdr:colOff>
      <xdr:row>58</xdr:row>
      <xdr:rowOff>27940</xdr:rowOff>
    </xdr:to>
    <xdr:sp macro="" textlink="">
      <xdr:nvSpPr>
        <xdr:cNvPr id="128" name="フローチャート: 判断 127"/>
        <xdr:cNvSpPr/>
      </xdr:nvSpPr>
      <xdr:spPr>
        <a:xfrm>
          <a:off x="1000125" y="98672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43180</xdr:rowOff>
    </xdr:from>
    <xdr:ext cx="528320" cy="248920"/>
    <xdr:sp macro="" textlink="">
      <xdr:nvSpPr>
        <xdr:cNvPr id="129" name="テキスト ボックス 128"/>
        <xdr:cNvSpPr txBox="1"/>
      </xdr:nvSpPr>
      <xdr:spPr>
        <a:xfrm>
          <a:off x="799465" y="964438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0" name="テキスト ボックス 129"/>
        <xdr:cNvSpPr txBox="1"/>
      </xdr:nvSpPr>
      <xdr:spPr>
        <a:xfrm>
          <a:off x="4079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1" name="テキスト ボックス 130"/>
        <xdr:cNvSpPr txBox="1"/>
      </xdr:nvSpPr>
      <xdr:spPr>
        <a:xfrm>
          <a:off x="33178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2" name="テキスト ボックス 131"/>
        <xdr:cNvSpPr txBox="1"/>
      </xdr:nvSpPr>
      <xdr:spPr>
        <a:xfrm>
          <a:off x="24955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3" name="テキスト ボックス 132"/>
        <xdr:cNvSpPr txBox="1"/>
      </xdr:nvSpPr>
      <xdr:spPr>
        <a:xfrm>
          <a:off x="1685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4" name="テキスト ボックス 133"/>
        <xdr:cNvSpPr txBox="1"/>
      </xdr:nvSpPr>
      <xdr:spPr>
        <a:xfrm>
          <a:off x="873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40640</xdr:rowOff>
    </xdr:to>
    <xdr:sp macro="" textlink="">
      <xdr:nvSpPr>
        <xdr:cNvPr id="135" name="楕円 134"/>
        <xdr:cNvSpPr/>
      </xdr:nvSpPr>
      <xdr:spPr>
        <a:xfrm>
          <a:off x="4203700" y="987996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35560</xdr:rowOff>
    </xdr:from>
    <xdr:ext cx="534670" cy="249555"/>
    <xdr:sp macro="" textlink="">
      <xdr:nvSpPr>
        <xdr:cNvPr id="136" name="総務費該当値テキスト"/>
        <xdr:cNvSpPr txBox="1"/>
      </xdr:nvSpPr>
      <xdr:spPr>
        <a:xfrm>
          <a:off x="4305300" y="98082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120650</xdr:rowOff>
    </xdr:from>
    <xdr:to>
      <xdr:col>20</xdr:col>
      <xdr:colOff>38100</xdr:colOff>
      <xdr:row>58</xdr:row>
      <xdr:rowOff>52705</xdr:rowOff>
    </xdr:to>
    <xdr:sp macro="" textlink="">
      <xdr:nvSpPr>
        <xdr:cNvPr id="137" name="楕円 136"/>
        <xdr:cNvSpPr/>
      </xdr:nvSpPr>
      <xdr:spPr>
        <a:xfrm>
          <a:off x="3444875" y="989330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43815</xdr:rowOff>
    </xdr:from>
    <xdr:ext cx="528320" cy="248285"/>
    <xdr:sp macro="" textlink="">
      <xdr:nvSpPr>
        <xdr:cNvPr id="138" name="テキスト ボックス 137"/>
        <xdr:cNvSpPr txBox="1"/>
      </xdr:nvSpPr>
      <xdr:spPr>
        <a:xfrm>
          <a:off x="3244215" y="998791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73025</xdr:rowOff>
    </xdr:from>
    <xdr:to>
      <xdr:col>15</xdr:col>
      <xdr:colOff>101600</xdr:colOff>
      <xdr:row>57</xdr:row>
      <xdr:rowOff>6350</xdr:rowOff>
    </xdr:to>
    <xdr:sp macro="" textlink="">
      <xdr:nvSpPr>
        <xdr:cNvPr id="139" name="楕円 138"/>
        <xdr:cNvSpPr/>
      </xdr:nvSpPr>
      <xdr:spPr>
        <a:xfrm>
          <a:off x="2619375" y="967422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162560</xdr:rowOff>
    </xdr:from>
    <xdr:ext cx="598805" cy="244475"/>
    <xdr:sp macro="" textlink="">
      <xdr:nvSpPr>
        <xdr:cNvPr id="140" name="テキスト ボックス 139"/>
        <xdr:cNvSpPr txBox="1"/>
      </xdr:nvSpPr>
      <xdr:spPr>
        <a:xfrm>
          <a:off x="2402205" y="976376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128905</xdr:rowOff>
    </xdr:from>
    <xdr:to>
      <xdr:col>10</xdr:col>
      <xdr:colOff>165100</xdr:colOff>
      <xdr:row>58</xdr:row>
      <xdr:rowOff>61595</xdr:rowOff>
    </xdr:to>
    <xdr:sp macro="" textlink="">
      <xdr:nvSpPr>
        <xdr:cNvPr id="141" name="楕円 140"/>
        <xdr:cNvSpPr/>
      </xdr:nvSpPr>
      <xdr:spPr>
        <a:xfrm>
          <a:off x="1809750" y="990155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53340</xdr:rowOff>
    </xdr:from>
    <xdr:ext cx="528320" cy="243205"/>
    <xdr:sp macro="" textlink="">
      <xdr:nvSpPr>
        <xdr:cNvPr id="142" name="テキスト ボックス 141"/>
        <xdr:cNvSpPr txBox="1"/>
      </xdr:nvSpPr>
      <xdr:spPr>
        <a:xfrm>
          <a:off x="1609090" y="999744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137795</xdr:rowOff>
    </xdr:from>
    <xdr:to>
      <xdr:col>6</xdr:col>
      <xdr:colOff>38100</xdr:colOff>
      <xdr:row>58</xdr:row>
      <xdr:rowOff>71120</xdr:rowOff>
    </xdr:to>
    <xdr:sp macro="" textlink="">
      <xdr:nvSpPr>
        <xdr:cNvPr id="143" name="楕円 142"/>
        <xdr:cNvSpPr/>
      </xdr:nvSpPr>
      <xdr:spPr>
        <a:xfrm>
          <a:off x="1000125" y="99104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62230</xdr:rowOff>
    </xdr:from>
    <xdr:ext cx="528320" cy="244475"/>
    <xdr:sp macro="" textlink="">
      <xdr:nvSpPr>
        <xdr:cNvPr id="144" name="テキスト ボックス 143"/>
        <xdr:cNvSpPr txBox="1"/>
      </xdr:nvSpPr>
      <xdr:spPr>
        <a:xfrm>
          <a:off x="799465" y="10006330"/>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5" name="正方形/長方形 144"/>
        <xdr:cNvSpPr/>
      </xdr:nvSpPr>
      <xdr:spPr>
        <a:xfrm>
          <a:off x="698500" y="10856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6" name="正方形/長方形 145"/>
        <xdr:cNvSpPr/>
      </xdr:nvSpPr>
      <xdr:spPr>
        <a:xfrm>
          <a:off x="8255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86360</xdr:rowOff>
    </xdr:from>
    <xdr:to>
      <xdr:col>12</xdr:col>
      <xdr:colOff>127000</xdr:colOff>
      <xdr:row>68</xdr:row>
      <xdr:rowOff>0</xdr:rowOff>
    </xdr:to>
    <xdr:sp macro="" textlink="">
      <xdr:nvSpPr>
        <xdr:cNvPr id="147" name="正方形/長方形 146"/>
        <xdr:cNvSpPr/>
      </xdr:nvSpPr>
      <xdr:spPr>
        <a:xfrm>
          <a:off x="8255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8" name="正方形/長方形 147"/>
        <xdr:cNvSpPr/>
      </xdr:nvSpPr>
      <xdr:spPr>
        <a:xfrm>
          <a:off x="1746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86360</xdr:rowOff>
    </xdr:from>
    <xdr:to>
      <xdr:col>18</xdr:col>
      <xdr:colOff>0</xdr:colOff>
      <xdr:row>68</xdr:row>
      <xdr:rowOff>0</xdr:rowOff>
    </xdr:to>
    <xdr:sp macro="" textlink="">
      <xdr:nvSpPr>
        <xdr:cNvPr id="149" name="正方形/長方形 148"/>
        <xdr:cNvSpPr/>
      </xdr:nvSpPr>
      <xdr:spPr>
        <a:xfrm>
          <a:off x="1746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0" name="正方形/長方形 149"/>
        <xdr:cNvSpPr/>
      </xdr:nvSpPr>
      <xdr:spPr>
        <a:xfrm>
          <a:off x="2794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86360</xdr:rowOff>
    </xdr:from>
    <xdr:to>
      <xdr:col>24</xdr:col>
      <xdr:colOff>0</xdr:colOff>
      <xdr:row>68</xdr:row>
      <xdr:rowOff>0</xdr:rowOff>
    </xdr:to>
    <xdr:sp macro="" textlink="">
      <xdr:nvSpPr>
        <xdr:cNvPr id="151" name="正方形/長方形 150"/>
        <xdr:cNvSpPr/>
      </xdr:nvSpPr>
      <xdr:spPr>
        <a:xfrm>
          <a:off x="2794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2" name="正方形/長方形 151"/>
        <xdr:cNvSpPr/>
      </xdr:nvSpPr>
      <xdr:spPr>
        <a:xfrm>
          <a:off x="698500" y="11683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14630"/>
    <xdr:sp macro="" textlink="">
      <xdr:nvSpPr>
        <xdr:cNvPr id="153" name="テキスト ボックス 152"/>
        <xdr:cNvSpPr txBox="1"/>
      </xdr:nvSpPr>
      <xdr:spPr>
        <a:xfrm>
          <a:off x="676275"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4" name="直線コネクタ 153"/>
        <xdr:cNvCxnSpPr/>
      </xdr:nvCxnSpPr>
      <xdr:spPr>
        <a:xfrm>
          <a:off x="698500" y="1396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25145" cy="248285"/>
    <xdr:sp macro="" textlink="">
      <xdr:nvSpPr>
        <xdr:cNvPr id="155" name="テキスト ボックス 154"/>
        <xdr:cNvSpPr txBox="1"/>
      </xdr:nvSpPr>
      <xdr:spPr>
        <a:xfrm>
          <a:off x="214630" y="1382331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56" name="直線コネクタ 155"/>
        <xdr:cNvCxnSpPr/>
      </xdr:nvCxnSpPr>
      <xdr:spPr>
        <a:xfrm>
          <a:off x="698500" y="135870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71120</xdr:rowOff>
    </xdr:from>
    <xdr:ext cx="595630" cy="249555"/>
    <xdr:sp macro="" textlink="">
      <xdr:nvSpPr>
        <xdr:cNvPr id="157" name="テキスト ボックス 156"/>
        <xdr:cNvSpPr txBox="1"/>
      </xdr:nvSpPr>
      <xdr:spPr>
        <a:xfrm>
          <a:off x="166370" y="13444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6985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95630" cy="249555"/>
    <xdr:sp macro="" textlink="">
      <xdr:nvSpPr>
        <xdr:cNvPr id="159" name="テキスト ボックス 158"/>
        <xdr:cNvSpPr txBox="1"/>
      </xdr:nvSpPr>
      <xdr:spPr>
        <a:xfrm>
          <a:off x="166370" y="1306449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0" name="直線コネクタ 159"/>
        <xdr:cNvCxnSpPr/>
      </xdr:nvCxnSpPr>
      <xdr:spPr>
        <a:xfrm>
          <a:off x="698500" y="12821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4475"/>
    <xdr:sp macro="" textlink="">
      <xdr:nvSpPr>
        <xdr:cNvPr id="161" name="テキスト ボックス 160"/>
        <xdr:cNvSpPr txBox="1"/>
      </xdr:nvSpPr>
      <xdr:spPr>
        <a:xfrm>
          <a:off x="166370" y="126784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2" name="直線コネクタ 161"/>
        <xdr:cNvCxnSpPr/>
      </xdr:nvCxnSpPr>
      <xdr:spPr>
        <a:xfrm>
          <a:off x="698500" y="12442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126365</xdr:rowOff>
    </xdr:from>
    <xdr:ext cx="595630" cy="245745"/>
    <xdr:sp macro="" textlink="">
      <xdr:nvSpPr>
        <xdr:cNvPr id="163" name="テキスト ボックス 162"/>
        <xdr:cNvSpPr txBox="1"/>
      </xdr:nvSpPr>
      <xdr:spPr>
        <a:xfrm>
          <a:off x="166370" y="122993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4" name="直線コネクタ 163"/>
        <xdr:cNvCxnSpPr/>
      </xdr:nvCxnSpPr>
      <xdr:spPr>
        <a:xfrm>
          <a:off x="698500" y="12062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5630" cy="244475"/>
    <xdr:sp macro="" textlink="">
      <xdr:nvSpPr>
        <xdr:cNvPr id="165" name="テキスト ボックス 164"/>
        <xdr:cNvSpPr txBox="1"/>
      </xdr:nvSpPr>
      <xdr:spPr>
        <a:xfrm>
          <a:off x="166370" y="1191958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xdr:cNvCxnSpPr/>
      </xdr:nvCxnSpPr>
      <xdr:spPr>
        <a:xfrm>
          <a:off x="698500" y="11683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3205"/>
    <xdr:sp macro="" textlink="">
      <xdr:nvSpPr>
        <xdr:cNvPr id="167" name="テキスト ボックス 166"/>
        <xdr:cNvSpPr txBox="1"/>
      </xdr:nvSpPr>
      <xdr:spPr>
        <a:xfrm>
          <a:off x="166370" y="11539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8" name="民生費グラフ枠"/>
        <xdr:cNvSpPr/>
      </xdr:nvSpPr>
      <xdr:spPr>
        <a:xfrm>
          <a:off x="698500" y="11683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32385</xdr:rowOff>
    </xdr:from>
    <xdr:to>
      <xdr:col>24</xdr:col>
      <xdr:colOff>62865</xdr:colOff>
      <xdr:row>79</xdr:row>
      <xdr:rowOff>3810</xdr:rowOff>
    </xdr:to>
    <xdr:cxnSp macro="">
      <xdr:nvCxnSpPr>
        <xdr:cNvPr id="169" name="直線コネクタ 168"/>
        <xdr:cNvCxnSpPr/>
      </xdr:nvCxnSpPr>
      <xdr:spPr>
        <a:xfrm flipV="1">
          <a:off x="4252595" y="1203388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6985</xdr:rowOff>
    </xdr:from>
    <xdr:ext cx="598805" cy="247015"/>
    <xdr:sp macro="" textlink="">
      <xdr:nvSpPr>
        <xdr:cNvPr id="170" name="民生費最小値テキスト"/>
        <xdr:cNvSpPr txBox="1"/>
      </xdr:nvSpPr>
      <xdr:spPr>
        <a:xfrm>
          <a:off x="4305300" y="1355153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123,217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3810</xdr:rowOff>
    </xdr:from>
    <xdr:to>
      <xdr:col>24</xdr:col>
      <xdr:colOff>152400</xdr:colOff>
      <xdr:row>79</xdr:row>
      <xdr:rowOff>3810</xdr:rowOff>
    </xdr:to>
    <xdr:cxnSp macro="">
      <xdr:nvCxnSpPr>
        <xdr:cNvPr id="171" name="直線コネクタ 170"/>
        <xdr:cNvCxnSpPr/>
      </xdr:nvCxnSpPr>
      <xdr:spPr>
        <a:xfrm>
          <a:off x="4181475" y="13548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146050</xdr:rowOff>
    </xdr:from>
    <xdr:ext cx="598805" cy="248920"/>
    <xdr:sp macro="" textlink="">
      <xdr:nvSpPr>
        <xdr:cNvPr id="172" name="民生費最大値テキスト"/>
        <xdr:cNvSpPr txBox="1"/>
      </xdr:nvSpPr>
      <xdr:spPr>
        <a:xfrm>
          <a:off x="4305300" y="118046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242,354</a:t>
          </a:r>
          <a:endParaRPr kumimoji="1" lang="ja-JP" altLang="en-US" sz="1000" b="1">
            <a:latin typeface="ＭＳ Ｐゴシック"/>
          </a:endParaRPr>
        </a:p>
      </xdr:txBody>
    </xdr:sp>
    <xdr:clientData/>
  </xdr:oneCellAnchor>
  <xdr:twoCellAnchor>
    <xdr:from>
      <xdr:col>23</xdr:col>
      <xdr:colOff>165100</xdr:colOff>
      <xdr:row>70</xdr:row>
      <xdr:rowOff>32385</xdr:rowOff>
    </xdr:from>
    <xdr:to>
      <xdr:col>24</xdr:col>
      <xdr:colOff>152400</xdr:colOff>
      <xdr:row>70</xdr:row>
      <xdr:rowOff>32385</xdr:rowOff>
    </xdr:to>
    <xdr:cxnSp macro="">
      <xdr:nvCxnSpPr>
        <xdr:cNvPr id="173" name="直線コネクタ 172"/>
        <xdr:cNvCxnSpPr/>
      </xdr:nvCxnSpPr>
      <xdr:spPr>
        <a:xfrm>
          <a:off x="4181475" y="12033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17780</xdr:rowOff>
    </xdr:from>
    <xdr:to>
      <xdr:col>24</xdr:col>
      <xdr:colOff>63500</xdr:colOff>
      <xdr:row>77</xdr:row>
      <xdr:rowOff>24765</xdr:rowOff>
    </xdr:to>
    <xdr:cxnSp macro="">
      <xdr:nvCxnSpPr>
        <xdr:cNvPr id="174" name="直線コネクタ 173"/>
        <xdr:cNvCxnSpPr/>
      </xdr:nvCxnSpPr>
      <xdr:spPr>
        <a:xfrm>
          <a:off x="3492500" y="13047980"/>
          <a:ext cx="762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136525</xdr:rowOff>
    </xdr:from>
    <xdr:ext cx="598805" cy="248285"/>
    <xdr:sp macro="" textlink="">
      <xdr:nvSpPr>
        <xdr:cNvPr id="175" name="民生費平均値テキスト"/>
        <xdr:cNvSpPr txBox="1"/>
      </xdr:nvSpPr>
      <xdr:spPr>
        <a:xfrm>
          <a:off x="4305300" y="1316672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157480</xdr:rowOff>
    </xdr:from>
    <xdr:to>
      <xdr:col>24</xdr:col>
      <xdr:colOff>114300</xdr:colOff>
      <xdr:row>77</xdr:row>
      <xdr:rowOff>90170</xdr:rowOff>
    </xdr:to>
    <xdr:sp macro="" textlink="">
      <xdr:nvSpPr>
        <xdr:cNvPr id="176" name="フローチャート: 判断 175"/>
        <xdr:cNvSpPr/>
      </xdr:nvSpPr>
      <xdr:spPr>
        <a:xfrm>
          <a:off x="4203700" y="131876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17780</xdr:rowOff>
    </xdr:from>
    <xdr:to>
      <xdr:col>19</xdr:col>
      <xdr:colOff>174625</xdr:colOff>
      <xdr:row>78</xdr:row>
      <xdr:rowOff>59055</xdr:rowOff>
    </xdr:to>
    <xdr:cxnSp macro="">
      <xdr:nvCxnSpPr>
        <xdr:cNvPr id="177" name="直線コネクタ 176"/>
        <xdr:cNvCxnSpPr/>
      </xdr:nvCxnSpPr>
      <xdr:spPr>
        <a:xfrm flipV="1">
          <a:off x="2670175" y="13047980"/>
          <a:ext cx="822325"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29845</xdr:rowOff>
    </xdr:from>
    <xdr:to>
      <xdr:col>20</xdr:col>
      <xdr:colOff>38100</xdr:colOff>
      <xdr:row>76</xdr:row>
      <xdr:rowOff>127635</xdr:rowOff>
    </xdr:to>
    <xdr:sp macro="" textlink="">
      <xdr:nvSpPr>
        <xdr:cNvPr id="178" name="フローチャート: 判断 177"/>
        <xdr:cNvSpPr/>
      </xdr:nvSpPr>
      <xdr:spPr>
        <a:xfrm>
          <a:off x="3444875" y="13060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119380</xdr:rowOff>
    </xdr:from>
    <xdr:ext cx="598805" cy="244475"/>
    <xdr:sp macro="" textlink="">
      <xdr:nvSpPr>
        <xdr:cNvPr id="179" name="テキスト ボックス 178"/>
        <xdr:cNvSpPr txBox="1"/>
      </xdr:nvSpPr>
      <xdr:spPr>
        <a:xfrm>
          <a:off x="3211830" y="1314958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59055</xdr:rowOff>
    </xdr:from>
    <xdr:to>
      <xdr:col>15</xdr:col>
      <xdr:colOff>50800</xdr:colOff>
      <xdr:row>78</xdr:row>
      <xdr:rowOff>140335</xdr:rowOff>
    </xdr:to>
    <xdr:cxnSp macro="">
      <xdr:nvCxnSpPr>
        <xdr:cNvPr id="180" name="直線コネクタ 179"/>
        <xdr:cNvCxnSpPr/>
      </xdr:nvCxnSpPr>
      <xdr:spPr>
        <a:xfrm flipV="1">
          <a:off x="1860550" y="13432155"/>
          <a:ext cx="8096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163195</xdr:rowOff>
    </xdr:from>
    <xdr:to>
      <xdr:col>15</xdr:col>
      <xdr:colOff>101600</xdr:colOff>
      <xdr:row>78</xdr:row>
      <xdr:rowOff>95885</xdr:rowOff>
    </xdr:to>
    <xdr:sp macro="" textlink="">
      <xdr:nvSpPr>
        <xdr:cNvPr id="181" name="フローチャート: 判断 180"/>
        <xdr:cNvSpPr/>
      </xdr:nvSpPr>
      <xdr:spPr>
        <a:xfrm>
          <a:off x="2619375" y="133648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112395</xdr:rowOff>
    </xdr:from>
    <xdr:ext cx="598805" cy="248285"/>
    <xdr:sp macro="" textlink="">
      <xdr:nvSpPr>
        <xdr:cNvPr id="182" name="テキスト ボックス 181"/>
        <xdr:cNvSpPr txBox="1"/>
      </xdr:nvSpPr>
      <xdr:spPr>
        <a:xfrm>
          <a:off x="2402205" y="131425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140335</xdr:rowOff>
    </xdr:from>
    <xdr:to>
      <xdr:col>10</xdr:col>
      <xdr:colOff>114300</xdr:colOff>
      <xdr:row>79</xdr:row>
      <xdr:rowOff>50165</xdr:rowOff>
    </xdr:to>
    <xdr:cxnSp macro="">
      <xdr:nvCxnSpPr>
        <xdr:cNvPr id="183" name="直線コネクタ 182"/>
        <xdr:cNvCxnSpPr/>
      </xdr:nvCxnSpPr>
      <xdr:spPr>
        <a:xfrm flipV="1">
          <a:off x="1047750" y="13513435"/>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38735</xdr:rowOff>
    </xdr:from>
    <xdr:to>
      <xdr:col>10</xdr:col>
      <xdr:colOff>165100</xdr:colOff>
      <xdr:row>78</xdr:row>
      <xdr:rowOff>136525</xdr:rowOff>
    </xdr:to>
    <xdr:sp macro="" textlink="">
      <xdr:nvSpPr>
        <xdr:cNvPr id="184" name="フローチャート: 判断 183"/>
        <xdr:cNvSpPr/>
      </xdr:nvSpPr>
      <xdr:spPr>
        <a:xfrm>
          <a:off x="1809750" y="13411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152400</xdr:rowOff>
    </xdr:from>
    <xdr:ext cx="598805" cy="244475"/>
    <xdr:sp macro="" textlink="">
      <xdr:nvSpPr>
        <xdr:cNvPr id="185" name="テキスト ボックス 184"/>
        <xdr:cNvSpPr txBox="1"/>
      </xdr:nvSpPr>
      <xdr:spPr>
        <a:xfrm>
          <a:off x="1576705" y="1318260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99695</xdr:rowOff>
    </xdr:from>
    <xdr:to>
      <xdr:col>6</xdr:col>
      <xdr:colOff>38100</xdr:colOff>
      <xdr:row>79</xdr:row>
      <xdr:rowOff>32385</xdr:rowOff>
    </xdr:to>
    <xdr:sp macro="" textlink="">
      <xdr:nvSpPr>
        <xdr:cNvPr id="186" name="フローチャート: 判断 185"/>
        <xdr:cNvSpPr/>
      </xdr:nvSpPr>
      <xdr:spPr>
        <a:xfrm>
          <a:off x="1000125" y="1347279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48260</xdr:rowOff>
    </xdr:from>
    <xdr:ext cx="598805" cy="249555"/>
    <xdr:sp macro="" textlink="">
      <xdr:nvSpPr>
        <xdr:cNvPr id="187" name="テキスト ボックス 186"/>
        <xdr:cNvSpPr txBox="1"/>
      </xdr:nvSpPr>
      <xdr:spPr>
        <a:xfrm>
          <a:off x="767080" y="132499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124,842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8" name="テキスト ボックス 187"/>
        <xdr:cNvSpPr txBox="1"/>
      </xdr:nvSpPr>
      <xdr:spPr>
        <a:xfrm>
          <a:off x="4079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89" name="テキスト ボックス 188"/>
        <xdr:cNvSpPr txBox="1"/>
      </xdr:nvSpPr>
      <xdr:spPr>
        <a:xfrm>
          <a:off x="33178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0" name="テキスト ボックス 189"/>
        <xdr:cNvSpPr txBox="1"/>
      </xdr:nvSpPr>
      <xdr:spPr>
        <a:xfrm>
          <a:off x="24955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1" name="テキスト ボックス 190"/>
        <xdr:cNvSpPr txBox="1"/>
      </xdr:nvSpPr>
      <xdr:spPr>
        <a:xfrm>
          <a:off x="1685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2" name="テキスト ボックス 191"/>
        <xdr:cNvSpPr txBox="1"/>
      </xdr:nvSpPr>
      <xdr:spPr>
        <a:xfrm>
          <a:off x="873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140335</xdr:rowOff>
    </xdr:from>
    <xdr:to>
      <xdr:col>24</xdr:col>
      <xdr:colOff>114300</xdr:colOff>
      <xdr:row>77</xdr:row>
      <xdr:rowOff>73025</xdr:rowOff>
    </xdr:to>
    <xdr:sp macro="" textlink="">
      <xdr:nvSpPr>
        <xdr:cNvPr id="193" name="楕円 192"/>
        <xdr:cNvSpPr/>
      </xdr:nvSpPr>
      <xdr:spPr>
        <a:xfrm>
          <a:off x="4203700" y="131705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162560</xdr:rowOff>
    </xdr:from>
    <xdr:ext cx="598805" cy="244475"/>
    <xdr:sp macro="" textlink="">
      <xdr:nvSpPr>
        <xdr:cNvPr id="194" name="民生費該当値テキスト"/>
        <xdr:cNvSpPr txBox="1"/>
      </xdr:nvSpPr>
      <xdr:spPr>
        <a:xfrm>
          <a:off x="4305300" y="1302131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148,494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133985</xdr:rowOff>
    </xdr:from>
    <xdr:to>
      <xdr:col>20</xdr:col>
      <xdr:colOff>38100</xdr:colOff>
      <xdr:row>76</xdr:row>
      <xdr:rowOff>66675</xdr:rowOff>
    </xdr:to>
    <xdr:sp macro="" textlink="">
      <xdr:nvSpPr>
        <xdr:cNvPr id="195" name="楕円 194"/>
        <xdr:cNvSpPr/>
      </xdr:nvSpPr>
      <xdr:spPr>
        <a:xfrm>
          <a:off x="3444875" y="1299273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83185</xdr:rowOff>
    </xdr:from>
    <xdr:ext cx="598805" cy="244475"/>
    <xdr:sp macro="" textlink="">
      <xdr:nvSpPr>
        <xdr:cNvPr id="196" name="テキスト ボックス 195"/>
        <xdr:cNvSpPr txBox="1"/>
      </xdr:nvSpPr>
      <xdr:spPr>
        <a:xfrm>
          <a:off x="3211830" y="1277048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9525</xdr:rowOff>
    </xdr:from>
    <xdr:to>
      <xdr:col>15</xdr:col>
      <xdr:colOff>101600</xdr:colOff>
      <xdr:row>78</xdr:row>
      <xdr:rowOff>107315</xdr:rowOff>
    </xdr:to>
    <xdr:sp macro="" textlink="">
      <xdr:nvSpPr>
        <xdr:cNvPr id="197" name="楕円 196"/>
        <xdr:cNvSpPr/>
      </xdr:nvSpPr>
      <xdr:spPr>
        <a:xfrm>
          <a:off x="2619375" y="13382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99060</xdr:rowOff>
    </xdr:from>
    <xdr:ext cx="598805" cy="248285"/>
    <xdr:sp macro="" textlink="">
      <xdr:nvSpPr>
        <xdr:cNvPr id="198" name="テキスト ボックス 197"/>
        <xdr:cNvSpPr txBox="1"/>
      </xdr:nvSpPr>
      <xdr:spPr>
        <a:xfrm>
          <a:off x="2402205" y="134721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92075</xdr:rowOff>
    </xdr:from>
    <xdr:to>
      <xdr:col>10</xdr:col>
      <xdr:colOff>165100</xdr:colOff>
      <xdr:row>79</xdr:row>
      <xdr:rowOff>24765</xdr:rowOff>
    </xdr:to>
    <xdr:sp macro="" textlink="">
      <xdr:nvSpPr>
        <xdr:cNvPr id="199" name="楕円 198"/>
        <xdr:cNvSpPr/>
      </xdr:nvSpPr>
      <xdr:spPr>
        <a:xfrm>
          <a:off x="1809750" y="134651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15875</xdr:rowOff>
    </xdr:from>
    <xdr:ext cx="598805" cy="249555"/>
    <xdr:sp macro="" textlink="">
      <xdr:nvSpPr>
        <xdr:cNvPr id="200" name="テキスト ボックス 199"/>
        <xdr:cNvSpPr txBox="1"/>
      </xdr:nvSpPr>
      <xdr:spPr>
        <a:xfrm>
          <a:off x="1576705" y="135604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635</xdr:rowOff>
    </xdr:from>
    <xdr:to>
      <xdr:col>6</xdr:col>
      <xdr:colOff>38100</xdr:colOff>
      <xdr:row>79</xdr:row>
      <xdr:rowOff>98425</xdr:rowOff>
    </xdr:to>
    <xdr:sp macro="" textlink="">
      <xdr:nvSpPr>
        <xdr:cNvPr id="201" name="楕円 200"/>
        <xdr:cNvSpPr/>
      </xdr:nvSpPr>
      <xdr:spPr>
        <a:xfrm>
          <a:off x="1000125" y="13545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90170</xdr:rowOff>
    </xdr:from>
    <xdr:ext cx="598805" cy="244475"/>
    <xdr:sp macro="" textlink="">
      <xdr:nvSpPr>
        <xdr:cNvPr id="202" name="テキスト ボックス 201"/>
        <xdr:cNvSpPr txBox="1"/>
      </xdr:nvSpPr>
      <xdr:spPr>
        <a:xfrm>
          <a:off x="767080" y="136347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3" name="正方形/長方形 202"/>
        <xdr:cNvSpPr/>
      </xdr:nvSpPr>
      <xdr:spPr>
        <a:xfrm>
          <a:off x="698500" y="14285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4" name="正方形/長方形 203"/>
        <xdr:cNvSpPr/>
      </xdr:nvSpPr>
      <xdr:spPr>
        <a:xfrm>
          <a:off x="8255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86360</xdr:rowOff>
    </xdr:from>
    <xdr:to>
      <xdr:col>12</xdr:col>
      <xdr:colOff>127000</xdr:colOff>
      <xdr:row>88</xdr:row>
      <xdr:rowOff>0</xdr:rowOff>
    </xdr:to>
    <xdr:sp macro="" textlink="">
      <xdr:nvSpPr>
        <xdr:cNvPr id="205" name="正方形/長方形 204"/>
        <xdr:cNvSpPr/>
      </xdr:nvSpPr>
      <xdr:spPr>
        <a:xfrm>
          <a:off x="8255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6" name="正方形/長方形 205"/>
        <xdr:cNvSpPr/>
      </xdr:nvSpPr>
      <xdr:spPr>
        <a:xfrm>
          <a:off x="1746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86360</xdr:rowOff>
    </xdr:from>
    <xdr:to>
      <xdr:col>18</xdr:col>
      <xdr:colOff>0</xdr:colOff>
      <xdr:row>88</xdr:row>
      <xdr:rowOff>0</xdr:rowOff>
    </xdr:to>
    <xdr:sp macro="" textlink="">
      <xdr:nvSpPr>
        <xdr:cNvPr id="207" name="正方形/長方形 206"/>
        <xdr:cNvSpPr/>
      </xdr:nvSpPr>
      <xdr:spPr>
        <a:xfrm>
          <a:off x="1746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8" name="正方形/長方形 207"/>
        <xdr:cNvSpPr/>
      </xdr:nvSpPr>
      <xdr:spPr>
        <a:xfrm>
          <a:off x="2794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86360</xdr:rowOff>
    </xdr:from>
    <xdr:to>
      <xdr:col>24</xdr:col>
      <xdr:colOff>0</xdr:colOff>
      <xdr:row>88</xdr:row>
      <xdr:rowOff>0</xdr:rowOff>
    </xdr:to>
    <xdr:sp macro="" textlink="">
      <xdr:nvSpPr>
        <xdr:cNvPr id="209" name="正方形/長方形 208"/>
        <xdr:cNvSpPr/>
      </xdr:nvSpPr>
      <xdr:spPr>
        <a:xfrm>
          <a:off x="2794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xdr:cNvSpPr/>
      </xdr:nvSpPr>
      <xdr:spPr>
        <a:xfrm>
          <a:off x="698500" y="15112365"/>
          <a:ext cx="4305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14630"/>
    <xdr:sp macro="" textlink="">
      <xdr:nvSpPr>
        <xdr:cNvPr id="211" name="テキスト ボックス 210"/>
        <xdr:cNvSpPr txBox="1"/>
      </xdr:nvSpPr>
      <xdr:spPr>
        <a:xfrm>
          <a:off x="676275"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5145" cy="252730"/>
    <xdr:sp macro="" textlink="">
      <xdr:nvSpPr>
        <xdr:cNvPr id="213" name="テキスト ボックス 212"/>
        <xdr:cNvSpPr txBox="1"/>
      </xdr:nvSpPr>
      <xdr:spPr>
        <a:xfrm>
          <a:off x="214630" y="172567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5145" cy="259080"/>
    <xdr:sp macro="" textlink="">
      <xdr:nvSpPr>
        <xdr:cNvPr id="215" name="テキスト ボックス 214"/>
        <xdr:cNvSpPr txBox="1"/>
      </xdr:nvSpPr>
      <xdr:spPr>
        <a:xfrm>
          <a:off x="214630" y="16875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5145" cy="259080"/>
    <xdr:sp macro="" textlink="">
      <xdr:nvSpPr>
        <xdr:cNvPr id="217" name="テキスト ボックス 216"/>
        <xdr:cNvSpPr txBox="1"/>
      </xdr:nvSpPr>
      <xdr:spPr>
        <a:xfrm>
          <a:off x="214630" y="16494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5145" cy="252730"/>
    <xdr:sp macro="" textlink="">
      <xdr:nvSpPr>
        <xdr:cNvPr id="219" name="テキスト ボックス 218"/>
        <xdr:cNvSpPr txBox="1"/>
      </xdr:nvSpPr>
      <xdr:spPr>
        <a:xfrm>
          <a:off x="214630" y="161137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25145" cy="259080"/>
    <xdr:sp macro="" textlink="">
      <xdr:nvSpPr>
        <xdr:cNvPr id="221" name="テキスト ボックス 220"/>
        <xdr:cNvSpPr txBox="1"/>
      </xdr:nvSpPr>
      <xdr:spPr>
        <a:xfrm>
          <a:off x="214630" y="15732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2" name="直線コネクタ 221"/>
        <xdr:cNvCxnSpPr/>
      </xdr:nvCxnSpPr>
      <xdr:spPr>
        <a:xfrm>
          <a:off x="698500" y="1549146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89535</xdr:rowOff>
    </xdr:from>
    <xdr:ext cx="525145" cy="245745"/>
    <xdr:sp macro="" textlink="">
      <xdr:nvSpPr>
        <xdr:cNvPr id="223" name="テキスト ボックス 222"/>
        <xdr:cNvSpPr txBox="1"/>
      </xdr:nvSpPr>
      <xdr:spPr>
        <a:xfrm>
          <a:off x="214630" y="15348585"/>
          <a:ext cx="5251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xdr:cNvCxnSpPr/>
      </xdr:nvCxnSpPr>
      <xdr:spPr>
        <a:xfrm>
          <a:off x="698500" y="15112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52705</xdr:rowOff>
    </xdr:from>
    <xdr:ext cx="525145" cy="243205"/>
    <xdr:sp macro="" textlink="">
      <xdr:nvSpPr>
        <xdr:cNvPr id="225" name="テキスト ボックス 224"/>
        <xdr:cNvSpPr txBox="1"/>
      </xdr:nvSpPr>
      <xdr:spPr>
        <a:xfrm>
          <a:off x="214630" y="149688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xdr:cNvSpPr/>
      </xdr:nvSpPr>
      <xdr:spPr>
        <a:xfrm>
          <a:off x="698500" y="15112365"/>
          <a:ext cx="4305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102870</xdr:rowOff>
    </xdr:from>
    <xdr:to>
      <xdr:col>24</xdr:col>
      <xdr:colOff>62865</xdr:colOff>
      <xdr:row>99</xdr:row>
      <xdr:rowOff>120650</xdr:rowOff>
    </xdr:to>
    <xdr:cxnSp macro="">
      <xdr:nvCxnSpPr>
        <xdr:cNvPr id="227" name="直線コネクタ 226"/>
        <xdr:cNvCxnSpPr/>
      </xdr:nvCxnSpPr>
      <xdr:spPr>
        <a:xfrm flipV="1">
          <a:off x="4252595" y="15533370"/>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124460</xdr:rowOff>
    </xdr:from>
    <xdr:ext cx="534670" cy="259080"/>
    <xdr:sp macro="" textlink="">
      <xdr:nvSpPr>
        <xdr:cNvPr id="228" name="衛生費最小値テキスト"/>
        <xdr:cNvSpPr txBox="1"/>
      </xdr:nvSpPr>
      <xdr:spPr>
        <a:xfrm>
          <a:off x="4305300" y="1709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27,996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120650</xdr:rowOff>
    </xdr:from>
    <xdr:to>
      <xdr:col>24</xdr:col>
      <xdr:colOff>152400</xdr:colOff>
      <xdr:row>99</xdr:row>
      <xdr:rowOff>120650</xdr:rowOff>
    </xdr:to>
    <xdr:cxnSp macro="">
      <xdr:nvCxnSpPr>
        <xdr:cNvPr id="229" name="直線コネクタ 228"/>
        <xdr:cNvCxnSpPr/>
      </xdr:nvCxnSpPr>
      <xdr:spPr>
        <a:xfrm>
          <a:off x="4181475" y="17094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34670" cy="243205"/>
    <xdr:sp macro="" textlink="">
      <xdr:nvSpPr>
        <xdr:cNvPr id="230" name="衛生費最大値テキスト"/>
        <xdr:cNvSpPr txBox="1"/>
      </xdr:nvSpPr>
      <xdr:spPr>
        <a:xfrm>
          <a:off x="4305300" y="1531112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68,864</a:t>
          </a:r>
          <a:endParaRPr kumimoji="1" lang="ja-JP" altLang="en-US" sz="1000" b="1">
            <a:latin typeface="ＭＳ Ｐゴシック"/>
          </a:endParaRPr>
        </a:p>
      </xdr:txBody>
    </xdr:sp>
    <xdr:clientData/>
  </xdr:oneCellAnchor>
  <xdr:twoCellAnchor>
    <xdr:from>
      <xdr:col>23</xdr:col>
      <xdr:colOff>165100</xdr:colOff>
      <xdr:row>90</xdr:row>
      <xdr:rowOff>102870</xdr:rowOff>
    </xdr:from>
    <xdr:to>
      <xdr:col>24</xdr:col>
      <xdr:colOff>152400</xdr:colOff>
      <xdr:row>90</xdr:row>
      <xdr:rowOff>102870</xdr:rowOff>
    </xdr:to>
    <xdr:cxnSp macro="">
      <xdr:nvCxnSpPr>
        <xdr:cNvPr id="231" name="直線コネクタ 230"/>
        <xdr:cNvCxnSpPr/>
      </xdr:nvCxnSpPr>
      <xdr:spPr>
        <a:xfrm>
          <a:off x="4181475" y="1553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94</xdr:row>
      <xdr:rowOff>52070</xdr:rowOff>
    </xdr:from>
    <xdr:to>
      <xdr:col>24</xdr:col>
      <xdr:colOff>63500</xdr:colOff>
      <xdr:row>95</xdr:row>
      <xdr:rowOff>34290</xdr:rowOff>
    </xdr:to>
    <xdr:cxnSp macro="">
      <xdr:nvCxnSpPr>
        <xdr:cNvPr id="232" name="直線コネクタ 231"/>
        <xdr:cNvCxnSpPr/>
      </xdr:nvCxnSpPr>
      <xdr:spPr>
        <a:xfrm flipV="1">
          <a:off x="3492500" y="16168370"/>
          <a:ext cx="762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80010</xdr:rowOff>
    </xdr:from>
    <xdr:ext cx="534670" cy="259080"/>
    <xdr:sp macro="" textlink="">
      <xdr:nvSpPr>
        <xdr:cNvPr id="233" name="衛生費平均値テキスト"/>
        <xdr:cNvSpPr txBox="1"/>
      </xdr:nvSpPr>
      <xdr:spPr>
        <a:xfrm>
          <a:off x="4305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101600</xdr:rowOff>
    </xdr:from>
    <xdr:to>
      <xdr:col>24</xdr:col>
      <xdr:colOff>114300</xdr:colOff>
      <xdr:row>97</xdr:row>
      <xdr:rowOff>31750</xdr:rowOff>
    </xdr:to>
    <xdr:sp macro="" textlink="">
      <xdr:nvSpPr>
        <xdr:cNvPr id="234" name="フローチャート: 判断 233"/>
        <xdr:cNvSpPr/>
      </xdr:nvSpPr>
      <xdr:spPr>
        <a:xfrm>
          <a:off x="4203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34290</xdr:rowOff>
    </xdr:from>
    <xdr:to>
      <xdr:col>19</xdr:col>
      <xdr:colOff>174625</xdr:colOff>
      <xdr:row>97</xdr:row>
      <xdr:rowOff>18415</xdr:rowOff>
    </xdr:to>
    <xdr:cxnSp macro="">
      <xdr:nvCxnSpPr>
        <xdr:cNvPr id="235" name="直線コネクタ 234"/>
        <xdr:cNvCxnSpPr/>
      </xdr:nvCxnSpPr>
      <xdr:spPr>
        <a:xfrm flipV="1">
          <a:off x="2670175" y="16322040"/>
          <a:ext cx="822325"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36" name="フローチャート: 判断 235"/>
        <xdr:cNvSpPr/>
      </xdr:nvSpPr>
      <xdr:spPr>
        <a:xfrm>
          <a:off x="3444875" y="165500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12065</xdr:rowOff>
    </xdr:from>
    <xdr:ext cx="528320" cy="259080"/>
    <xdr:sp macro="" textlink="">
      <xdr:nvSpPr>
        <xdr:cNvPr id="237" name="テキスト ボックス 236"/>
        <xdr:cNvSpPr txBox="1"/>
      </xdr:nvSpPr>
      <xdr:spPr>
        <a:xfrm>
          <a:off x="3244215" y="16642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18415</xdr:rowOff>
    </xdr:from>
    <xdr:to>
      <xdr:col>15</xdr:col>
      <xdr:colOff>50800</xdr:colOff>
      <xdr:row>97</xdr:row>
      <xdr:rowOff>148590</xdr:rowOff>
    </xdr:to>
    <xdr:cxnSp macro="">
      <xdr:nvCxnSpPr>
        <xdr:cNvPr id="238" name="直線コネクタ 237"/>
        <xdr:cNvCxnSpPr/>
      </xdr:nvCxnSpPr>
      <xdr:spPr>
        <a:xfrm flipV="1">
          <a:off x="1860550" y="16649065"/>
          <a:ext cx="809625"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57785</xdr:rowOff>
    </xdr:from>
    <xdr:to>
      <xdr:col>15</xdr:col>
      <xdr:colOff>101600</xdr:colOff>
      <xdr:row>97</xdr:row>
      <xdr:rowOff>159385</xdr:rowOff>
    </xdr:to>
    <xdr:sp macro="" textlink="">
      <xdr:nvSpPr>
        <xdr:cNvPr id="239" name="フローチャート: 判断 238"/>
        <xdr:cNvSpPr/>
      </xdr:nvSpPr>
      <xdr:spPr>
        <a:xfrm>
          <a:off x="2619375"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150495</xdr:rowOff>
    </xdr:from>
    <xdr:ext cx="528320" cy="259080"/>
    <xdr:sp macro="" textlink="">
      <xdr:nvSpPr>
        <xdr:cNvPr id="240" name="テキスト ボックス 239"/>
        <xdr:cNvSpPr txBox="1"/>
      </xdr:nvSpPr>
      <xdr:spPr>
        <a:xfrm>
          <a:off x="2434590" y="16781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147955</xdr:rowOff>
    </xdr:from>
    <xdr:to>
      <xdr:col>10</xdr:col>
      <xdr:colOff>114300</xdr:colOff>
      <xdr:row>97</xdr:row>
      <xdr:rowOff>148590</xdr:rowOff>
    </xdr:to>
    <xdr:cxnSp macro="">
      <xdr:nvCxnSpPr>
        <xdr:cNvPr id="241" name="直線コネクタ 240"/>
        <xdr:cNvCxnSpPr/>
      </xdr:nvCxnSpPr>
      <xdr:spPr>
        <a:xfrm>
          <a:off x="1047750" y="1677860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64135</xdr:rowOff>
    </xdr:from>
    <xdr:to>
      <xdr:col>10</xdr:col>
      <xdr:colOff>165100</xdr:colOff>
      <xdr:row>97</xdr:row>
      <xdr:rowOff>166370</xdr:rowOff>
    </xdr:to>
    <xdr:sp macro="" textlink="">
      <xdr:nvSpPr>
        <xdr:cNvPr id="242" name="フローチャート: 判断 241"/>
        <xdr:cNvSpPr/>
      </xdr:nvSpPr>
      <xdr:spPr>
        <a:xfrm>
          <a:off x="180975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10795</xdr:rowOff>
    </xdr:from>
    <xdr:ext cx="528320" cy="258445"/>
    <xdr:sp macro="" textlink="">
      <xdr:nvSpPr>
        <xdr:cNvPr id="243" name="テキスト ボックス 242"/>
        <xdr:cNvSpPr txBox="1"/>
      </xdr:nvSpPr>
      <xdr:spPr>
        <a:xfrm>
          <a:off x="1609090" y="164699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133350</xdr:rowOff>
    </xdr:from>
    <xdr:to>
      <xdr:col>6</xdr:col>
      <xdr:colOff>38100</xdr:colOff>
      <xdr:row>98</xdr:row>
      <xdr:rowOff>63500</xdr:rowOff>
    </xdr:to>
    <xdr:sp macro="" textlink="">
      <xdr:nvSpPr>
        <xdr:cNvPr id="244" name="フローチャート: 判断 243"/>
        <xdr:cNvSpPr/>
      </xdr:nvSpPr>
      <xdr:spPr>
        <a:xfrm>
          <a:off x="1000125" y="16764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54610</xdr:rowOff>
    </xdr:from>
    <xdr:ext cx="528320" cy="252730"/>
    <xdr:sp macro="" textlink="">
      <xdr:nvSpPr>
        <xdr:cNvPr id="245" name="テキスト ボックス 244"/>
        <xdr:cNvSpPr txBox="1"/>
      </xdr:nvSpPr>
      <xdr:spPr>
        <a:xfrm>
          <a:off x="799465" y="16856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635</xdr:rowOff>
    </xdr:from>
    <xdr:to>
      <xdr:col>24</xdr:col>
      <xdr:colOff>114300</xdr:colOff>
      <xdr:row>94</xdr:row>
      <xdr:rowOff>102235</xdr:rowOff>
    </xdr:to>
    <xdr:sp macro="" textlink="">
      <xdr:nvSpPr>
        <xdr:cNvPr id="251" name="楕円 250"/>
        <xdr:cNvSpPr/>
      </xdr:nvSpPr>
      <xdr:spPr>
        <a:xfrm>
          <a:off x="4203700" y="161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23495</xdr:rowOff>
    </xdr:from>
    <xdr:ext cx="534670" cy="259080"/>
    <xdr:sp macro="" textlink="">
      <xdr:nvSpPr>
        <xdr:cNvPr id="252" name="衛生費該当値テキスト"/>
        <xdr:cNvSpPr txBox="1"/>
      </xdr:nvSpPr>
      <xdr:spPr>
        <a:xfrm>
          <a:off x="4305300" y="159683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154940</xdr:rowOff>
    </xdr:from>
    <xdr:to>
      <xdr:col>20</xdr:col>
      <xdr:colOff>38100</xdr:colOff>
      <xdr:row>95</xdr:row>
      <xdr:rowOff>85090</xdr:rowOff>
    </xdr:to>
    <xdr:sp macro="" textlink="">
      <xdr:nvSpPr>
        <xdr:cNvPr id="253" name="楕円 252"/>
        <xdr:cNvSpPr/>
      </xdr:nvSpPr>
      <xdr:spPr>
        <a:xfrm>
          <a:off x="3444875" y="16271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101600</xdr:rowOff>
    </xdr:from>
    <xdr:ext cx="528320" cy="259080"/>
    <xdr:sp macro="" textlink="">
      <xdr:nvSpPr>
        <xdr:cNvPr id="254" name="テキスト ボックス 253"/>
        <xdr:cNvSpPr txBox="1"/>
      </xdr:nvSpPr>
      <xdr:spPr>
        <a:xfrm>
          <a:off x="3244215" y="160464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139065</xdr:rowOff>
    </xdr:from>
    <xdr:to>
      <xdr:col>15</xdr:col>
      <xdr:colOff>101600</xdr:colOff>
      <xdr:row>97</xdr:row>
      <xdr:rowOff>69215</xdr:rowOff>
    </xdr:to>
    <xdr:sp macro="" textlink="">
      <xdr:nvSpPr>
        <xdr:cNvPr id="255" name="楕円 254"/>
        <xdr:cNvSpPr/>
      </xdr:nvSpPr>
      <xdr:spPr>
        <a:xfrm>
          <a:off x="2619375"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86360</xdr:rowOff>
    </xdr:from>
    <xdr:ext cx="528320" cy="252730"/>
    <xdr:sp macro="" textlink="">
      <xdr:nvSpPr>
        <xdr:cNvPr id="256" name="テキスト ボックス 255"/>
        <xdr:cNvSpPr txBox="1"/>
      </xdr:nvSpPr>
      <xdr:spPr>
        <a:xfrm>
          <a:off x="2434590" y="16374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97790</xdr:rowOff>
    </xdr:from>
    <xdr:to>
      <xdr:col>10</xdr:col>
      <xdr:colOff>165100</xdr:colOff>
      <xdr:row>98</xdr:row>
      <xdr:rowOff>27940</xdr:rowOff>
    </xdr:to>
    <xdr:sp macro="" textlink="">
      <xdr:nvSpPr>
        <xdr:cNvPr id="257" name="楕円 256"/>
        <xdr:cNvSpPr/>
      </xdr:nvSpPr>
      <xdr:spPr>
        <a:xfrm>
          <a:off x="180975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19050</xdr:rowOff>
    </xdr:from>
    <xdr:ext cx="528320" cy="252730"/>
    <xdr:sp macro="" textlink="">
      <xdr:nvSpPr>
        <xdr:cNvPr id="258" name="テキスト ボックス 257"/>
        <xdr:cNvSpPr txBox="1"/>
      </xdr:nvSpPr>
      <xdr:spPr>
        <a:xfrm>
          <a:off x="1609090" y="168211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97790</xdr:rowOff>
    </xdr:from>
    <xdr:to>
      <xdr:col>6</xdr:col>
      <xdr:colOff>38100</xdr:colOff>
      <xdr:row>98</xdr:row>
      <xdr:rowOff>27305</xdr:rowOff>
    </xdr:to>
    <xdr:sp macro="" textlink="">
      <xdr:nvSpPr>
        <xdr:cNvPr id="259" name="楕円 258"/>
        <xdr:cNvSpPr/>
      </xdr:nvSpPr>
      <xdr:spPr>
        <a:xfrm>
          <a:off x="1000125" y="1672844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43815</xdr:rowOff>
    </xdr:from>
    <xdr:ext cx="528320" cy="252730"/>
    <xdr:sp macro="" textlink="">
      <xdr:nvSpPr>
        <xdr:cNvPr id="260" name="テキスト ボックス 259"/>
        <xdr:cNvSpPr txBox="1"/>
      </xdr:nvSpPr>
      <xdr:spPr>
        <a:xfrm>
          <a:off x="799465" y="16503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1" name="正方形/長方形 260"/>
        <xdr:cNvSpPr/>
      </xdr:nvSpPr>
      <xdr:spPr>
        <a:xfrm>
          <a:off x="6064250" y="3998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2" name="正方形/長方形 261"/>
        <xdr:cNvSpPr/>
      </xdr:nvSpPr>
      <xdr:spPr>
        <a:xfrm>
          <a:off x="61753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86360</xdr:rowOff>
    </xdr:from>
    <xdr:to>
      <xdr:col>43</xdr:col>
      <xdr:colOff>63500</xdr:colOff>
      <xdr:row>28</xdr:row>
      <xdr:rowOff>0</xdr:rowOff>
    </xdr:to>
    <xdr:sp macro="" textlink="">
      <xdr:nvSpPr>
        <xdr:cNvPr id="263" name="正方形/長方形 262"/>
        <xdr:cNvSpPr/>
      </xdr:nvSpPr>
      <xdr:spPr>
        <a:xfrm>
          <a:off x="61753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4" name="正方形/長方形 263"/>
        <xdr:cNvSpPr/>
      </xdr:nvSpPr>
      <xdr:spPr>
        <a:xfrm>
          <a:off x="7112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86360</xdr:rowOff>
    </xdr:from>
    <xdr:to>
      <xdr:col>48</xdr:col>
      <xdr:colOff>127000</xdr:colOff>
      <xdr:row>28</xdr:row>
      <xdr:rowOff>0</xdr:rowOff>
    </xdr:to>
    <xdr:sp macro="" textlink="">
      <xdr:nvSpPr>
        <xdr:cNvPr id="265" name="正方形/長方形 264"/>
        <xdr:cNvSpPr/>
      </xdr:nvSpPr>
      <xdr:spPr>
        <a:xfrm>
          <a:off x="7112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6" name="正方形/長方形 265"/>
        <xdr:cNvSpPr/>
      </xdr:nvSpPr>
      <xdr:spPr>
        <a:xfrm>
          <a:off x="8159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86360</xdr:rowOff>
    </xdr:from>
    <xdr:to>
      <xdr:col>54</xdr:col>
      <xdr:colOff>127000</xdr:colOff>
      <xdr:row>28</xdr:row>
      <xdr:rowOff>0</xdr:rowOff>
    </xdr:to>
    <xdr:sp macro="" textlink="">
      <xdr:nvSpPr>
        <xdr:cNvPr id="267" name="正方形/長方形 266"/>
        <xdr:cNvSpPr/>
      </xdr:nvSpPr>
      <xdr:spPr>
        <a:xfrm>
          <a:off x="8159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8" name="正方形/長方形 267"/>
        <xdr:cNvSpPr/>
      </xdr:nvSpPr>
      <xdr:spPr>
        <a:xfrm>
          <a:off x="6064250" y="4825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14630"/>
    <xdr:sp macro="" textlink="">
      <xdr:nvSpPr>
        <xdr:cNvPr id="269" name="テキスト ボックス 268"/>
        <xdr:cNvSpPr txBox="1"/>
      </xdr:nvSpPr>
      <xdr:spPr>
        <a:xfrm>
          <a:off x="6026150"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0" name="直線コネクタ 269"/>
        <xdr:cNvCxnSpPr/>
      </xdr:nvCxnSpPr>
      <xdr:spPr>
        <a:xfrm>
          <a:off x="6064250" y="710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1" name="直線コネクタ 270"/>
        <xdr:cNvCxnSpPr/>
      </xdr:nvCxnSpPr>
      <xdr:spPr>
        <a:xfrm>
          <a:off x="6064250" y="67290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2" name="テキスト ボックス 271"/>
        <xdr:cNvSpPr txBox="1"/>
      </xdr:nvSpPr>
      <xdr:spPr>
        <a:xfrm>
          <a:off x="5831205" y="6586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064250" y="635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1010" cy="249555"/>
    <xdr:sp macro="" textlink="">
      <xdr:nvSpPr>
        <xdr:cNvPr id="274" name="テキスト ボックス 273"/>
        <xdr:cNvSpPr txBox="1"/>
      </xdr:nvSpPr>
      <xdr:spPr>
        <a:xfrm>
          <a:off x="5628640" y="620649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5" name="直線コネクタ 274"/>
        <xdr:cNvCxnSpPr/>
      </xdr:nvCxnSpPr>
      <xdr:spPr>
        <a:xfrm>
          <a:off x="6064250" y="5963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1010" cy="244475"/>
    <xdr:sp macro="" textlink="">
      <xdr:nvSpPr>
        <xdr:cNvPr id="276" name="テキスト ボックス 275"/>
        <xdr:cNvSpPr txBox="1"/>
      </xdr:nvSpPr>
      <xdr:spPr>
        <a:xfrm>
          <a:off x="5628640" y="582041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7" name="直線コネクタ 276"/>
        <xdr:cNvCxnSpPr/>
      </xdr:nvCxnSpPr>
      <xdr:spPr>
        <a:xfrm>
          <a:off x="6064250" y="5584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1010" cy="245745"/>
    <xdr:sp macro="" textlink="">
      <xdr:nvSpPr>
        <xdr:cNvPr id="278" name="テキスト ボックス 277"/>
        <xdr:cNvSpPr txBox="1"/>
      </xdr:nvSpPr>
      <xdr:spPr>
        <a:xfrm>
          <a:off x="5628640" y="5441315"/>
          <a:ext cx="461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79" name="直線コネクタ 278"/>
        <xdr:cNvCxnSpPr/>
      </xdr:nvCxnSpPr>
      <xdr:spPr>
        <a:xfrm>
          <a:off x="6064250" y="52044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89535</xdr:rowOff>
    </xdr:from>
    <xdr:ext cx="461010" cy="244475"/>
    <xdr:sp macro="" textlink="">
      <xdr:nvSpPr>
        <xdr:cNvPr id="280" name="テキスト ボックス 279"/>
        <xdr:cNvSpPr txBox="1"/>
      </xdr:nvSpPr>
      <xdr:spPr>
        <a:xfrm>
          <a:off x="5628640" y="5061585"/>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xdr:cNvCxnSpPr/>
      </xdr:nvCxnSpPr>
      <xdr:spPr>
        <a:xfrm>
          <a:off x="6064250" y="4825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1010" cy="243205"/>
    <xdr:sp macro="" textlink="">
      <xdr:nvSpPr>
        <xdr:cNvPr id="282" name="テキスト ボックス 281"/>
        <xdr:cNvSpPr txBox="1"/>
      </xdr:nvSpPr>
      <xdr:spPr>
        <a:xfrm>
          <a:off x="5628640" y="468185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3" name="労働費グラフ枠"/>
        <xdr:cNvSpPr/>
      </xdr:nvSpPr>
      <xdr:spPr>
        <a:xfrm>
          <a:off x="6064250" y="4825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88900</xdr:rowOff>
    </xdr:from>
    <xdr:to>
      <xdr:col>54</xdr:col>
      <xdr:colOff>174625</xdr:colOff>
      <xdr:row>39</xdr:row>
      <xdr:rowOff>42545</xdr:rowOff>
    </xdr:to>
    <xdr:cxnSp macro="">
      <xdr:nvCxnSpPr>
        <xdr:cNvPr id="284" name="直線コネクタ 283"/>
        <xdr:cNvCxnSpPr/>
      </xdr:nvCxnSpPr>
      <xdr:spPr>
        <a:xfrm flipV="1">
          <a:off x="9604375" y="5232400"/>
          <a:ext cx="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5" name="労働費最小値テキスト"/>
        <xdr:cNvSpPr txBox="1"/>
      </xdr:nvSpPr>
      <xdr:spPr>
        <a:xfrm>
          <a:off x="9655175" y="67329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6" name="直線コネクタ 285"/>
        <xdr:cNvCxnSpPr/>
      </xdr:nvCxnSpPr>
      <xdr:spPr>
        <a:xfrm>
          <a:off x="9531350" y="6729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37465</xdr:rowOff>
    </xdr:from>
    <xdr:ext cx="469900" cy="249555"/>
    <xdr:sp macro="" textlink="">
      <xdr:nvSpPr>
        <xdr:cNvPr id="287" name="労働費最大値テキスト"/>
        <xdr:cNvSpPr txBox="1"/>
      </xdr:nvSpPr>
      <xdr:spPr>
        <a:xfrm>
          <a:off x="9655175" y="50095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3,925</a:t>
          </a:r>
          <a:endParaRPr kumimoji="1" lang="ja-JP" altLang="en-US" sz="1000" b="1">
            <a:latin typeface="ＭＳ Ｐゴシック"/>
          </a:endParaRPr>
        </a:p>
      </xdr:txBody>
    </xdr:sp>
    <xdr:clientData/>
  </xdr:oneCellAnchor>
  <xdr:twoCellAnchor>
    <xdr:from>
      <xdr:col>54</xdr:col>
      <xdr:colOff>101600</xdr:colOff>
      <xdr:row>30</xdr:row>
      <xdr:rowOff>88900</xdr:rowOff>
    </xdr:from>
    <xdr:to>
      <xdr:col>55</xdr:col>
      <xdr:colOff>88900</xdr:colOff>
      <xdr:row>30</xdr:row>
      <xdr:rowOff>88900</xdr:rowOff>
    </xdr:to>
    <xdr:cxnSp macro="">
      <xdr:nvCxnSpPr>
        <xdr:cNvPr id="288" name="直線コネクタ 287"/>
        <xdr:cNvCxnSpPr/>
      </xdr:nvCxnSpPr>
      <xdr:spPr>
        <a:xfrm>
          <a:off x="9531350" y="5232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42545</xdr:rowOff>
    </xdr:to>
    <xdr:cxnSp macro="">
      <xdr:nvCxnSpPr>
        <xdr:cNvPr id="289" name="直線コネクタ 288"/>
        <xdr:cNvCxnSpPr/>
      </xdr:nvCxnSpPr>
      <xdr:spPr>
        <a:xfrm>
          <a:off x="8845550" y="672909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79375</xdr:rowOff>
    </xdr:from>
    <xdr:ext cx="378460" cy="248285"/>
    <xdr:sp macro="" textlink="">
      <xdr:nvSpPr>
        <xdr:cNvPr id="290" name="労働費平均値テキスト"/>
        <xdr:cNvSpPr txBox="1"/>
      </xdr:nvSpPr>
      <xdr:spPr>
        <a:xfrm>
          <a:off x="9655175" y="625157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57785</xdr:rowOff>
    </xdr:from>
    <xdr:to>
      <xdr:col>55</xdr:col>
      <xdr:colOff>50800</xdr:colOff>
      <xdr:row>37</xdr:row>
      <xdr:rowOff>155575</xdr:rowOff>
    </xdr:to>
    <xdr:sp macro="" textlink="">
      <xdr:nvSpPr>
        <xdr:cNvPr id="291" name="フローチャート: 判断 290"/>
        <xdr:cNvSpPr/>
      </xdr:nvSpPr>
      <xdr:spPr>
        <a:xfrm>
          <a:off x="9569450" y="6401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42545</xdr:rowOff>
    </xdr:from>
    <xdr:to>
      <xdr:col>50</xdr:col>
      <xdr:colOff>114300</xdr:colOff>
      <xdr:row>39</xdr:row>
      <xdr:rowOff>42545</xdr:rowOff>
    </xdr:to>
    <xdr:cxnSp macro="">
      <xdr:nvCxnSpPr>
        <xdr:cNvPr id="292" name="直線コネクタ 291"/>
        <xdr:cNvCxnSpPr/>
      </xdr:nvCxnSpPr>
      <xdr:spPr>
        <a:xfrm>
          <a:off x="8032750" y="67290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63500</xdr:rowOff>
    </xdr:from>
    <xdr:to>
      <xdr:col>50</xdr:col>
      <xdr:colOff>165100</xdr:colOff>
      <xdr:row>37</xdr:row>
      <xdr:rowOff>160655</xdr:rowOff>
    </xdr:to>
    <xdr:sp macro="" textlink="">
      <xdr:nvSpPr>
        <xdr:cNvPr id="293" name="フローチャート: 判断 292"/>
        <xdr:cNvSpPr/>
      </xdr:nvSpPr>
      <xdr:spPr>
        <a:xfrm>
          <a:off x="8794750" y="64071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11430</xdr:rowOff>
    </xdr:from>
    <xdr:ext cx="372110" cy="249555"/>
    <xdr:sp macro="" textlink="">
      <xdr:nvSpPr>
        <xdr:cNvPr id="294" name="テキスト ボックス 293"/>
        <xdr:cNvSpPr txBox="1"/>
      </xdr:nvSpPr>
      <xdr:spPr>
        <a:xfrm>
          <a:off x="8672195" y="6183630"/>
          <a:ext cx="372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42545</xdr:rowOff>
    </xdr:from>
    <xdr:to>
      <xdr:col>45</xdr:col>
      <xdr:colOff>174625</xdr:colOff>
      <xdr:row>39</xdr:row>
      <xdr:rowOff>42545</xdr:rowOff>
    </xdr:to>
    <xdr:cxnSp macro="">
      <xdr:nvCxnSpPr>
        <xdr:cNvPr id="295" name="直線コネクタ 294"/>
        <xdr:cNvCxnSpPr/>
      </xdr:nvCxnSpPr>
      <xdr:spPr>
        <a:xfrm>
          <a:off x="7210425" y="67290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66040</xdr:rowOff>
    </xdr:from>
    <xdr:to>
      <xdr:col>46</xdr:col>
      <xdr:colOff>38100</xdr:colOff>
      <xdr:row>37</xdr:row>
      <xdr:rowOff>163830</xdr:rowOff>
    </xdr:to>
    <xdr:sp macro="" textlink="">
      <xdr:nvSpPr>
        <xdr:cNvPr id="296" name="フローチャート: 判断 295"/>
        <xdr:cNvSpPr/>
      </xdr:nvSpPr>
      <xdr:spPr>
        <a:xfrm>
          <a:off x="7985125" y="64096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36</xdr:row>
      <xdr:rowOff>14605</xdr:rowOff>
    </xdr:from>
    <xdr:ext cx="378460" cy="249555"/>
    <xdr:sp macro="" textlink="">
      <xdr:nvSpPr>
        <xdr:cNvPr id="297" name="テキスト ボックス 296"/>
        <xdr:cNvSpPr txBox="1"/>
      </xdr:nvSpPr>
      <xdr:spPr>
        <a:xfrm>
          <a:off x="7858125" y="61868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42545</xdr:rowOff>
    </xdr:from>
    <xdr:to>
      <xdr:col>41</xdr:col>
      <xdr:colOff>50800</xdr:colOff>
      <xdr:row>39</xdr:row>
      <xdr:rowOff>42545</xdr:rowOff>
    </xdr:to>
    <xdr:cxnSp macro="">
      <xdr:nvCxnSpPr>
        <xdr:cNvPr id="298" name="直線コネクタ 297"/>
        <xdr:cNvCxnSpPr/>
      </xdr:nvCxnSpPr>
      <xdr:spPr>
        <a:xfrm>
          <a:off x="6400800" y="67290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32385</xdr:rowOff>
    </xdr:from>
    <xdr:to>
      <xdr:col>41</xdr:col>
      <xdr:colOff>101600</xdr:colOff>
      <xdr:row>37</xdr:row>
      <xdr:rowOff>130175</xdr:rowOff>
    </xdr:to>
    <xdr:sp macro="" textlink="">
      <xdr:nvSpPr>
        <xdr:cNvPr id="299" name="フローチャート: 判断 298"/>
        <xdr:cNvSpPr/>
      </xdr:nvSpPr>
      <xdr:spPr>
        <a:xfrm>
          <a:off x="7159625" y="637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146050</xdr:rowOff>
    </xdr:from>
    <xdr:ext cx="372110" cy="248920"/>
    <xdr:sp macro="" textlink="">
      <xdr:nvSpPr>
        <xdr:cNvPr id="300" name="テキスト ボックス 299"/>
        <xdr:cNvSpPr txBox="1"/>
      </xdr:nvSpPr>
      <xdr:spPr>
        <a:xfrm>
          <a:off x="7037070" y="6146800"/>
          <a:ext cx="372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50800</xdr:rowOff>
    </xdr:from>
    <xdr:to>
      <xdr:col>36</xdr:col>
      <xdr:colOff>165100</xdr:colOff>
      <xdr:row>37</xdr:row>
      <xdr:rowOff>149225</xdr:rowOff>
    </xdr:to>
    <xdr:sp macro="" textlink="">
      <xdr:nvSpPr>
        <xdr:cNvPr id="301" name="フローチャート: 判断 300"/>
        <xdr:cNvSpPr/>
      </xdr:nvSpPr>
      <xdr:spPr>
        <a:xfrm>
          <a:off x="6350000" y="63944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164465</xdr:rowOff>
    </xdr:from>
    <xdr:ext cx="372110" cy="248920"/>
    <xdr:sp macro="" textlink="">
      <xdr:nvSpPr>
        <xdr:cNvPr id="302" name="テキスト ボックス 301"/>
        <xdr:cNvSpPr txBox="1"/>
      </xdr:nvSpPr>
      <xdr:spPr>
        <a:xfrm>
          <a:off x="6227445" y="6165215"/>
          <a:ext cx="372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3" name="テキスト ボックス 302"/>
        <xdr:cNvSpPr txBox="1"/>
      </xdr:nvSpPr>
      <xdr:spPr>
        <a:xfrm>
          <a:off x="94297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4" name="テキスト ボックス 303"/>
        <xdr:cNvSpPr txBox="1"/>
      </xdr:nvSpPr>
      <xdr:spPr>
        <a:xfrm>
          <a:off x="86709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5" name="テキスト ボックス 304"/>
        <xdr:cNvSpPr txBox="1"/>
      </xdr:nvSpPr>
      <xdr:spPr>
        <a:xfrm>
          <a:off x="78581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6" name="テキスト ボックス 305"/>
        <xdr:cNvSpPr txBox="1"/>
      </xdr:nvSpPr>
      <xdr:spPr>
        <a:xfrm>
          <a:off x="7035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7" name="テキスト ボックス 306"/>
        <xdr:cNvSpPr txBox="1"/>
      </xdr:nvSpPr>
      <xdr:spPr>
        <a:xfrm>
          <a:off x="6226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159385</xdr:rowOff>
    </xdr:from>
    <xdr:to>
      <xdr:col>55</xdr:col>
      <xdr:colOff>50800</xdr:colOff>
      <xdr:row>39</xdr:row>
      <xdr:rowOff>92075</xdr:rowOff>
    </xdr:to>
    <xdr:sp macro="" textlink="">
      <xdr:nvSpPr>
        <xdr:cNvPr id="308" name="楕円 307"/>
        <xdr:cNvSpPr/>
      </xdr:nvSpPr>
      <xdr:spPr>
        <a:xfrm>
          <a:off x="9569450" y="667448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76835</xdr:rowOff>
    </xdr:from>
    <xdr:ext cx="249555" cy="249555"/>
    <xdr:sp macro="" textlink="">
      <xdr:nvSpPr>
        <xdr:cNvPr id="309" name="労働費該当値テキスト"/>
        <xdr:cNvSpPr txBox="1"/>
      </xdr:nvSpPr>
      <xdr:spPr>
        <a:xfrm>
          <a:off x="9655175" y="659193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159385</xdr:rowOff>
    </xdr:from>
    <xdr:to>
      <xdr:col>50</xdr:col>
      <xdr:colOff>165100</xdr:colOff>
      <xdr:row>39</xdr:row>
      <xdr:rowOff>92075</xdr:rowOff>
    </xdr:to>
    <xdr:sp macro="" textlink="">
      <xdr:nvSpPr>
        <xdr:cNvPr id="310" name="楕円 309"/>
        <xdr:cNvSpPr/>
      </xdr:nvSpPr>
      <xdr:spPr>
        <a:xfrm>
          <a:off x="879475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83185</xdr:rowOff>
    </xdr:from>
    <xdr:ext cx="249555" cy="244475"/>
    <xdr:sp macro="" textlink="">
      <xdr:nvSpPr>
        <xdr:cNvPr id="311" name="テキスト ボックス 310"/>
        <xdr:cNvSpPr txBox="1"/>
      </xdr:nvSpPr>
      <xdr:spPr>
        <a:xfrm>
          <a:off x="8731250" y="67697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159385</xdr:rowOff>
    </xdr:from>
    <xdr:to>
      <xdr:col>46</xdr:col>
      <xdr:colOff>38100</xdr:colOff>
      <xdr:row>39</xdr:row>
      <xdr:rowOff>92075</xdr:rowOff>
    </xdr:to>
    <xdr:sp macro="" textlink="">
      <xdr:nvSpPr>
        <xdr:cNvPr id="312" name="楕円 311"/>
        <xdr:cNvSpPr/>
      </xdr:nvSpPr>
      <xdr:spPr>
        <a:xfrm>
          <a:off x="7985125" y="6674485"/>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83185</xdr:rowOff>
    </xdr:from>
    <xdr:ext cx="243205" cy="244475"/>
    <xdr:sp macro="" textlink="">
      <xdr:nvSpPr>
        <xdr:cNvPr id="313" name="テキスト ボックス 312"/>
        <xdr:cNvSpPr txBox="1"/>
      </xdr:nvSpPr>
      <xdr:spPr>
        <a:xfrm>
          <a:off x="7911465" y="67697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159385</xdr:rowOff>
    </xdr:from>
    <xdr:to>
      <xdr:col>41</xdr:col>
      <xdr:colOff>101600</xdr:colOff>
      <xdr:row>39</xdr:row>
      <xdr:rowOff>92075</xdr:rowOff>
    </xdr:to>
    <xdr:sp macro="" textlink="">
      <xdr:nvSpPr>
        <xdr:cNvPr id="314" name="楕円 313"/>
        <xdr:cNvSpPr/>
      </xdr:nvSpPr>
      <xdr:spPr>
        <a:xfrm>
          <a:off x="7159625"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83185</xdr:rowOff>
    </xdr:from>
    <xdr:ext cx="243205" cy="244475"/>
    <xdr:sp macro="" textlink="">
      <xdr:nvSpPr>
        <xdr:cNvPr id="315" name="テキスト ボックス 314"/>
        <xdr:cNvSpPr txBox="1"/>
      </xdr:nvSpPr>
      <xdr:spPr>
        <a:xfrm>
          <a:off x="7101840" y="67697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159385</xdr:rowOff>
    </xdr:from>
    <xdr:to>
      <xdr:col>36</xdr:col>
      <xdr:colOff>165100</xdr:colOff>
      <xdr:row>39</xdr:row>
      <xdr:rowOff>92075</xdr:rowOff>
    </xdr:to>
    <xdr:sp macro="" textlink="">
      <xdr:nvSpPr>
        <xdr:cNvPr id="316" name="楕円 315"/>
        <xdr:cNvSpPr/>
      </xdr:nvSpPr>
      <xdr:spPr>
        <a:xfrm>
          <a:off x="6350000" y="66744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174625</xdr:colOff>
      <xdr:row>39</xdr:row>
      <xdr:rowOff>83185</xdr:rowOff>
    </xdr:from>
    <xdr:ext cx="249555" cy="244475"/>
    <xdr:sp macro="" textlink="">
      <xdr:nvSpPr>
        <xdr:cNvPr id="317" name="テキスト ボックス 316"/>
        <xdr:cNvSpPr txBox="1"/>
      </xdr:nvSpPr>
      <xdr:spPr>
        <a:xfrm>
          <a:off x="6286500" y="67697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8" name="正方形/長方形 317"/>
        <xdr:cNvSpPr/>
      </xdr:nvSpPr>
      <xdr:spPr>
        <a:xfrm>
          <a:off x="6064250" y="7427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19" name="正方形/長方形 318"/>
        <xdr:cNvSpPr/>
      </xdr:nvSpPr>
      <xdr:spPr>
        <a:xfrm>
          <a:off x="61753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86360</xdr:rowOff>
    </xdr:from>
    <xdr:to>
      <xdr:col>43</xdr:col>
      <xdr:colOff>63500</xdr:colOff>
      <xdr:row>48</xdr:row>
      <xdr:rowOff>0</xdr:rowOff>
    </xdr:to>
    <xdr:sp macro="" textlink="">
      <xdr:nvSpPr>
        <xdr:cNvPr id="320" name="正方形/長方形 319"/>
        <xdr:cNvSpPr/>
      </xdr:nvSpPr>
      <xdr:spPr>
        <a:xfrm>
          <a:off x="61753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1" name="正方形/長方形 320"/>
        <xdr:cNvSpPr/>
      </xdr:nvSpPr>
      <xdr:spPr>
        <a:xfrm>
          <a:off x="7112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86360</xdr:rowOff>
    </xdr:from>
    <xdr:to>
      <xdr:col>48</xdr:col>
      <xdr:colOff>127000</xdr:colOff>
      <xdr:row>48</xdr:row>
      <xdr:rowOff>0</xdr:rowOff>
    </xdr:to>
    <xdr:sp macro="" textlink="">
      <xdr:nvSpPr>
        <xdr:cNvPr id="322" name="正方形/長方形 321"/>
        <xdr:cNvSpPr/>
      </xdr:nvSpPr>
      <xdr:spPr>
        <a:xfrm>
          <a:off x="7112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3" name="正方形/長方形 322"/>
        <xdr:cNvSpPr/>
      </xdr:nvSpPr>
      <xdr:spPr>
        <a:xfrm>
          <a:off x="8159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86360</xdr:rowOff>
    </xdr:from>
    <xdr:to>
      <xdr:col>54</xdr:col>
      <xdr:colOff>127000</xdr:colOff>
      <xdr:row>48</xdr:row>
      <xdr:rowOff>0</xdr:rowOff>
    </xdr:to>
    <xdr:sp macro="" textlink="">
      <xdr:nvSpPr>
        <xdr:cNvPr id="324" name="正方形/長方形 323"/>
        <xdr:cNvSpPr/>
      </xdr:nvSpPr>
      <xdr:spPr>
        <a:xfrm>
          <a:off x="8159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5" name="正方形/長方形 324"/>
        <xdr:cNvSpPr/>
      </xdr:nvSpPr>
      <xdr:spPr>
        <a:xfrm>
          <a:off x="6064250" y="8254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14630"/>
    <xdr:sp macro="" textlink="">
      <xdr:nvSpPr>
        <xdr:cNvPr id="326" name="テキスト ボックス 325"/>
        <xdr:cNvSpPr txBox="1"/>
      </xdr:nvSpPr>
      <xdr:spPr>
        <a:xfrm>
          <a:off x="6026150"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7" name="直線コネクタ 326"/>
        <xdr:cNvCxnSpPr/>
      </xdr:nvCxnSpPr>
      <xdr:spPr>
        <a:xfrm>
          <a:off x="6064250" y="10537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8" name="直線コネクタ 327"/>
        <xdr:cNvCxnSpPr/>
      </xdr:nvCxnSpPr>
      <xdr:spPr>
        <a:xfrm>
          <a:off x="6064250" y="101580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29" name="テキスト ボックス 328"/>
        <xdr:cNvSpPr txBox="1"/>
      </xdr:nvSpPr>
      <xdr:spPr>
        <a:xfrm>
          <a:off x="5831205" y="10015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5145" cy="249555"/>
    <xdr:sp macro="" textlink="">
      <xdr:nvSpPr>
        <xdr:cNvPr id="331" name="テキスト ボックス 330"/>
        <xdr:cNvSpPr txBox="1"/>
      </xdr:nvSpPr>
      <xdr:spPr>
        <a:xfrm>
          <a:off x="5580380" y="963549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2" name="直線コネクタ 331"/>
        <xdr:cNvCxnSpPr/>
      </xdr:nvCxnSpPr>
      <xdr:spPr>
        <a:xfrm>
          <a:off x="6064250" y="9392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5145" cy="244475"/>
    <xdr:sp macro="" textlink="">
      <xdr:nvSpPr>
        <xdr:cNvPr id="333" name="テキスト ボックス 332"/>
        <xdr:cNvSpPr txBox="1"/>
      </xdr:nvSpPr>
      <xdr:spPr>
        <a:xfrm>
          <a:off x="5580380" y="92494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4" name="直線コネクタ 333"/>
        <xdr:cNvCxnSpPr/>
      </xdr:nvCxnSpPr>
      <xdr:spPr>
        <a:xfrm>
          <a:off x="6064250" y="90131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5145" cy="245745"/>
    <xdr:sp macro="" textlink="">
      <xdr:nvSpPr>
        <xdr:cNvPr id="335" name="テキスト ボックス 334"/>
        <xdr:cNvSpPr txBox="1"/>
      </xdr:nvSpPr>
      <xdr:spPr>
        <a:xfrm>
          <a:off x="5580380" y="8870315"/>
          <a:ext cx="5251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6" name="直線コネクタ 335"/>
        <xdr:cNvCxnSpPr/>
      </xdr:nvCxnSpPr>
      <xdr:spPr>
        <a:xfrm>
          <a:off x="6064250" y="863346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89535</xdr:rowOff>
    </xdr:from>
    <xdr:ext cx="525145" cy="244475"/>
    <xdr:sp macro="" textlink="">
      <xdr:nvSpPr>
        <xdr:cNvPr id="337" name="テキスト ボックス 336"/>
        <xdr:cNvSpPr txBox="1"/>
      </xdr:nvSpPr>
      <xdr:spPr>
        <a:xfrm>
          <a:off x="5580380" y="849058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6064250" y="8254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3205"/>
    <xdr:sp macro="" textlink="">
      <xdr:nvSpPr>
        <xdr:cNvPr id="339" name="テキスト ボックス 338"/>
        <xdr:cNvSpPr txBox="1"/>
      </xdr:nvSpPr>
      <xdr:spPr>
        <a:xfrm>
          <a:off x="5516245" y="8110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0" name="農林水産業費グラフ枠"/>
        <xdr:cNvSpPr/>
      </xdr:nvSpPr>
      <xdr:spPr>
        <a:xfrm>
          <a:off x="6064250" y="8254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57150</xdr:rowOff>
    </xdr:from>
    <xdr:to>
      <xdr:col>54</xdr:col>
      <xdr:colOff>174625</xdr:colOff>
      <xdr:row>58</xdr:row>
      <xdr:rowOff>151765</xdr:rowOff>
    </xdr:to>
    <xdr:cxnSp macro="">
      <xdr:nvCxnSpPr>
        <xdr:cNvPr id="341" name="直線コネクタ 340"/>
        <xdr:cNvCxnSpPr/>
      </xdr:nvCxnSpPr>
      <xdr:spPr>
        <a:xfrm flipV="1">
          <a:off x="9604375" y="8801100"/>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155575</xdr:rowOff>
    </xdr:from>
    <xdr:ext cx="469900" cy="244475"/>
    <xdr:sp macro="" textlink="">
      <xdr:nvSpPr>
        <xdr:cNvPr id="342" name="農林水産業費最小値テキスト"/>
        <xdr:cNvSpPr txBox="1"/>
      </xdr:nvSpPr>
      <xdr:spPr>
        <a:xfrm>
          <a:off x="9655175" y="100996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151765</xdr:rowOff>
    </xdr:from>
    <xdr:to>
      <xdr:col>55</xdr:col>
      <xdr:colOff>88900</xdr:colOff>
      <xdr:row>58</xdr:row>
      <xdr:rowOff>151765</xdr:rowOff>
    </xdr:to>
    <xdr:cxnSp macro="">
      <xdr:nvCxnSpPr>
        <xdr:cNvPr id="343" name="直線コネクタ 342"/>
        <xdr:cNvCxnSpPr/>
      </xdr:nvCxnSpPr>
      <xdr:spPr>
        <a:xfrm>
          <a:off x="9531350" y="10095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6350</xdr:rowOff>
    </xdr:from>
    <xdr:ext cx="534670" cy="247015"/>
    <xdr:sp macro="" textlink="">
      <xdr:nvSpPr>
        <xdr:cNvPr id="344" name="農林水産業費最大値テキスト"/>
        <xdr:cNvSpPr txBox="1"/>
      </xdr:nvSpPr>
      <xdr:spPr>
        <a:xfrm>
          <a:off x="9655175" y="857885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71,227</a:t>
          </a:r>
          <a:endParaRPr kumimoji="1" lang="ja-JP" altLang="en-US" sz="1000" b="1">
            <a:latin typeface="ＭＳ Ｐゴシック"/>
          </a:endParaRPr>
        </a:p>
      </xdr:txBody>
    </xdr:sp>
    <xdr:clientData/>
  </xdr:oneCellAnchor>
  <xdr:twoCellAnchor>
    <xdr:from>
      <xdr:col>54</xdr:col>
      <xdr:colOff>101600</xdr:colOff>
      <xdr:row>51</xdr:row>
      <xdr:rowOff>57150</xdr:rowOff>
    </xdr:from>
    <xdr:to>
      <xdr:col>55</xdr:col>
      <xdr:colOff>88900</xdr:colOff>
      <xdr:row>51</xdr:row>
      <xdr:rowOff>57150</xdr:rowOff>
    </xdr:to>
    <xdr:cxnSp macro="">
      <xdr:nvCxnSpPr>
        <xdr:cNvPr id="345" name="直線コネクタ 344"/>
        <xdr:cNvCxnSpPr/>
      </xdr:nvCxnSpPr>
      <xdr:spPr>
        <a:xfrm>
          <a:off x="9531350" y="8801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36195</xdr:rowOff>
    </xdr:from>
    <xdr:to>
      <xdr:col>55</xdr:col>
      <xdr:colOff>0</xdr:colOff>
      <xdr:row>58</xdr:row>
      <xdr:rowOff>58420</xdr:rowOff>
    </xdr:to>
    <xdr:cxnSp macro="">
      <xdr:nvCxnSpPr>
        <xdr:cNvPr id="346" name="直線コネクタ 345"/>
        <xdr:cNvCxnSpPr/>
      </xdr:nvCxnSpPr>
      <xdr:spPr>
        <a:xfrm>
          <a:off x="8845550" y="9980295"/>
          <a:ext cx="7588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6350</xdr:rowOff>
    </xdr:from>
    <xdr:ext cx="534670" cy="247015"/>
    <xdr:sp macro="" textlink="">
      <xdr:nvSpPr>
        <xdr:cNvPr id="347" name="農林水産業費平均値テキスト"/>
        <xdr:cNvSpPr txBox="1"/>
      </xdr:nvSpPr>
      <xdr:spPr>
        <a:xfrm>
          <a:off x="9655175" y="960755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149860</xdr:rowOff>
    </xdr:from>
    <xdr:to>
      <xdr:col>55</xdr:col>
      <xdr:colOff>50800</xdr:colOff>
      <xdr:row>57</xdr:row>
      <xdr:rowOff>83185</xdr:rowOff>
    </xdr:to>
    <xdr:sp macro="" textlink="">
      <xdr:nvSpPr>
        <xdr:cNvPr id="348" name="フローチャート: 判断 347"/>
        <xdr:cNvSpPr/>
      </xdr:nvSpPr>
      <xdr:spPr>
        <a:xfrm>
          <a:off x="9569450" y="97510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36195</xdr:rowOff>
    </xdr:from>
    <xdr:to>
      <xdr:col>50</xdr:col>
      <xdr:colOff>114300</xdr:colOff>
      <xdr:row>58</xdr:row>
      <xdr:rowOff>67310</xdr:rowOff>
    </xdr:to>
    <xdr:cxnSp macro="">
      <xdr:nvCxnSpPr>
        <xdr:cNvPr id="349" name="直線コネクタ 348"/>
        <xdr:cNvCxnSpPr/>
      </xdr:nvCxnSpPr>
      <xdr:spPr>
        <a:xfrm flipV="1">
          <a:off x="8032750" y="998029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153670</xdr:rowOff>
    </xdr:from>
    <xdr:to>
      <xdr:col>50</xdr:col>
      <xdr:colOff>165100</xdr:colOff>
      <xdr:row>57</xdr:row>
      <xdr:rowOff>86360</xdr:rowOff>
    </xdr:to>
    <xdr:sp macro="" textlink="">
      <xdr:nvSpPr>
        <xdr:cNvPr id="350" name="フローチャート: 判断 349"/>
        <xdr:cNvSpPr/>
      </xdr:nvSpPr>
      <xdr:spPr>
        <a:xfrm>
          <a:off x="8794750" y="97548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102235</xdr:rowOff>
    </xdr:from>
    <xdr:ext cx="528320" cy="248285"/>
    <xdr:sp macro="" textlink="">
      <xdr:nvSpPr>
        <xdr:cNvPr id="351" name="テキスト ボックス 350"/>
        <xdr:cNvSpPr txBox="1"/>
      </xdr:nvSpPr>
      <xdr:spPr>
        <a:xfrm>
          <a:off x="8594090" y="953198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65405</xdr:rowOff>
    </xdr:from>
    <xdr:to>
      <xdr:col>45</xdr:col>
      <xdr:colOff>174625</xdr:colOff>
      <xdr:row>58</xdr:row>
      <xdr:rowOff>67310</xdr:rowOff>
    </xdr:to>
    <xdr:cxnSp macro="">
      <xdr:nvCxnSpPr>
        <xdr:cNvPr id="352" name="直線コネクタ 351"/>
        <xdr:cNvCxnSpPr/>
      </xdr:nvCxnSpPr>
      <xdr:spPr>
        <a:xfrm>
          <a:off x="7210425" y="1000950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23495</xdr:rowOff>
    </xdr:from>
    <xdr:to>
      <xdr:col>46</xdr:col>
      <xdr:colOff>38100</xdr:colOff>
      <xdr:row>57</xdr:row>
      <xdr:rowOff>121285</xdr:rowOff>
    </xdr:to>
    <xdr:sp macro="" textlink="">
      <xdr:nvSpPr>
        <xdr:cNvPr id="353" name="フローチャート: 判断 352"/>
        <xdr:cNvSpPr/>
      </xdr:nvSpPr>
      <xdr:spPr>
        <a:xfrm>
          <a:off x="7985125" y="9796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137160</xdr:rowOff>
    </xdr:from>
    <xdr:ext cx="528320" cy="249555"/>
    <xdr:sp macro="" textlink="">
      <xdr:nvSpPr>
        <xdr:cNvPr id="354" name="テキスト ボックス 353"/>
        <xdr:cNvSpPr txBox="1"/>
      </xdr:nvSpPr>
      <xdr:spPr>
        <a:xfrm>
          <a:off x="7784465" y="95669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65405</xdr:rowOff>
    </xdr:from>
    <xdr:to>
      <xdr:col>41</xdr:col>
      <xdr:colOff>50800</xdr:colOff>
      <xdr:row>58</xdr:row>
      <xdr:rowOff>66675</xdr:rowOff>
    </xdr:to>
    <xdr:cxnSp macro="">
      <xdr:nvCxnSpPr>
        <xdr:cNvPr id="355" name="直線コネクタ 354"/>
        <xdr:cNvCxnSpPr/>
      </xdr:nvCxnSpPr>
      <xdr:spPr>
        <a:xfrm flipV="1">
          <a:off x="6400800" y="1000950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124460</xdr:rowOff>
    </xdr:from>
    <xdr:to>
      <xdr:col>41</xdr:col>
      <xdr:colOff>101600</xdr:colOff>
      <xdr:row>57</xdr:row>
      <xdr:rowOff>57150</xdr:rowOff>
    </xdr:to>
    <xdr:sp macro="" textlink="">
      <xdr:nvSpPr>
        <xdr:cNvPr id="356" name="フローチャート: 判断 355"/>
        <xdr:cNvSpPr/>
      </xdr:nvSpPr>
      <xdr:spPr>
        <a:xfrm>
          <a:off x="7159625" y="97256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72390</xdr:rowOff>
    </xdr:from>
    <xdr:ext cx="528320" cy="248285"/>
    <xdr:sp macro="" textlink="">
      <xdr:nvSpPr>
        <xdr:cNvPr id="357" name="テキスト ボックス 356"/>
        <xdr:cNvSpPr txBox="1"/>
      </xdr:nvSpPr>
      <xdr:spPr>
        <a:xfrm>
          <a:off x="6974840" y="950214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128270</xdr:rowOff>
    </xdr:from>
    <xdr:to>
      <xdr:col>36</xdr:col>
      <xdr:colOff>165100</xdr:colOff>
      <xdr:row>57</xdr:row>
      <xdr:rowOff>60960</xdr:rowOff>
    </xdr:to>
    <xdr:sp macro="" textlink="">
      <xdr:nvSpPr>
        <xdr:cNvPr id="358" name="フローチャート: 判断 357"/>
        <xdr:cNvSpPr/>
      </xdr:nvSpPr>
      <xdr:spPr>
        <a:xfrm>
          <a:off x="6350000" y="97294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76835</xdr:rowOff>
    </xdr:from>
    <xdr:ext cx="528320" cy="249555"/>
    <xdr:sp macro="" textlink="">
      <xdr:nvSpPr>
        <xdr:cNvPr id="359" name="テキスト ボックス 358"/>
        <xdr:cNvSpPr txBox="1"/>
      </xdr:nvSpPr>
      <xdr:spPr>
        <a:xfrm>
          <a:off x="6149340" y="950658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0" name="テキスト ボックス 359"/>
        <xdr:cNvSpPr txBox="1"/>
      </xdr:nvSpPr>
      <xdr:spPr>
        <a:xfrm>
          <a:off x="94297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1" name="テキスト ボックス 360"/>
        <xdr:cNvSpPr txBox="1"/>
      </xdr:nvSpPr>
      <xdr:spPr>
        <a:xfrm>
          <a:off x="86709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2" name="テキスト ボックス 361"/>
        <xdr:cNvSpPr txBox="1"/>
      </xdr:nvSpPr>
      <xdr:spPr>
        <a:xfrm>
          <a:off x="78581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3" name="テキスト ボックス 362"/>
        <xdr:cNvSpPr txBox="1"/>
      </xdr:nvSpPr>
      <xdr:spPr>
        <a:xfrm>
          <a:off x="7035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4" name="テキスト ボックス 363"/>
        <xdr:cNvSpPr txBox="1"/>
      </xdr:nvSpPr>
      <xdr:spPr>
        <a:xfrm>
          <a:off x="6226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8890</xdr:rowOff>
    </xdr:from>
    <xdr:to>
      <xdr:col>55</xdr:col>
      <xdr:colOff>50800</xdr:colOff>
      <xdr:row>58</xdr:row>
      <xdr:rowOff>106680</xdr:rowOff>
    </xdr:to>
    <xdr:sp macro="" textlink="">
      <xdr:nvSpPr>
        <xdr:cNvPr id="365" name="楕円 364"/>
        <xdr:cNvSpPr/>
      </xdr:nvSpPr>
      <xdr:spPr>
        <a:xfrm>
          <a:off x="9569450" y="99529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92710</xdr:rowOff>
    </xdr:from>
    <xdr:ext cx="469900" cy="245745"/>
    <xdr:sp macro="" textlink="">
      <xdr:nvSpPr>
        <xdr:cNvPr id="366" name="農林水産業費該当値テキスト"/>
        <xdr:cNvSpPr txBox="1"/>
      </xdr:nvSpPr>
      <xdr:spPr>
        <a:xfrm>
          <a:off x="9655175" y="98653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152400</xdr:rowOff>
    </xdr:from>
    <xdr:to>
      <xdr:col>50</xdr:col>
      <xdr:colOff>165100</xdr:colOff>
      <xdr:row>58</xdr:row>
      <xdr:rowOff>85090</xdr:rowOff>
    </xdr:to>
    <xdr:sp macro="" textlink="">
      <xdr:nvSpPr>
        <xdr:cNvPr id="367" name="楕円 366"/>
        <xdr:cNvSpPr/>
      </xdr:nvSpPr>
      <xdr:spPr>
        <a:xfrm>
          <a:off x="8794750" y="99250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76200</xdr:rowOff>
    </xdr:from>
    <xdr:ext cx="463550" cy="247650"/>
    <xdr:sp macro="" textlink="">
      <xdr:nvSpPr>
        <xdr:cNvPr id="368" name="テキスト ボックス 367"/>
        <xdr:cNvSpPr txBox="1"/>
      </xdr:nvSpPr>
      <xdr:spPr>
        <a:xfrm>
          <a:off x="8626475" y="10020300"/>
          <a:ext cx="4635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18415</xdr:rowOff>
    </xdr:from>
    <xdr:to>
      <xdr:col>46</xdr:col>
      <xdr:colOff>38100</xdr:colOff>
      <xdr:row>58</xdr:row>
      <xdr:rowOff>116205</xdr:rowOff>
    </xdr:to>
    <xdr:sp macro="" textlink="">
      <xdr:nvSpPr>
        <xdr:cNvPr id="369" name="楕円 368"/>
        <xdr:cNvSpPr/>
      </xdr:nvSpPr>
      <xdr:spPr>
        <a:xfrm>
          <a:off x="7985125" y="99625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107315</xdr:rowOff>
    </xdr:from>
    <xdr:ext cx="463550" cy="248285"/>
    <xdr:sp macro="" textlink="">
      <xdr:nvSpPr>
        <xdr:cNvPr id="370" name="テキスト ボックス 369"/>
        <xdr:cNvSpPr txBox="1"/>
      </xdr:nvSpPr>
      <xdr:spPr>
        <a:xfrm>
          <a:off x="7816850" y="1005141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17780</xdr:rowOff>
    </xdr:from>
    <xdr:to>
      <xdr:col>41</xdr:col>
      <xdr:colOff>101600</xdr:colOff>
      <xdr:row>58</xdr:row>
      <xdr:rowOff>114300</xdr:rowOff>
    </xdr:to>
    <xdr:sp macro="" textlink="">
      <xdr:nvSpPr>
        <xdr:cNvPr id="371" name="楕円 370"/>
        <xdr:cNvSpPr/>
      </xdr:nvSpPr>
      <xdr:spPr>
        <a:xfrm>
          <a:off x="7159625" y="99618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105410</xdr:rowOff>
    </xdr:from>
    <xdr:ext cx="463550" cy="248285"/>
    <xdr:sp macro="" textlink="">
      <xdr:nvSpPr>
        <xdr:cNvPr id="372" name="テキスト ボックス 371"/>
        <xdr:cNvSpPr txBox="1"/>
      </xdr:nvSpPr>
      <xdr:spPr>
        <a:xfrm>
          <a:off x="6991350" y="10049510"/>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17780</xdr:rowOff>
    </xdr:from>
    <xdr:to>
      <xdr:col>36</xdr:col>
      <xdr:colOff>165100</xdr:colOff>
      <xdr:row>58</xdr:row>
      <xdr:rowOff>116205</xdr:rowOff>
    </xdr:to>
    <xdr:sp macro="" textlink="">
      <xdr:nvSpPr>
        <xdr:cNvPr id="373" name="楕円 372"/>
        <xdr:cNvSpPr/>
      </xdr:nvSpPr>
      <xdr:spPr>
        <a:xfrm>
          <a:off x="6350000" y="99618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106680</xdr:rowOff>
    </xdr:from>
    <xdr:ext cx="463550" cy="248285"/>
    <xdr:sp macro="" textlink="">
      <xdr:nvSpPr>
        <xdr:cNvPr id="374" name="テキスト ボックス 373"/>
        <xdr:cNvSpPr txBox="1"/>
      </xdr:nvSpPr>
      <xdr:spPr>
        <a:xfrm>
          <a:off x="6181725" y="10050780"/>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5" name="正方形/長方形 374"/>
        <xdr:cNvSpPr/>
      </xdr:nvSpPr>
      <xdr:spPr>
        <a:xfrm>
          <a:off x="6064250" y="10856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6" name="正方形/長方形 375"/>
        <xdr:cNvSpPr/>
      </xdr:nvSpPr>
      <xdr:spPr>
        <a:xfrm>
          <a:off x="61753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86360</xdr:rowOff>
    </xdr:from>
    <xdr:to>
      <xdr:col>43</xdr:col>
      <xdr:colOff>63500</xdr:colOff>
      <xdr:row>68</xdr:row>
      <xdr:rowOff>0</xdr:rowOff>
    </xdr:to>
    <xdr:sp macro="" textlink="">
      <xdr:nvSpPr>
        <xdr:cNvPr id="377" name="正方形/長方形 376"/>
        <xdr:cNvSpPr/>
      </xdr:nvSpPr>
      <xdr:spPr>
        <a:xfrm>
          <a:off x="61753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8" name="正方形/長方形 377"/>
        <xdr:cNvSpPr/>
      </xdr:nvSpPr>
      <xdr:spPr>
        <a:xfrm>
          <a:off x="711200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86360</xdr:rowOff>
    </xdr:from>
    <xdr:to>
      <xdr:col>48</xdr:col>
      <xdr:colOff>127000</xdr:colOff>
      <xdr:row>68</xdr:row>
      <xdr:rowOff>0</xdr:rowOff>
    </xdr:to>
    <xdr:sp macro="" textlink="">
      <xdr:nvSpPr>
        <xdr:cNvPr id="379" name="正方形/長方形 378"/>
        <xdr:cNvSpPr/>
      </xdr:nvSpPr>
      <xdr:spPr>
        <a:xfrm>
          <a:off x="711200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0" name="正方形/長方形 379"/>
        <xdr:cNvSpPr/>
      </xdr:nvSpPr>
      <xdr:spPr>
        <a:xfrm>
          <a:off x="81597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86360</xdr:rowOff>
    </xdr:from>
    <xdr:to>
      <xdr:col>54</xdr:col>
      <xdr:colOff>127000</xdr:colOff>
      <xdr:row>68</xdr:row>
      <xdr:rowOff>0</xdr:rowOff>
    </xdr:to>
    <xdr:sp macro="" textlink="">
      <xdr:nvSpPr>
        <xdr:cNvPr id="381" name="正方形/長方形 380"/>
        <xdr:cNvSpPr/>
      </xdr:nvSpPr>
      <xdr:spPr>
        <a:xfrm>
          <a:off x="81597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2" name="正方形/長方形 381"/>
        <xdr:cNvSpPr/>
      </xdr:nvSpPr>
      <xdr:spPr>
        <a:xfrm>
          <a:off x="6064250" y="11683365"/>
          <a:ext cx="42894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14630"/>
    <xdr:sp macro="" textlink="">
      <xdr:nvSpPr>
        <xdr:cNvPr id="383" name="テキスト ボックス 382"/>
        <xdr:cNvSpPr txBox="1"/>
      </xdr:nvSpPr>
      <xdr:spPr>
        <a:xfrm>
          <a:off x="6026150"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xdr:cNvCxnSpPr/>
      </xdr:nvCxnSpPr>
      <xdr:spPr>
        <a:xfrm>
          <a:off x="6064250" y="1396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85" name="直線コネクタ 384"/>
        <xdr:cNvCxnSpPr/>
      </xdr:nvCxnSpPr>
      <xdr:spPr>
        <a:xfrm>
          <a:off x="6064250" y="13639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920" cy="244475"/>
    <xdr:sp macro="" textlink="">
      <xdr:nvSpPr>
        <xdr:cNvPr id="386" name="テキスト ボックス 385"/>
        <xdr:cNvSpPr txBox="1"/>
      </xdr:nvSpPr>
      <xdr:spPr>
        <a:xfrm>
          <a:off x="5831205" y="13496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87" name="直線コネクタ 386"/>
        <xdr:cNvCxnSpPr/>
      </xdr:nvCxnSpPr>
      <xdr:spPr>
        <a:xfrm>
          <a:off x="6064250" y="133121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25145" cy="248285"/>
    <xdr:sp macro="" textlink="">
      <xdr:nvSpPr>
        <xdr:cNvPr id="388" name="テキスト ボックス 387"/>
        <xdr:cNvSpPr txBox="1"/>
      </xdr:nvSpPr>
      <xdr:spPr>
        <a:xfrm>
          <a:off x="5580380" y="13168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89" name="直線コネクタ 388"/>
        <xdr:cNvCxnSpPr/>
      </xdr:nvCxnSpPr>
      <xdr:spPr>
        <a:xfrm>
          <a:off x="6064250" y="129857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25145" cy="244475"/>
    <xdr:sp macro="" textlink="">
      <xdr:nvSpPr>
        <xdr:cNvPr id="390" name="テキスト ボックス 389"/>
        <xdr:cNvSpPr txBox="1"/>
      </xdr:nvSpPr>
      <xdr:spPr>
        <a:xfrm>
          <a:off x="5580380" y="12842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91" name="直線コネクタ 390"/>
        <xdr:cNvCxnSpPr/>
      </xdr:nvCxnSpPr>
      <xdr:spPr>
        <a:xfrm>
          <a:off x="6064250" y="126580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25145" cy="247015"/>
    <xdr:sp macro="" textlink="">
      <xdr:nvSpPr>
        <xdr:cNvPr id="392" name="テキスト ボックス 391"/>
        <xdr:cNvSpPr txBox="1"/>
      </xdr:nvSpPr>
      <xdr:spPr>
        <a:xfrm>
          <a:off x="5580380" y="1252220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393" name="直線コネクタ 392"/>
        <xdr:cNvCxnSpPr/>
      </xdr:nvCxnSpPr>
      <xdr:spPr>
        <a:xfrm>
          <a:off x="6064250" y="123317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5145" cy="243840"/>
    <xdr:sp macro="" textlink="">
      <xdr:nvSpPr>
        <xdr:cNvPr id="394" name="テキスト ボックス 393"/>
        <xdr:cNvSpPr txBox="1"/>
      </xdr:nvSpPr>
      <xdr:spPr>
        <a:xfrm>
          <a:off x="5580380" y="1219454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5" name="直線コネクタ 394"/>
        <xdr:cNvCxnSpPr/>
      </xdr:nvCxnSpPr>
      <xdr:spPr>
        <a:xfrm>
          <a:off x="6064250" y="1200975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36830</xdr:rowOff>
    </xdr:from>
    <xdr:ext cx="525145" cy="249555"/>
    <xdr:sp macro="" textlink="">
      <xdr:nvSpPr>
        <xdr:cNvPr id="396" name="テキスト ボックス 395"/>
        <xdr:cNvSpPr txBox="1"/>
      </xdr:nvSpPr>
      <xdr:spPr>
        <a:xfrm>
          <a:off x="5580380" y="118668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xdr:cNvCxnSpPr/>
      </xdr:nvCxnSpPr>
      <xdr:spPr>
        <a:xfrm>
          <a:off x="6064250" y="11683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5145" cy="243205"/>
    <xdr:sp macro="" textlink="">
      <xdr:nvSpPr>
        <xdr:cNvPr id="398" name="テキスト ボックス 397"/>
        <xdr:cNvSpPr txBox="1"/>
      </xdr:nvSpPr>
      <xdr:spPr>
        <a:xfrm>
          <a:off x="5580380" y="115398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9" name="商工費グラフ枠"/>
        <xdr:cNvSpPr/>
      </xdr:nvSpPr>
      <xdr:spPr>
        <a:xfrm>
          <a:off x="6064250" y="11683365"/>
          <a:ext cx="42894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55245</xdr:rowOff>
    </xdr:from>
    <xdr:to>
      <xdr:col>54</xdr:col>
      <xdr:colOff>174625</xdr:colOff>
      <xdr:row>79</xdr:row>
      <xdr:rowOff>22860</xdr:rowOff>
    </xdr:to>
    <xdr:cxnSp macro="">
      <xdr:nvCxnSpPr>
        <xdr:cNvPr id="400" name="直線コネクタ 399"/>
        <xdr:cNvCxnSpPr/>
      </xdr:nvCxnSpPr>
      <xdr:spPr>
        <a:xfrm flipV="1">
          <a:off x="9604375" y="122281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26670</xdr:rowOff>
    </xdr:from>
    <xdr:ext cx="469900" cy="245745"/>
    <xdr:sp macro="" textlink="">
      <xdr:nvSpPr>
        <xdr:cNvPr id="401" name="商工費最小値テキスト"/>
        <xdr:cNvSpPr txBox="1"/>
      </xdr:nvSpPr>
      <xdr:spPr>
        <a:xfrm>
          <a:off x="9655175" y="1357122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22860</xdr:rowOff>
    </xdr:from>
    <xdr:to>
      <xdr:col>55</xdr:col>
      <xdr:colOff>88900</xdr:colOff>
      <xdr:row>79</xdr:row>
      <xdr:rowOff>22860</xdr:rowOff>
    </xdr:to>
    <xdr:cxnSp macro="">
      <xdr:nvCxnSpPr>
        <xdr:cNvPr id="402" name="直線コネクタ 401"/>
        <xdr:cNvCxnSpPr/>
      </xdr:nvCxnSpPr>
      <xdr:spPr>
        <a:xfrm>
          <a:off x="9531350" y="13567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3810</xdr:rowOff>
    </xdr:from>
    <xdr:ext cx="534670" cy="249555"/>
    <xdr:sp macro="" textlink="">
      <xdr:nvSpPr>
        <xdr:cNvPr id="403" name="商工費最大値テキスト"/>
        <xdr:cNvSpPr txBox="1"/>
      </xdr:nvSpPr>
      <xdr:spPr>
        <a:xfrm>
          <a:off x="9655175" y="120053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43,280</a:t>
          </a:r>
          <a:endParaRPr kumimoji="1" lang="ja-JP" altLang="en-US" sz="1000" b="1">
            <a:latin typeface="ＭＳ Ｐゴシック"/>
          </a:endParaRPr>
        </a:p>
      </xdr:txBody>
    </xdr:sp>
    <xdr:clientData/>
  </xdr:oneCellAnchor>
  <xdr:twoCellAnchor>
    <xdr:from>
      <xdr:col>54</xdr:col>
      <xdr:colOff>101600</xdr:colOff>
      <xdr:row>71</xdr:row>
      <xdr:rowOff>55245</xdr:rowOff>
    </xdr:from>
    <xdr:to>
      <xdr:col>55</xdr:col>
      <xdr:colOff>88900</xdr:colOff>
      <xdr:row>71</xdr:row>
      <xdr:rowOff>55245</xdr:rowOff>
    </xdr:to>
    <xdr:cxnSp macro="">
      <xdr:nvCxnSpPr>
        <xdr:cNvPr id="404" name="直線コネクタ 403"/>
        <xdr:cNvCxnSpPr/>
      </xdr:nvCxnSpPr>
      <xdr:spPr>
        <a:xfrm>
          <a:off x="9531350" y="12228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156845</xdr:rowOff>
    </xdr:from>
    <xdr:to>
      <xdr:col>55</xdr:col>
      <xdr:colOff>0</xdr:colOff>
      <xdr:row>77</xdr:row>
      <xdr:rowOff>46355</xdr:rowOff>
    </xdr:to>
    <xdr:cxnSp macro="">
      <xdr:nvCxnSpPr>
        <xdr:cNvPr id="405" name="直線コネクタ 404"/>
        <xdr:cNvCxnSpPr/>
      </xdr:nvCxnSpPr>
      <xdr:spPr>
        <a:xfrm flipV="1">
          <a:off x="8845550" y="13187045"/>
          <a:ext cx="7588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93980</xdr:rowOff>
    </xdr:from>
    <xdr:ext cx="534670" cy="244475"/>
    <xdr:sp macro="" textlink="">
      <xdr:nvSpPr>
        <xdr:cNvPr id="406" name="商工費平均値テキスト"/>
        <xdr:cNvSpPr txBox="1"/>
      </xdr:nvSpPr>
      <xdr:spPr>
        <a:xfrm>
          <a:off x="9655175" y="1295273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71755</xdr:rowOff>
    </xdr:from>
    <xdr:to>
      <xdr:col>55</xdr:col>
      <xdr:colOff>50800</xdr:colOff>
      <xdr:row>77</xdr:row>
      <xdr:rowOff>4445</xdr:rowOff>
    </xdr:to>
    <xdr:sp macro="" textlink="">
      <xdr:nvSpPr>
        <xdr:cNvPr id="407" name="フローチャート: 判断 406"/>
        <xdr:cNvSpPr/>
      </xdr:nvSpPr>
      <xdr:spPr>
        <a:xfrm>
          <a:off x="9569450" y="1310195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76</xdr:row>
      <xdr:rowOff>69850</xdr:rowOff>
    </xdr:from>
    <xdr:to>
      <xdr:col>50</xdr:col>
      <xdr:colOff>114300</xdr:colOff>
      <xdr:row>77</xdr:row>
      <xdr:rowOff>46355</xdr:rowOff>
    </xdr:to>
    <xdr:cxnSp macro="">
      <xdr:nvCxnSpPr>
        <xdr:cNvPr id="408" name="直線コネクタ 407"/>
        <xdr:cNvCxnSpPr/>
      </xdr:nvCxnSpPr>
      <xdr:spPr>
        <a:xfrm>
          <a:off x="8032750" y="13100050"/>
          <a:ext cx="8128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125730</xdr:rowOff>
    </xdr:from>
    <xdr:to>
      <xdr:col>50</xdr:col>
      <xdr:colOff>165100</xdr:colOff>
      <xdr:row>77</xdr:row>
      <xdr:rowOff>58420</xdr:rowOff>
    </xdr:to>
    <xdr:sp macro="" textlink="">
      <xdr:nvSpPr>
        <xdr:cNvPr id="409" name="フローチャート: 判断 408"/>
        <xdr:cNvSpPr/>
      </xdr:nvSpPr>
      <xdr:spPr>
        <a:xfrm>
          <a:off x="8794750" y="131559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73660</xdr:rowOff>
    </xdr:from>
    <xdr:ext cx="528320" cy="248285"/>
    <xdr:sp macro="" textlink="">
      <xdr:nvSpPr>
        <xdr:cNvPr id="410" name="テキスト ボックス 409"/>
        <xdr:cNvSpPr txBox="1"/>
      </xdr:nvSpPr>
      <xdr:spPr>
        <a:xfrm>
          <a:off x="8594090" y="1293241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69850</xdr:rowOff>
    </xdr:from>
    <xdr:to>
      <xdr:col>45</xdr:col>
      <xdr:colOff>174625</xdr:colOff>
      <xdr:row>79</xdr:row>
      <xdr:rowOff>9525</xdr:rowOff>
    </xdr:to>
    <xdr:cxnSp macro="">
      <xdr:nvCxnSpPr>
        <xdr:cNvPr id="411" name="直線コネクタ 410"/>
        <xdr:cNvCxnSpPr/>
      </xdr:nvCxnSpPr>
      <xdr:spPr>
        <a:xfrm flipV="1">
          <a:off x="7210425" y="13100050"/>
          <a:ext cx="822325" cy="454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120650</xdr:rowOff>
    </xdr:from>
    <xdr:to>
      <xdr:col>46</xdr:col>
      <xdr:colOff>38100</xdr:colOff>
      <xdr:row>77</xdr:row>
      <xdr:rowOff>53340</xdr:rowOff>
    </xdr:to>
    <xdr:sp macro="" textlink="">
      <xdr:nvSpPr>
        <xdr:cNvPr id="412" name="フローチャート: 判断 411"/>
        <xdr:cNvSpPr/>
      </xdr:nvSpPr>
      <xdr:spPr>
        <a:xfrm>
          <a:off x="7985125" y="1315085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44450</xdr:rowOff>
    </xdr:from>
    <xdr:ext cx="528320" cy="248285"/>
    <xdr:sp macro="" textlink="">
      <xdr:nvSpPr>
        <xdr:cNvPr id="413" name="テキスト ボックス 412"/>
        <xdr:cNvSpPr txBox="1"/>
      </xdr:nvSpPr>
      <xdr:spPr>
        <a:xfrm>
          <a:off x="7784465" y="1324610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132715</xdr:rowOff>
    </xdr:from>
    <xdr:to>
      <xdr:col>41</xdr:col>
      <xdr:colOff>50800</xdr:colOff>
      <xdr:row>79</xdr:row>
      <xdr:rowOff>9525</xdr:rowOff>
    </xdr:to>
    <xdr:cxnSp macro="">
      <xdr:nvCxnSpPr>
        <xdr:cNvPr id="414" name="直線コネクタ 413"/>
        <xdr:cNvCxnSpPr/>
      </xdr:nvCxnSpPr>
      <xdr:spPr>
        <a:xfrm>
          <a:off x="6400800" y="13334365"/>
          <a:ext cx="809625"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76200</xdr:rowOff>
    </xdr:from>
    <xdr:to>
      <xdr:col>41</xdr:col>
      <xdr:colOff>101600</xdr:colOff>
      <xdr:row>78</xdr:row>
      <xdr:rowOff>8890</xdr:rowOff>
    </xdr:to>
    <xdr:sp macro="" textlink="">
      <xdr:nvSpPr>
        <xdr:cNvPr id="415" name="フローチャート: 判断 414"/>
        <xdr:cNvSpPr/>
      </xdr:nvSpPr>
      <xdr:spPr>
        <a:xfrm>
          <a:off x="7159625" y="132778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25400</xdr:rowOff>
    </xdr:from>
    <xdr:ext cx="463550" cy="245745"/>
    <xdr:sp macro="" textlink="">
      <xdr:nvSpPr>
        <xdr:cNvPr id="416" name="テキスト ボックス 415"/>
        <xdr:cNvSpPr txBox="1"/>
      </xdr:nvSpPr>
      <xdr:spPr>
        <a:xfrm>
          <a:off x="6991350" y="1305560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64135</xdr:rowOff>
    </xdr:from>
    <xdr:to>
      <xdr:col>36</xdr:col>
      <xdr:colOff>165100</xdr:colOff>
      <xdr:row>77</xdr:row>
      <xdr:rowOff>161925</xdr:rowOff>
    </xdr:to>
    <xdr:sp macro="" textlink="">
      <xdr:nvSpPr>
        <xdr:cNvPr id="417" name="フローチャート: 判断 416"/>
        <xdr:cNvSpPr/>
      </xdr:nvSpPr>
      <xdr:spPr>
        <a:xfrm>
          <a:off x="6350000" y="13265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12700</xdr:rowOff>
    </xdr:from>
    <xdr:ext cx="463550" cy="249555"/>
    <xdr:sp macro="" textlink="">
      <xdr:nvSpPr>
        <xdr:cNvPr id="418" name="テキスト ボックス 417"/>
        <xdr:cNvSpPr txBox="1"/>
      </xdr:nvSpPr>
      <xdr:spPr>
        <a:xfrm>
          <a:off x="6181725" y="1304290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9" name="テキスト ボックス 418"/>
        <xdr:cNvSpPr txBox="1"/>
      </xdr:nvSpPr>
      <xdr:spPr>
        <a:xfrm>
          <a:off x="94297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0" name="テキスト ボックス 419"/>
        <xdr:cNvSpPr txBox="1"/>
      </xdr:nvSpPr>
      <xdr:spPr>
        <a:xfrm>
          <a:off x="86709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1" name="テキスト ボックス 420"/>
        <xdr:cNvSpPr txBox="1"/>
      </xdr:nvSpPr>
      <xdr:spPr>
        <a:xfrm>
          <a:off x="785812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2" name="テキスト ボックス 421"/>
        <xdr:cNvSpPr txBox="1"/>
      </xdr:nvSpPr>
      <xdr:spPr>
        <a:xfrm>
          <a:off x="7035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3" name="テキスト ボックス 422"/>
        <xdr:cNvSpPr txBox="1"/>
      </xdr:nvSpPr>
      <xdr:spPr>
        <a:xfrm>
          <a:off x="6226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107315</xdr:rowOff>
    </xdr:from>
    <xdr:to>
      <xdr:col>55</xdr:col>
      <xdr:colOff>50800</xdr:colOff>
      <xdr:row>77</xdr:row>
      <xdr:rowOff>40640</xdr:rowOff>
    </xdr:to>
    <xdr:sp macro="" textlink="">
      <xdr:nvSpPr>
        <xdr:cNvPr id="424" name="楕円 423"/>
        <xdr:cNvSpPr/>
      </xdr:nvSpPr>
      <xdr:spPr>
        <a:xfrm>
          <a:off x="9569450" y="13137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86995</xdr:rowOff>
    </xdr:from>
    <xdr:ext cx="534670" cy="244475"/>
    <xdr:sp macro="" textlink="">
      <xdr:nvSpPr>
        <xdr:cNvPr id="425" name="商工費該当値テキスト"/>
        <xdr:cNvSpPr txBox="1"/>
      </xdr:nvSpPr>
      <xdr:spPr>
        <a:xfrm>
          <a:off x="9655175" y="131171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162560</xdr:rowOff>
    </xdr:from>
    <xdr:to>
      <xdr:col>50</xdr:col>
      <xdr:colOff>165100</xdr:colOff>
      <xdr:row>77</xdr:row>
      <xdr:rowOff>95250</xdr:rowOff>
    </xdr:to>
    <xdr:sp macro="" textlink="">
      <xdr:nvSpPr>
        <xdr:cNvPr id="426" name="楕円 425"/>
        <xdr:cNvSpPr/>
      </xdr:nvSpPr>
      <xdr:spPr>
        <a:xfrm>
          <a:off x="8794750" y="131927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86995</xdr:rowOff>
    </xdr:from>
    <xdr:ext cx="528320" cy="244475"/>
    <xdr:sp macro="" textlink="">
      <xdr:nvSpPr>
        <xdr:cNvPr id="427" name="テキスト ボックス 426"/>
        <xdr:cNvSpPr txBox="1"/>
      </xdr:nvSpPr>
      <xdr:spPr>
        <a:xfrm>
          <a:off x="8594090" y="1328864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20955</xdr:rowOff>
    </xdr:from>
    <xdr:to>
      <xdr:col>46</xdr:col>
      <xdr:colOff>38100</xdr:colOff>
      <xdr:row>76</xdr:row>
      <xdr:rowOff>118745</xdr:rowOff>
    </xdr:to>
    <xdr:sp macro="" textlink="">
      <xdr:nvSpPr>
        <xdr:cNvPr id="428" name="楕円 427"/>
        <xdr:cNvSpPr/>
      </xdr:nvSpPr>
      <xdr:spPr>
        <a:xfrm>
          <a:off x="7985125" y="130511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134620</xdr:rowOff>
    </xdr:from>
    <xdr:ext cx="528320" cy="248920"/>
    <xdr:sp macro="" textlink="">
      <xdr:nvSpPr>
        <xdr:cNvPr id="429" name="テキスト ボックス 428"/>
        <xdr:cNvSpPr txBox="1"/>
      </xdr:nvSpPr>
      <xdr:spPr>
        <a:xfrm>
          <a:off x="7784465" y="1282192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126365</xdr:rowOff>
    </xdr:from>
    <xdr:to>
      <xdr:col>41</xdr:col>
      <xdr:colOff>101600</xdr:colOff>
      <xdr:row>79</xdr:row>
      <xdr:rowOff>59055</xdr:rowOff>
    </xdr:to>
    <xdr:sp macro="" textlink="">
      <xdr:nvSpPr>
        <xdr:cNvPr id="430" name="楕円 429"/>
        <xdr:cNvSpPr/>
      </xdr:nvSpPr>
      <xdr:spPr>
        <a:xfrm>
          <a:off x="7159625" y="134994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50165</xdr:rowOff>
    </xdr:from>
    <xdr:ext cx="463550" cy="244475"/>
    <xdr:sp macro="" textlink="">
      <xdr:nvSpPr>
        <xdr:cNvPr id="431" name="テキスト ボックス 430"/>
        <xdr:cNvSpPr txBox="1"/>
      </xdr:nvSpPr>
      <xdr:spPr>
        <a:xfrm>
          <a:off x="6991350" y="1359471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83820</xdr:rowOff>
    </xdr:from>
    <xdr:to>
      <xdr:col>36</xdr:col>
      <xdr:colOff>165100</xdr:colOff>
      <xdr:row>78</xdr:row>
      <xdr:rowOff>17780</xdr:rowOff>
    </xdr:to>
    <xdr:sp macro="" textlink="">
      <xdr:nvSpPr>
        <xdr:cNvPr id="432" name="楕円 431"/>
        <xdr:cNvSpPr/>
      </xdr:nvSpPr>
      <xdr:spPr>
        <a:xfrm>
          <a:off x="6350000" y="132854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7620</xdr:rowOff>
    </xdr:from>
    <xdr:ext cx="463550" cy="247015"/>
    <xdr:sp macro="" textlink="">
      <xdr:nvSpPr>
        <xdr:cNvPr id="433" name="テキスト ボックス 432"/>
        <xdr:cNvSpPr txBox="1"/>
      </xdr:nvSpPr>
      <xdr:spPr>
        <a:xfrm>
          <a:off x="6181725" y="13380720"/>
          <a:ext cx="46355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4" name="正方形/長方形 433"/>
        <xdr:cNvSpPr/>
      </xdr:nvSpPr>
      <xdr:spPr>
        <a:xfrm>
          <a:off x="6064250" y="14285595"/>
          <a:ext cx="42894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5" name="正方形/長方形 434"/>
        <xdr:cNvSpPr/>
      </xdr:nvSpPr>
      <xdr:spPr>
        <a:xfrm>
          <a:off x="61753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86360</xdr:rowOff>
    </xdr:from>
    <xdr:to>
      <xdr:col>43</xdr:col>
      <xdr:colOff>63500</xdr:colOff>
      <xdr:row>88</xdr:row>
      <xdr:rowOff>0</xdr:rowOff>
    </xdr:to>
    <xdr:sp macro="" textlink="">
      <xdr:nvSpPr>
        <xdr:cNvPr id="436" name="正方形/長方形 435"/>
        <xdr:cNvSpPr/>
      </xdr:nvSpPr>
      <xdr:spPr>
        <a:xfrm>
          <a:off x="61753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7" name="正方形/長方形 436"/>
        <xdr:cNvSpPr/>
      </xdr:nvSpPr>
      <xdr:spPr>
        <a:xfrm>
          <a:off x="711200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86360</xdr:rowOff>
    </xdr:from>
    <xdr:to>
      <xdr:col>48</xdr:col>
      <xdr:colOff>127000</xdr:colOff>
      <xdr:row>88</xdr:row>
      <xdr:rowOff>0</xdr:rowOff>
    </xdr:to>
    <xdr:sp macro="" textlink="">
      <xdr:nvSpPr>
        <xdr:cNvPr id="438" name="正方形/長方形 437"/>
        <xdr:cNvSpPr/>
      </xdr:nvSpPr>
      <xdr:spPr>
        <a:xfrm>
          <a:off x="711200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9" name="正方形/長方形 438"/>
        <xdr:cNvSpPr/>
      </xdr:nvSpPr>
      <xdr:spPr>
        <a:xfrm>
          <a:off x="81597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86360</xdr:rowOff>
    </xdr:from>
    <xdr:to>
      <xdr:col>54</xdr:col>
      <xdr:colOff>127000</xdr:colOff>
      <xdr:row>88</xdr:row>
      <xdr:rowOff>0</xdr:rowOff>
    </xdr:to>
    <xdr:sp macro="" textlink="">
      <xdr:nvSpPr>
        <xdr:cNvPr id="440" name="正方形/長方形 439"/>
        <xdr:cNvSpPr/>
      </xdr:nvSpPr>
      <xdr:spPr>
        <a:xfrm>
          <a:off x="81597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xdr:cNvSpPr/>
      </xdr:nvSpPr>
      <xdr:spPr>
        <a:xfrm>
          <a:off x="6064250" y="15112365"/>
          <a:ext cx="42894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14630"/>
    <xdr:sp macro="" textlink="">
      <xdr:nvSpPr>
        <xdr:cNvPr id="442" name="テキスト ボックス 441"/>
        <xdr:cNvSpPr txBox="1"/>
      </xdr:nvSpPr>
      <xdr:spPr>
        <a:xfrm>
          <a:off x="6026150"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2730"/>
    <xdr:sp macro="" textlink="">
      <xdr:nvSpPr>
        <xdr:cNvPr id="444" name="テキスト ボックス 443"/>
        <xdr:cNvSpPr txBox="1"/>
      </xdr:nvSpPr>
      <xdr:spPr>
        <a:xfrm>
          <a:off x="5831205" y="172567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064250" y="16941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25145" cy="252730"/>
    <xdr:sp macro="" textlink="">
      <xdr:nvSpPr>
        <xdr:cNvPr id="446" name="テキスト ボックス 445"/>
        <xdr:cNvSpPr txBox="1"/>
      </xdr:nvSpPr>
      <xdr:spPr>
        <a:xfrm>
          <a:off x="5580380" y="167995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064250" y="16484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5145" cy="252730"/>
    <xdr:sp macro="" textlink="">
      <xdr:nvSpPr>
        <xdr:cNvPr id="448" name="テキスト ボックス 447"/>
        <xdr:cNvSpPr txBox="1"/>
      </xdr:nvSpPr>
      <xdr:spPr>
        <a:xfrm>
          <a:off x="5580380" y="163423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064250" y="16027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5145" cy="252730"/>
    <xdr:sp macro="" textlink="">
      <xdr:nvSpPr>
        <xdr:cNvPr id="450" name="テキスト ボックス 449"/>
        <xdr:cNvSpPr txBox="1"/>
      </xdr:nvSpPr>
      <xdr:spPr>
        <a:xfrm>
          <a:off x="5580380" y="158851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134620</xdr:rowOff>
    </xdr:from>
    <xdr:to>
      <xdr:col>59</xdr:col>
      <xdr:colOff>50800</xdr:colOff>
      <xdr:row>90</xdr:row>
      <xdr:rowOff>134620</xdr:rowOff>
    </xdr:to>
    <xdr:cxnSp macro="">
      <xdr:nvCxnSpPr>
        <xdr:cNvPr id="451" name="直線コネクタ 450"/>
        <xdr:cNvCxnSpPr/>
      </xdr:nvCxnSpPr>
      <xdr:spPr>
        <a:xfrm>
          <a:off x="6064250" y="155651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162560</xdr:rowOff>
    </xdr:from>
    <xdr:ext cx="525145" cy="247650"/>
    <xdr:sp macro="" textlink="">
      <xdr:nvSpPr>
        <xdr:cNvPr id="452" name="テキスト ボックス 451"/>
        <xdr:cNvSpPr txBox="1"/>
      </xdr:nvSpPr>
      <xdr:spPr>
        <a:xfrm>
          <a:off x="5580380" y="15421610"/>
          <a:ext cx="5251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xdr:cNvCxnSpPr/>
      </xdr:nvCxnSpPr>
      <xdr:spPr>
        <a:xfrm>
          <a:off x="6064250" y="15112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3205"/>
    <xdr:sp macro="" textlink="">
      <xdr:nvSpPr>
        <xdr:cNvPr id="454" name="テキスト ボックス 453"/>
        <xdr:cNvSpPr txBox="1"/>
      </xdr:nvSpPr>
      <xdr:spPr>
        <a:xfrm>
          <a:off x="5516245" y="14968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土木費グラフ枠"/>
        <xdr:cNvSpPr/>
      </xdr:nvSpPr>
      <xdr:spPr>
        <a:xfrm>
          <a:off x="6064250" y="15112365"/>
          <a:ext cx="42894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60960</xdr:rowOff>
    </xdr:from>
    <xdr:to>
      <xdr:col>54</xdr:col>
      <xdr:colOff>174625</xdr:colOff>
      <xdr:row>98</xdr:row>
      <xdr:rowOff>53340</xdr:rowOff>
    </xdr:to>
    <xdr:cxnSp macro="">
      <xdr:nvCxnSpPr>
        <xdr:cNvPr id="456" name="直線コネクタ 455"/>
        <xdr:cNvCxnSpPr/>
      </xdr:nvCxnSpPr>
      <xdr:spPr>
        <a:xfrm flipV="1">
          <a:off x="9604375" y="1549146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57150</xdr:rowOff>
    </xdr:from>
    <xdr:ext cx="534670" cy="259080"/>
    <xdr:sp macro="" textlink="">
      <xdr:nvSpPr>
        <xdr:cNvPr id="457" name="土木費最小値テキスト"/>
        <xdr:cNvSpPr txBox="1"/>
      </xdr:nvSpPr>
      <xdr:spPr>
        <a:xfrm>
          <a:off x="9655175"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53340</xdr:rowOff>
    </xdr:from>
    <xdr:to>
      <xdr:col>55</xdr:col>
      <xdr:colOff>88900</xdr:colOff>
      <xdr:row>98</xdr:row>
      <xdr:rowOff>53340</xdr:rowOff>
    </xdr:to>
    <xdr:cxnSp macro="">
      <xdr:nvCxnSpPr>
        <xdr:cNvPr id="458" name="直線コネクタ 457"/>
        <xdr:cNvCxnSpPr/>
      </xdr:nvCxnSpPr>
      <xdr:spPr>
        <a:xfrm>
          <a:off x="9531350" y="16855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9525</xdr:rowOff>
    </xdr:from>
    <xdr:ext cx="534670" cy="248285"/>
    <xdr:sp macro="" textlink="">
      <xdr:nvSpPr>
        <xdr:cNvPr id="459" name="土木費最大値テキスト"/>
        <xdr:cNvSpPr txBox="1"/>
      </xdr:nvSpPr>
      <xdr:spPr>
        <a:xfrm>
          <a:off x="9655175" y="152685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83,346</a:t>
          </a:r>
          <a:endParaRPr kumimoji="1" lang="ja-JP" altLang="en-US" sz="1000" b="1">
            <a:latin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60" name="直線コネクタ 459"/>
        <xdr:cNvCxnSpPr/>
      </xdr:nvCxnSpPr>
      <xdr:spPr>
        <a:xfrm>
          <a:off x="9531350" y="15491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52070</xdr:rowOff>
    </xdr:from>
    <xdr:to>
      <xdr:col>55</xdr:col>
      <xdr:colOff>0</xdr:colOff>
      <xdr:row>95</xdr:row>
      <xdr:rowOff>83185</xdr:rowOff>
    </xdr:to>
    <xdr:cxnSp macro="">
      <xdr:nvCxnSpPr>
        <xdr:cNvPr id="461" name="直線コネクタ 460"/>
        <xdr:cNvCxnSpPr/>
      </xdr:nvCxnSpPr>
      <xdr:spPr>
        <a:xfrm>
          <a:off x="8845550" y="16339820"/>
          <a:ext cx="7588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74930</xdr:rowOff>
    </xdr:from>
    <xdr:ext cx="534670" cy="252730"/>
    <xdr:sp macro="" textlink="">
      <xdr:nvSpPr>
        <xdr:cNvPr id="462" name="土木費平均値テキスト"/>
        <xdr:cNvSpPr txBox="1"/>
      </xdr:nvSpPr>
      <xdr:spPr>
        <a:xfrm>
          <a:off x="9655175" y="1636268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96520</xdr:rowOff>
    </xdr:from>
    <xdr:to>
      <xdr:col>55</xdr:col>
      <xdr:colOff>50800</xdr:colOff>
      <xdr:row>96</xdr:row>
      <xdr:rowOff>26670</xdr:rowOff>
    </xdr:to>
    <xdr:sp macro="" textlink="">
      <xdr:nvSpPr>
        <xdr:cNvPr id="463" name="フローチャート: 判断 462"/>
        <xdr:cNvSpPr/>
      </xdr:nvSpPr>
      <xdr:spPr>
        <a:xfrm>
          <a:off x="9569450" y="16384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52070</xdr:rowOff>
    </xdr:from>
    <xdr:to>
      <xdr:col>50</xdr:col>
      <xdr:colOff>114300</xdr:colOff>
      <xdr:row>95</xdr:row>
      <xdr:rowOff>116205</xdr:rowOff>
    </xdr:to>
    <xdr:cxnSp macro="">
      <xdr:nvCxnSpPr>
        <xdr:cNvPr id="464" name="直線コネクタ 463"/>
        <xdr:cNvCxnSpPr/>
      </xdr:nvCxnSpPr>
      <xdr:spPr>
        <a:xfrm flipV="1">
          <a:off x="8032750" y="16339820"/>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92075</xdr:rowOff>
    </xdr:from>
    <xdr:to>
      <xdr:col>50</xdr:col>
      <xdr:colOff>165100</xdr:colOff>
      <xdr:row>96</xdr:row>
      <xdr:rowOff>22225</xdr:rowOff>
    </xdr:to>
    <xdr:sp macro="" textlink="">
      <xdr:nvSpPr>
        <xdr:cNvPr id="465" name="フローチャート: 判断 464"/>
        <xdr:cNvSpPr/>
      </xdr:nvSpPr>
      <xdr:spPr>
        <a:xfrm>
          <a:off x="879475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13335</xdr:rowOff>
    </xdr:from>
    <xdr:ext cx="528320" cy="259080"/>
    <xdr:sp macro="" textlink="">
      <xdr:nvSpPr>
        <xdr:cNvPr id="466" name="テキスト ボックス 465"/>
        <xdr:cNvSpPr txBox="1"/>
      </xdr:nvSpPr>
      <xdr:spPr>
        <a:xfrm>
          <a:off x="8594090" y="16472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116205</xdr:rowOff>
    </xdr:from>
    <xdr:to>
      <xdr:col>45</xdr:col>
      <xdr:colOff>174625</xdr:colOff>
      <xdr:row>95</xdr:row>
      <xdr:rowOff>137160</xdr:rowOff>
    </xdr:to>
    <xdr:cxnSp macro="">
      <xdr:nvCxnSpPr>
        <xdr:cNvPr id="467" name="直線コネクタ 466"/>
        <xdr:cNvCxnSpPr/>
      </xdr:nvCxnSpPr>
      <xdr:spPr>
        <a:xfrm flipV="1">
          <a:off x="7210425" y="16403955"/>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8" name="フローチャート: 判断 467"/>
        <xdr:cNvSpPr/>
      </xdr:nvSpPr>
      <xdr:spPr>
        <a:xfrm>
          <a:off x="7985125" y="163950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29210</xdr:rowOff>
    </xdr:from>
    <xdr:ext cx="528320" cy="252730"/>
    <xdr:sp macro="" textlink="">
      <xdr:nvSpPr>
        <xdr:cNvPr id="469" name="テキスト ボックス 468"/>
        <xdr:cNvSpPr txBox="1"/>
      </xdr:nvSpPr>
      <xdr:spPr>
        <a:xfrm>
          <a:off x="7784465" y="164884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137160</xdr:rowOff>
    </xdr:from>
    <xdr:to>
      <xdr:col>41</xdr:col>
      <xdr:colOff>50800</xdr:colOff>
      <xdr:row>96</xdr:row>
      <xdr:rowOff>109220</xdr:rowOff>
    </xdr:to>
    <xdr:cxnSp macro="">
      <xdr:nvCxnSpPr>
        <xdr:cNvPr id="470" name="直線コネクタ 469"/>
        <xdr:cNvCxnSpPr/>
      </xdr:nvCxnSpPr>
      <xdr:spPr>
        <a:xfrm flipV="1">
          <a:off x="6400800" y="16424910"/>
          <a:ext cx="809625"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91440</xdr:rowOff>
    </xdr:from>
    <xdr:to>
      <xdr:col>41</xdr:col>
      <xdr:colOff>101600</xdr:colOff>
      <xdr:row>96</xdr:row>
      <xdr:rowOff>21590</xdr:rowOff>
    </xdr:to>
    <xdr:sp macro="" textlink="">
      <xdr:nvSpPr>
        <xdr:cNvPr id="471" name="フローチャート: 判断 470"/>
        <xdr:cNvSpPr/>
      </xdr:nvSpPr>
      <xdr:spPr>
        <a:xfrm>
          <a:off x="7159625"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12700</xdr:rowOff>
    </xdr:from>
    <xdr:ext cx="528320" cy="259080"/>
    <xdr:sp macro="" textlink="">
      <xdr:nvSpPr>
        <xdr:cNvPr id="472" name="テキスト ボックス 471"/>
        <xdr:cNvSpPr txBox="1"/>
      </xdr:nvSpPr>
      <xdr:spPr>
        <a:xfrm>
          <a:off x="6974840" y="16471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134620</xdr:rowOff>
    </xdr:from>
    <xdr:to>
      <xdr:col>36</xdr:col>
      <xdr:colOff>165100</xdr:colOff>
      <xdr:row>96</xdr:row>
      <xdr:rowOff>64770</xdr:rowOff>
    </xdr:to>
    <xdr:sp macro="" textlink="">
      <xdr:nvSpPr>
        <xdr:cNvPr id="473" name="フローチャート: 判断 472"/>
        <xdr:cNvSpPr/>
      </xdr:nvSpPr>
      <xdr:spPr>
        <a:xfrm>
          <a:off x="63500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81280</xdr:rowOff>
    </xdr:from>
    <xdr:ext cx="528320" cy="259080"/>
    <xdr:sp macro="" textlink="">
      <xdr:nvSpPr>
        <xdr:cNvPr id="474" name="テキスト ボックス 473"/>
        <xdr:cNvSpPr txBox="1"/>
      </xdr:nvSpPr>
      <xdr:spPr>
        <a:xfrm>
          <a:off x="6149340" y="16197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32385</xdr:rowOff>
    </xdr:from>
    <xdr:to>
      <xdr:col>55</xdr:col>
      <xdr:colOff>50800</xdr:colOff>
      <xdr:row>95</xdr:row>
      <xdr:rowOff>133985</xdr:rowOff>
    </xdr:to>
    <xdr:sp macro="" textlink="">
      <xdr:nvSpPr>
        <xdr:cNvPr id="480" name="楕円 479"/>
        <xdr:cNvSpPr/>
      </xdr:nvSpPr>
      <xdr:spPr>
        <a:xfrm>
          <a:off x="9569450" y="163201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55245</xdr:rowOff>
    </xdr:from>
    <xdr:ext cx="534670" cy="252730"/>
    <xdr:sp macro="" textlink="">
      <xdr:nvSpPr>
        <xdr:cNvPr id="481" name="土木費該当値テキスト"/>
        <xdr:cNvSpPr txBox="1"/>
      </xdr:nvSpPr>
      <xdr:spPr>
        <a:xfrm>
          <a:off x="9655175" y="161715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1270</xdr:rowOff>
    </xdr:from>
    <xdr:to>
      <xdr:col>50</xdr:col>
      <xdr:colOff>165100</xdr:colOff>
      <xdr:row>95</xdr:row>
      <xdr:rowOff>102870</xdr:rowOff>
    </xdr:to>
    <xdr:sp macro="" textlink="">
      <xdr:nvSpPr>
        <xdr:cNvPr id="482" name="楕円 481"/>
        <xdr:cNvSpPr/>
      </xdr:nvSpPr>
      <xdr:spPr>
        <a:xfrm>
          <a:off x="8794750" y="162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119380</xdr:rowOff>
    </xdr:from>
    <xdr:ext cx="528320" cy="259080"/>
    <xdr:sp macro="" textlink="">
      <xdr:nvSpPr>
        <xdr:cNvPr id="483" name="テキスト ボックス 482"/>
        <xdr:cNvSpPr txBox="1"/>
      </xdr:nvSpPr>
      <xdr:spPr>
        <a:xfrm>
          <a:off x="8594090" y="16064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65405</xdr:rowOff>
    </xdr:from>
    <xdr:to>
      <xdr:col>46</xdr:col>
      <xdr:colOff>38100</xdr:colOff>
      <xdr:row>95</xdr:row>
      <xdr:rowOff>167005</xdr:rowOff>
    </xdr:to>
    <xdr:sp macro="" textlink="">
      <xdr:nvSpPr>
        <xdr:cNvPr id="484" name="楕円 483"/>
        <xdr:cNvSpPr/>
      </xdr:nvSpPr>
      <xdr:spPr>
        <a:xfrm>
          <a:off x="7985125" y="163531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12065</xdr:rowOff>
    </xdr:from>
    <xdr:ext cx="528320" cy="259080"/>
    <xdr:sp macro="" textlink="">
      <xdr:nvSpPr>
        <xdr:cNvPr id="485" name="テキスト ボックス 484"/>
        <xdr:cNvSpPr txBox="1"/>
      </xdr:nvSpPr>
      <xdr:spPr>
        <a:xfrm>
          <a:off x="7784465" y="161283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86360</xdr:rowOff>
    </xdr:from>
    <xdr:to>
      <xdr:col>41</xdr:col>
      <xdr:colOff>101600</xdr:colOff>
      <xdr:row>96</xdr:row>
      <xdr:rowOff>16510</xdr:rowOff>
    </xdr:to>
    <xdr:sp macro="" textlink="">
      <xdr:nvSpPr>
        <xdr:cNvPr id="486" name="楕円 485"/>
        <xdr:cNvSpPr/>
      </xdr:nvSpPr>
      <xdr:spPr>
        <a:xfrm>
          <a:off x="7159625"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33020</xdr:rowOff>
    </xdr:from>
    <xdr:ext cx="528320" cy="259080"/>
    <xdr:sp macro="" textlink="">
      <xdr:nvSpPr>
        <xdr:cNvPr id="487" name="テキスト ボックス 486"/>
        <xdr:cNvSpPr txBox="1"/>
      </xdr:nvSpPr>
      <xdr:spPr>
        <a:xfrm>
          <a:off x="6974840" y="16149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57785</xdr:rowOff>
    </xdr:from>
    <xdr:to>
      <xdr:col>36</xdr:col>
      <xdr:colOff>165100</xdr:colOff>
      <xdr:row>96</xdr:row>
      <xdr:rowOff>159385</xdr:rowOff>
    </xdr:to>
    <xdr:sp macro="" textlink="">
      <xdr:nvSpPr>
        <xdr:cNvPr id="488" name="楕円 487"/>
        <xdr:cNvSpPr/>
      </xdr:nvSpPr>
      <xdr:spPr>
        <a:xfrm>
          <a:off x="6350000" y="165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150495</xdr:rowOff>
    </xdr:from>
    <xdr:ext cx="528320" cy="259080"/>
    <xdr:sp macro="" textlink="">
      <xdr:nvSpPr>
        <xdr:cNvPr id="489" name="テキスト ボックス 488"/>
        <xdr:cNvSpPr txBox="1"/>
      </xdr:nvSpPr>
      <xdr:spPr>
        <a:xfrm>
          <a:off x="6149340" y="16609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0" name="正方形/長方形 489"/>
        <xdr:cNvSpPr/>
      </xdr:nvSpPr>
      <xdr:spPr>
        <a:xfrm>
          <a:off x="11414125" y="3998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1" name="正方形/長方形 490"/>
        <xdr:cNvSpPr/>
      </xdr:nvSpPr>
      <xdr:spPr>
        <a:xfrm>
          <a:off x="115252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86360</xdr:rowOff>
    </xdr:from>
    <xdr:to>
      <xdr:col>74</xdr:col>
      <xdr:colOff>0</xdr:colOff>
      <xdr:row>28</xdr:row>
      <xdr:rowOff>0</xdr:rowOff>
    </xdr:to>
    <xdr:sp macro="" textlink="">
      <xdr:nvSpPr>
        <xdr:cNvPr id="492" name="正方形/長方形 491"/>
        <xdr:cNvSpPr/>
      </xdr:nvSpPr>
      <xdr:spPr>
        <a:xfrm>
          <a:off x="115252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3" name="正方形/長方形 492"/>
        <xdr:cNvSpPr/>
      </xdr:nvSpPr>
      <xdr:spPr>
        <a:xfrm>
          <a:off x="1246187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86360</xdr:rowOff>
    </xdr:from>
    <xdr:to>
      <xdr:col>79</xdr:col>
      <xdr:colOff>63500</xdr:colOff>
      <xdr:row>28</xdr:row>
      <xdr:rowOff>0</xdr:rowOff>
    </xdr:to>
    <xdr:sp macro="" textlink="">
      <xdr:nvSpPr>
        <xdr:cNvPr id="494" name="正方形/長方形 493"/>
        <xdr:cNvSpPr/>
      </xdr:nvSpPr>
      <xdr:spPr>
        <a:xfrm>
          <a:off x="1246187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5" name="正方形/長方形 494"/>
        <xdr:cNvSpPr/>
      </xdr:nvSpPr>
      <xdr:spPr>
        <a:xfrm>
          <a:off x="13509625"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86360</xdr:rowOff>
    </xdr:from>
    <xdr:to>
      <xdr:col>85</xdr:col>
      <xdr:colOff>63500</xdr:colOff>
      <xdr:row>28</xdr:row>
      <xdr:rowOff>0</xdr:rowOff>
    </xdr:to>
    <xdr:sp macro="" textlink="">
      <xdr:nvSpPr>
        <xdr:cNvPr id="496" name="正方形/長方形 495"/>
        <xdr:cNvSpPr/>
      </xdr:nvSpPr>
      <xdr:spPr>
        <a:xfrm>
          <a:off x="13509625"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7" name="正方形/長方形 496"/>
        <xdr:cNvSpPr/>
      </xdr:nvSpPr>
      <xdr:spPr>
        <a:xfrm>
          <a:off x="11414125" y="4825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14630"/>
    <xdr:sp macro="" textlink="">
      <xdr:nvSpPr>
        <xdr:cNvPr id="498" name="テキスト ボックス 497"/>
        <xdr:cNvSpPr txBox="1"/>
      </xdr:nvSpPr>
      <xdr:spPr>
        <a:xfrm>
          <a:off x="11376025"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9" name="直線コネクタ 498"/>
        <xdr:cNvCxnSpPr/>
      </xdr:nvCxnSpPr>
      <xdr:spPr>
        <a:xfrm>
          <a:off x="11414125" y="710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8285"/>
    <xdr:sp macro="" textlink="">
      <xdr:nvSpPr>
        <xdr:cNvPr id="500" name="テキスト ボックス 499"/>
        <xdr:cNvSpPr txBox="1"/>
      </xdr:nvSpPr>
      <xdr:spPr>
        <a:xfrm>
          <a:off x="11181080" y="696531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134620</xdr:rowOff>
    </xdr:from>
    <xdr:to>
      <xdr:col>89</xdr:col>
      <xdr:colOff>174625</xdr:colOff>
      <xdr:row>38</xdr:row>
      <xdr:rowOff>134620</xdr:rowOff>
    </xdr:to>
    <xdr:cxnSp macro="">
      <xdr:nvCxnSpPr>
        <xdr:cNvPr id="501" name="直線コネクタ 500"/>
        <xdr:cNvCxnSpPr/>
      </xdr:nvCxnSpPr>
      <xdr:spPr>
        <a:xfrm>
          <a:off x="11414125" y="66497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162560</xdr:rowOff>
    </xdr:from>
    <xdr:ext cx="525145" cy="244475"/>
    <xdr:sp macro="" textlink="">
      <xdr:nvSpPr>
        <xdr:cNvPr id="502" name="テキスト ボックス 501"/>
        <xdr:cNvSpPr txBox="1"/>
      </xdr:nvSpPr>
      <xdr:spPr>
        <a:xfrm>
          <a:off x="10930255" y="65062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03" name="直線コネクタ 502"/>
        <xdr:cNvCxnSpPr/>
      </xdr:nvCxnSpPr>
      <xdr:spPr>
        <a:xfrm>
          <a:off x="11414125" y="61969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25145" cy="243205"/>
    <xdr:sp macro="" textlink="">
      <xdr:nvSpPr>
        <xdr:cNvPr id="504" name="テキスト ボックス 503"/>
        <xdr:cNvSpPr txBox="1"/>
      </xdr:nvSpPr>
      <xdr:spPr>
        <a:xfrm>
          <a:off x="10930255" y="60534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05" name="直線コネクタ 504"/>
        <xdr:cNvCxnSpPr/>
      </xdr:nvCxnSpPr>
      <xdr:spPr>
        <a:xfrm>
          <a:off x="11414125" y="5737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25145" cy="248285"/>
    <xdr:sp macro="" textlink="">
      <xdr:nvSpPr>
        <xdr:cNvPr id="506" name="テキスト ボックス 505"/>
        <xdr:cNvSpPr txBox="1"/>
      </xdr:nvSpPr>
      <xdr:spPr>
        <a:xfrm>
          <a:off x="10930255" y="559371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07" name="直線コネクタ 506"/>
        <xdr:cNvCxnSpPr/>
      </xdr:nvCxnSpPr>
      <xdr:spPr>
        <a:xfrm>
          <a:off x="11414125" y="52781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25145" cy="244475"/>
    <xdr:sp macro="" textlink="">
      <xdr:nvSpPr>
        <xdr:cNvPr id="508" name="テキスト ボックス 507"/>
        <xdr:cNvSpPr txBox="1"/>
      </xdr:nvSpPr>
      <xdr:spPr>
        <a:xfrm>
          <a:off x="10930255" y="513461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09" name="直線コネクタ 508"/>
        <xdr:cNvCxnSpPr/>
      </xdr:nvCxnSpPr>
      <xdr:spPr>
        <a:xfrm>
          <a:off x="11414125" y="4825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5145" cy="243205"/>
    <xdr:sp macro="" textlink="">
      <xdr:nvSpPr>
        <xdr:cNvPr id="510" name="テキスト ボックス 509"/>
        <xdr:cNvSpPr txBox="1"/>
      </xdr:nvSpPr>
      <xdr:spPr>
        <a:xfrm>
          <a:off x="10930255" y="46818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1" name="消防費グラフ枠"/>
        <xdr:cNvSpPr/>
      </xdr:nvSpPr>
      <xdr:spPr>
        <a:xfrm>
          <a:off x="11414125" y="4825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85090</xdr:rowOff>
    </xdr:from>
    <xdr:to>
      <xdr:col>85</xdr:col>
      <xdr:colOff>126365</xdr:colOff>
      <xdr:row>38</xdr:row>
      <xdr:rowOff>22225</xdr:rowOff>
    </xdr:to>
    <xdr:cxnSp macro="">
      <xdr:nvCxnSpPr>
        <xdr:cNvPr id="512" name="直線コネクタ 511"/>
        <xdr:cNvCxnSpPr/>
      </xdr:nvCxnSpPr>
      <xdr:spPr>
        <a:xfrm flipV="1">
          <a:off x="14968220" y="522859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26035</xdr:rowOff>
    </xdr:from>
    <xdr:ext cx="534670" cy="245745"/>
    <xdr:sp macro="" textlink="">
      <xdr:nvSpPr>
        <xdr:cNvPr id="513" name="消防費最小値テキスト"/>
        <xdr:cNvSpPr txBox="1"/>
      </xdr:nvSpPr>
      <xdr:spPr>
        <a:xfrm>
          <a:off x="15017750" y="65411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12,556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22225</xdr:rowOff>
    </xdr:from>
    <xdr:to>
      <xdr:col>86</xdr:col>
      <xdr:colOff>25400</xdr:colOff>
      <xdr:row>38</xdr:row>
      <xdr:rowOff>22225</xdr:rowOff>
    </xdr:to>
    <xdr:cxnSp macro="">
      <xdr:nvCxnSpPr>
        <xdr:cNvPr id="514" name="直線コネクタ 513"/>
        <xdr:cNvCxnSpPr/>
      </xdr:nvCxnSpPr>
      <xdr:spPr>
        <a:xfrm>
          <a:off x="14881225" y="6537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33655</xdr:rowOff>
    </xdr:from>
    <xdr:ext cx="534670" cy="248285"/>
    <xdr:sp macro="" textlink="">
      <xdr:nvSpPr>
        <xdr:cNvPr id="515" name="消防費最大値テキスト"/>
        <xdr:cNvSpPr txBox="1"/>
      </xdr:nvSpPr>
      <xdr:spPr>
        <a:xfrm>
          <a:off x="15017750" y="50057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41,124</a:t>
          </a:r>
          <a:endParaRPr kumimoji="1" lang="ja-JP" altLang="en-US" sz="1000" b="1">
            <a:latin typeface="ＭＳ Ｐゴシック"/>
          </a:endParaRPr>
        </a:p>
      </xdr:txBody>
    </xdr:sp>
    <xdr:clientData/>
  </xdr:oneCellAnchor>
  <xdr:twoCellAnchor>
    <xdr:from>
      <xdr:col>85</xdr:col>
      <xdr:colOff>38100</xdr:colOff>
      <xdr:row>30</xdr:row>
      <xdr:rowOff>85090</xdr:rowOff>
    </xdr:from>
    <xdr:to>
      <xdr:col>86</xdr:col>
      <xdr:colOff>25400</xdr:colOff>
      <xdr:row>30</xdr:row>
      <xdr:rowOff>85090</xdr:rowOff>
    </xdr:to>
    <xdr:cxnSp macro="">
      <xdr:nvCxnSpPr>
        <xdr:cNvPr id="516" name="直線コネクタ 515"/>
        <xdr:cNvCxnSpPr/>
      </xdr:nvCxnSpPr>
      <xdr:spPr>
        <a:xfrm>
          <a:off x="14881225" y="5228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39370</xdr:rowOff>
    </xdr:from>
    <xdr:to>
      <xdr:col>85</xdr:col>
      <xdr:colOff>127000</xdr:colOff>
      <xdr:row>37</xdr:row>
      <xdr:rowOff>95250</xdr:rowOff>
    </xdr:to>
    <xdr:cxnSp macro="">
      <xdr:nvCxnSpPr>
        <xdr:cNvPr id="517" name="直線コネクタ 516"/>
        <xdr:cNvCxnSpPr/>
      </xdr:nvCxnSpPr>
      <xdr:spPr>
        <a:xfrm flipV="1">
          <a:off x="14195425" y="6383020"/>
          <a:ext cx="7747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35</xdr:row>
      <xdr:rowOff>38100</xdr:rowOff>
    </xdr:from>
    <xdr:ext cx="534670" cy="249555"/>
    <xdr:sp macro="" textlink="">
      <xdr:nvSpPr>
        <xdr:cNvPr id="518" name="消防費平均値テキスト"/>
        <xdr:cNvSpPr txBox="1"/>
      </xdr:nvSpPr>
      <xdr:spPr>
        <a:xfrm>
          <a:off x="15017750" y="60388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15875</xdr:rowOff>
    </xdr:from>
    <xdr:to>
      <xdr:col>85</xdr:col>
      <xdr:colOff>174625</xdr:colOff>
      <xdr:row>36</xdr:row>
      <xdr:rowOff>113665</xdr:rowOff>
    </xdr:to>
    <xdr:sp macro="" textlink="">
      <xdr:nvSpPr>
        <xdr:cNvPr id="519" name="フローチャート: 判断 518"/>
        <xdr:cNvSpPr/>
      </xdr:nvSpPr>
      <xdr:spPr>
        <a:xfrm>
          <a:off x="14919325" y="61880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37</xdr:row>
      <xdr:rowOff>163830</xdr:rowOff>
    </xdr:to>
    <xdr:cxnSp macro="">
      <xdr:nvCxnSpPr>
        <xdr:cNvPr id="520" name="直線コネクタ 519"/>
        <xdr:cNvCxnSpPr/>
      </xdr:nvCxnSpPr>
      <xdr:spPr>
        <a:xfrm flipV="1">
          <a:off x="13385800" y="6438900"/>
          <a:ext cx="8096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29210</xdr:rowOff>
    </xdr:from>
    <xdr:to>
      <xdr:col>81</xdr:col>
      <xdr:colOff>101600</xdr:colOff>
      <xdr:row>36</xdr:row>
      <xdr:rowOff>127000</xdr:rowOff>
    </xdr:to>
    <xdr:sp macro="" textlink="">
      <xdr:nvSpPr>
        <xdr:cNvPr id="521" name="フローチャート: 判断 520"/>
        <xdr:cNvSpPr/>
      </xdr:nvSpPr>
      <xdr:spPr>
        <a:xfrm>
          <a:off x="14144625"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143510</xdr:rowOff>
    </xdr:from>
    <xdr:ext cx="528320" cy="248285"/>
    <xdr:sp macro="" textlink="">
      <xdr:nvSpPr>
        <xdr:cNvPr id="522" name="テキスト ボックス 521"/>
        <xdr:cNvSpPr txBox="1"/>
      </xdr:nvSpPr>
      <xdr:spPr>
        <a:xfrm>
          <a:off x="13959840" y="597281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109220</xdr:rowOff>
    </xdr:from>
    <xdr:to>
      <xdr:col>76</xdr:col>
      <xdr:colOff>114300</xdr:colOff>
      <xdr:row>37</xdr:row>
      <xdr:rowOff>163830</xdr:rowOff>
    </xdr:to>
    <xdr:cxnSp macro="">
      <xdr:nvCxnSpPr>
        <xdr:cNvPr id="523" name="直線コネクタ 522"/>
        <xdr:cNvCxnSpPr/>
      </xdr:nvCxnSpPr>
      <xdr:spPr>
        <a:xfrm>
          <a:off x="12573000" y="6452870"/>
          <a:ext cx="812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125730</xdr:rowOff>
    </xdr:from>
    <xdr:to>
      <xdr:col>76</xdr:col>
      <xdr:colOff>165100</xdr:colOff>
      <xdr:row>36</xdr:row>
      <xdr:rowOff>58420</xdr:rowOff>
    </xdr:to>
    <xdr:sp macro="" textlink="">
      <xdr:nvSpPr>
        <xdr:cNvPr id="524" name="フローチャート: 判断 523"/>
        <xdr:cNvSpPr/>
      </xdr:nvSpPr>
      <xdr:spPr>
        <a:xfrm>
          <a:off x="13335000" y="61264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73660</xdr:rowOff>
    </xdr:from>
    <xdr:ext cx="528320" cy="248285"/>
    <xdr:sp macro="" textlink="">
      <xdr:nvSpPr>
        <xdr:cNvPr id="525" name="テキスト ボックス 524"/>
        <xdr:cNvSpPr txBox="1"/>
      </xdr:nvSpPr>
      <xdr:spPr>
        <a:xfrm>
          <a:off x="13134340" y="590296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12065</xdr:rowOff>
    </xdr:from>
    <xdr:to>
      <xdr:col>71</xdr:col>
      <xdr:colOff>174625</xdr:colOff>
      <xdr:row>37</xdr:row>
      <xdr:rowOff>109220</xdr:rowOff>
    </xdr:to>
    <xdr:cxnSp macro="">
      <xdr:nvCxnSpPr>
        <xdr:cNvPr id="526" name="直線コネクタ 525"/>
        <xdr:cNvCxnSpPr/>
      </xdr:nvCxnSpPr>
      <xdr:spPr>
        <a:xfrm>
          <a:off x="11750675" y="6355715"/>
          <a:ext cx="82232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17780</xdr:rowOff>
    </xdr:from>
    <xdr:to>
      <xdr:col>72</xdr:col>
      <xdr:colOff>38100</xdr:colOff>
      <xdr:row>36</xdr:row>
      <xdr:rowOff>114300</xdr:rowOff>
    </xdr:to>
    <xdr:sp macro="" textlink="">
      <xdr:nvSpPr>
        <xdr:cNvPr id="527" name="フローチャート: 判断 526"/>
        <xdr:cNvSpPr/>
      </xdr:nvSpPr>
      <xdr:spPr>
        <a:xfrm>
          <a:off x="12525375" y="618998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130175</xdr:rowOff>
    </xdr:from>
    <xdr:ext cx="528320" cy="244475"/>
    <xdr:sp macro="" textlink="">
      <xdr:nvSpPr>
        <xdr:cNvPr id="528" name="テキスト ボックス 527"/>
        <xdr:cNvSpPr txBox="1"/>
      </xdr:nvSpPr>
      <xdr:spPr>
        <a:xfrm>
          <a:off x="12324715" y="595947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5080</xdr:rowOff>
    </xdr:from>
    <xdr:to>
      <xdr:col>67</xdr:col>
      <xdr:colOff>101600</xdr:colOff>
      <xdr:row>36</xdr:row>
      <xdr:rowOff>102870</xdr:rowOff>
    </xdr:to>
    <xdr:sp macro="" textlink="">
      <xdr:nvSpPr>
        <xdr:cNvPr id="529" name="フローチャート: 判断 528"/>
        <xdr:cNvSpPr/>
      </xdr:nvSpPr>
      <xdr:spPr>
        <a:xfrm>
          <a:off x="11699875" y="6177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118745</xdr:rowOff>
    </xdr:from>
    <xdr:ext cx="528320" cy="244475"/>
    <xdr:sp macro="" textlink="">
      <xdr:nvSpPr>
        <xdr:cNvPr id="530" name="テキスト ボックス 529"/>
        <xdr:cNvSpPr txBox="1"/>
      </xdr:nvSpPr>
      <xdr:spPr>
        <a:xfrm>
          <a:off x="11515090" y="594804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1" name="テキスト ボックス 530"/>
        <xdr:cNvSpPr txBox="1"/>
      </xdr:nvSpPr>
      <xdr:spPr>
        <a:xfrm>
          <a:off x="147955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2" name="テキスト ボックス 531"/>
        <xdr:cNvSpPr txBox="1"/>
      </xdr:nvSpPr>
      <xdr:spPr>
        <a:xfrm>
          <a:off x="1402080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3" name="テキスト ボックス 532"/>
        <xdr:cNvSpPr txBox="1"/>
      </xdr:nvSpPr>
      <xdr:spPr>
        <a:xfrm>
          <a:off x="132111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4" name="テキスト ボックス 533"/>
        <xdr:cNvSpPr txBox="1"/>
      </xdr:nvSpPr>
      <xdr:spPr>
        <a:xfrm>
          <a:off x="12398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5" name="テキスト ボックス 534"/>
        <xdr:cNvSpPr txBox="1"/>
      </xdr:nvSpPr>
      <xdr:spPr>
        <a:xfrm>
          <a:off x="11576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156210</xdr:rowOff>
    </xdr:from>
    <xdr:to>
      <xdr:col>85</xdr:col>
      <xdr:colOff>174625</xdr:colOff>
      <xdr:row>37</xdr:row>
      <xdr:rowOff>88900</xdr:rowOff>
    </xdr:to>
    <xdr:sp macro="" textlink="">
      <xdr:nvSpPr>
        <xdr:cNvPr id="536" name="楕円 535"/>
        <xdr:cNvSpPr/>
      </xdr:nvSpPr>
      <xdr:spPr>
        <a:xfrm>
          <a:off x="14919325" y="632841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135255</xdr:rowOff>
    </xdr:from>
    <xdr:ext cx="534670" cy="248285"/>
    <xdr:sp macro="" textlink="">
      <xdr:nvSpPr>
        <xdr:cNvPr id="537" name="消防費該当値テキスト"/>
        <xdr:cNvSpPr txBox="1"/>
      </xdr:nvSpPr>
      <xdr:spPr>
        <a:xfrm>
          <a:off x="15017750" y="63074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46355</xdr:rowOff>
    </xdr:from>
    <xdr:to>
      <xdr:col>81</xdr:col>
      <xdr:colOff>101600</xdr:colOff>
      <xdr:row>37</xdr:row>
      <xdr:rowOff>144145</xdr:rowOff>
    </xdr:to>
    <xdr:sp macro="" textlink="">
      <xdr:nvSpPr>
        <xdr:cNvPr id="538" name="楕円 537"/>
        <xdr:cNvSpPr/>
      </xdr:nvSpPr>
      <xdr:spPr>
        <a:xfrm>
          <a:off x="14144625" y="639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135890</xdr:rowOff>
    </xdr:from>
    <xdr:ext cx="528320" cy="248285"/>
    <xdr:sp macro="" textlink="">
      <xdr:nvSpPr>
        <xdr:cNvPr id="539" name="テキスト ボックス 538"/>
        <xdr:cNvSpPr txBox="1"/>
      </xdr:nvSpPr>
      <xdr:spPr>
        <a:xfrm>
          <a:off x="13959840" y="647954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114935</xdr:rowOff>
    </xdr:from>
    <xdr:to>
      <xdr:col>76</xdr:col>
      <xdr:colOff>165100</xdr:colOff>
      <xdr:row>38</xdr:row>
      <xdr:rowOff>47625</xdr:rowOff>
    </xdr:to>
    <xdr:sp macro="" textlink="">
      <xdr:nvSpPr>
        <xdr:cNvPr id="540" name="楕円 539"/>
        <xdr:cNvSpPr/>
      </xdr:nvSpPr>
      <xdr:spPr>
        <a:xfrm>
          <a:off x="13335000" y="64585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38735</xdr:rowOff>
    </xdr:from>
    <xdr:ext cx="528320" cy="248285"/>
    <xdr:sp macro="" textlink="">
      <xdr:nvSpPr>
        <xdr:cNvPr id="541" name="テキスト ボックス 540"/>
        <xdr:cNvSpPr txBox="1"/>
      </xdr:nvSpPr>
      <xdr:spPr>
        <a:xfrm>
          <a:off x="13134340" y="655383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60325</xdr:rowOff>
    </xdr:from>
    <xdr:to>
      <xdr:col>72</xdr:col>
      <xdr:colOff>38100</xdr:colOff>
      <xdr:row>37</xdr:row>
      <xdr:rowOff>158115</xdr:rowOff>
    </xdr:to>
    <xdr:sp macro="" textlink="">
      <xdr:nvSpPr>
        <xdr:cNvPr id="542" name="楕円 541"/>
        <xdr:cNvSpPr/>
      </xdr:nvSpPr>
      <xdr:spPr>
        <a:xfrm>
          <a:off x="12525375" y="6403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149225</xdr:rowOff>
    </xdr:from>
    <xdr:ext cx="528320" cy="244475"/>
    <xdr:sp macro="" textlink="">
      <xdr:nvSpPr>
        <xdr:cNvPr id="543" name="テキスト ボックス 542"/>
        <xdr:cNvSpPr txBox="1"/>
      </xdr:nvSpPr>
      <xdr:spPr>
        <a:xfrm>
          <a:off x="12324715" y="649287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128270</xdr:rowOff>
    </xdr:from>
    <xdr:to>
      <xdr:col>67</xdr:col>
      <xdr:colOff>101600</xdr:colOff>
      <xdr:row>37</xdr:row>
      <xdr:rowOff>60960</xdr:rowOff>
    </xdr:to>
    <xdr:sp macro="" textlink="">
      <xdr:nvSpPr>
        <xdr:cNvPr id="544" name="楕円 543"/>
        <xdr:cNvSpPr/>
      </xdr:nvSpPr>
      <xdr:spPr>
        <a:xfrm>
          <a:off x="11699875" y="63004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52705</xdr:rowOff>
    </xdr:from>
    <xdr:ext cx="528320" cy="243205"/>
    <xdr:sp macro="" textlink="">
      <xdr:nvSpPr>
        <xdr:cNvPr id="545" name="テキスト ボックス 544"/>
        <xdr:cNvSpPr txBox="1"/>
      </xdr:nvSpPr>
      <xdr:spPr>
        <a:xfrm>
          <a:off x="11515090" y="639635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6" name="正方形/長方形 545"/>
        <xdr:cNvSpPr/>
      </xdr:nvSpPr>
      <xdr:spPr>
        <a:xfrm>
          <a:off x="11414125" y="7427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7" name="正方形/長方形 546"/>
        <xdr:cNvSpPr/>
      </xdr:nvSpPr>
      <xdr:spPr>
        <a:xfrm>
          <a:off x="115252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86360</xdr:rowOff>
    </xdr:from>
    <xdr:to>
      <xdr:col>74</xdr:col>
      <xdr:colOff>0</xdr:colOff>
      <xdr:row>48</xdr:row>
      <xdr:rowOff>0</xdr:rowOff>
    </xdr:to>
    <xdr:sp macro="" textlink="">
      <xdr:nvSpPr>
        <xdr:cNvPr id="548" name="正方形/長方形 547"/>
        <xdr:cNvSpPr/>
      </xdr:nvSpPr>
      <xdr:spPr>
        <a:xfrm>
          <a:off x="115252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49" name="正方形/長方形 548"/>
        <xdr:cNvSpPr/>
      </xdr:nvSpPr>
      <xdr:spPr>
        <a:xfrm>
          <a:off x="1246187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86360</xdr:rowOff>
    </xdr:from>
    <xdr:to>
      <xdr:col>79</xdr:col>
      <xdr:colOff>63500</xdr:colOff>
      <xdr:row>48</xdr:row>
      <xdr:rowOff>0</xdr:rowOff>
    </xdr:to>
    <xdr:sp macro="" textlink="">
      <xdr:nvSpPr>
        <xdr:cNvPr id="550" name="正方形/長方形 549"/>
        <xdr:cNvSpPr/>
      </xdr:nvSpPr>
      <xdr:spPr>
        <a:xfrm>
          <a:off x="1246187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1" name="正方形/長方形 550"/>
        <xdr:cNvSpPr/>
      </xdr:nvSpPr>
      <xdr:spPr>
        <a:xfrm>
          <a:off x="13509625"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86360</xdr:rowOff>
    </xdr:from>
    <xdr:to>
      <xdr:col>85</xdr:col>
      <xdr:colOff>63500</xdr:colOff>
      <xdr:row>48</xdr:row>
      <xdr:rowOff>0</xdr:rowOff>
    </xdr:to>
    <xdr:sp macro="" textlink="">
      <xdr:nvSpPr>
        <xdr:cNvPr id="552" name="正方形/長方形 551"/>
        <xdr:cNvSpPr/>
      </xdr:nvSpPr>
      <xdr:spPr>
        <a:xfrm>
          <a:off x="13509625"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3" name="正方形/長方形 552"/>
        <xdr:cNvSpPr/>
      </xdr:nvSpPr>
      <xdr:spPr>
        <a:xfrm>
          <a:off x="11414125" y="8254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14630"/>
    <xdr:sp macro="" textlink="">
      <xdr:nvSpPr>
        <xdr:cNvPr id="554" name="テキスト ボックス 553"/>
        <xdr:cNvSpPr txBox="1"/>
      </xdr:nvSpPr>
      <xdr:spPr>
        <a:xfrm>
          <a:off x="11376025"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5" name="直線コネクタ 554"/>
        <xdr:cNvCxnSpPr/>
      </xdr:nvCxnSpPr>
      <xdr:spPr>
        <a:xfrm>
          <a:off x="11414125" y="10537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8285"/>
    <xdr:sp macro="" textlink="">
      <xdr:nvSpPr>
        <xdr:cNvPr id="556" name="テキスト ボックス 555"/>
        <xdr:cNvSpPr txBox="1"/>
      </xdr:nvSpPr>
      <xdr:spPr>
        <a:xfrm>
          <a:off x="11181080" y="1039431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95250</xdr:rowOff>
    </xdr:from>
    <xdr:to>
      <xdr:col>89</xdr:col>
      <xdr:colOff>174625</xdr:colOff>
      <xdr:row>59</xdr:row>
      <xdr:rowOff>95250</xdr:rowOff>
    </xdr:to>
    <xdr:cxnSp macro="">
      <xdr:nvCxnSpPr>
        <xdr:cNvPr id="557" name="直線コネクタ 556"/>
        <xdr:cNvCxnSpPr/>
      </xdr:nvCxnSpPr>
      <xdr:spPr>
        <a:xfrm>
          <a:off x="11414125" y="1021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123825</xdr:rowOff>
    </xdr:from>
    <xdr:ext cx="525145" cy="244475"/>
    <xdr:sp macro="" textlink="">
      <xdr:nvSpPr>
        <xdr:cNvPr id="558" name="テキスト ボックス 557"/>
        <xdr:cNvSpPr txBox="1"/>
      </xdr:nvSpPr>
      <xdr:spPr>
        <a:xfrm>
          <a:off x="10930255" y="10067925"/>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59" name="直線コネクタ 558"/>
        <xdr:cNvCxnSpPr/>
      </xdr:nvCxnSpPr>
      <xdr:spPr>
        <a:xfrm>
          <a:off x="11414125" y="98831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138430</xdr:rowOff>
    </xdr:from>
    <xdr:ext cx="525145" cy="248285"/>
    <xdr:sp macro="" textlink="">
      <xdr:nvSpPr>
        <xdr:cNvPr id="560" name="テキスト ボックス 559"/>
        <xdr:cNvSpPr txBox="1"/>
      </xdr:nvSpPr>
      <xdr:spPr>
        <a:xfrm>
          <a:off x="10930255" y="9739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61" name="直線コネクタ 560"/>
        <xdr:cNvCxnSpPr/>
      </xdr:nvCxnSpPr>
      <xdr:spPr>
        <a:xfrm>
          <a:off x="11414125" y="9556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154940</xdr:rowOff>
    </xdr:from>
    <xdr:ext cx="525145" cy="244475"/>
    <xdr:sp macro="" textlink="">
      <xdr:nvSpPr>
        <xdr:cNvPr id="562" name="テキスト ボックス 561"/>
        <xdr:cNvSpPr txBox="1"/>
      </xdr:nvSpPr>
      <xdr:spPr>
        <a:xfrm>
          <a:off x="10930255" y="9413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3" name="直線コネクタ 562"/>
        <xdr:cNvCxnSpPr/>
      </xdr:nvCxnSpPr>
      <xdr:spPr>
        <a:xfrm>
          <a:off x="11414125" y="92290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25145" cy="247015"/>
    <xdr:sp macro="" textlink="">
      <xdr:nvSpPr>
        <xdr:cNvPr id="564" name="テキスト ボックス 563"/>
        <xdr:cNvSpPr txBox="1"/>
      </xdr:nvSpPr>
      <xdr:spPr>
        <a:xfrm>
          <a:off x="10930255" y="909320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5" name="直線コネクタ 564"/>
        <xdr:cNvCxnSpPr/>
      </xdr:nvCxnSpPr>
      <xdr:spPr>
        <a:xfrm>
          <a:off x="11414125" y="89027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43840"/>
    <xdr:sp macro="" textlink="">
      <xdr:nvSpPr>
        <xdr:cNvPr id="566" name="テキスト ボックス 565"/>
        <xdr:cNvSpPr txBox="1"/>
      </xdr:nvSpPr>
      <xdr:spPr>
        <a:xfrm>
          <a:off x="10866120" y="876554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7" name="直線コネクタ 566"/>
        <xdr:cNvCxnSpPr/>
      </xdr:nvCxnSpPr>
      <xdr:spPr>
        <a:xfrm>
          <a:off x="11414125" y="85807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36830</xdr:rowOff>
    </xdr:from>
    <xdr:ext cx="595630" cy="249555"/>
    <xdr:sp macro="" textlink="">
      <xdr:nvSpPr>
        <xdr:cNvPr id="568" name="テキスト ボックス 567"/>
        <xdr:cNvSpPr txBox="1"/>
      </xdr:nvSpPr>
      <xdr:spPr>
        <a:xfrm>
          <a:off x="10866120" y="8437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9" name="直線コネクタ 568"/>
        <xdr:cNvCxnSpPr/>
      </xdr:nvCxnSpPr>
      <xdr:spPr>
        <a:xfrm>
          <a:off x="11414125" y="8254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3205"/>
    <xdr:sp macro="" textlink="">
      <xdr:nvSpPr>
        <xdr:cNvPr id="570" name="テキスト ボックス 569"/>
        <xdr:cNvSpPr txBox="1"/>
      </xdr:nvSpPr>
      <xdr:spPr>
        <a:xfrm>
          <a:off x="10866120" y="8110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1" name="教育費グラフ枠"/>
        <xdr:cNvSpPr/>
      </xdr:nvSpPr>
      <xdr:spPr>
        <a:xfrm>
          <a:off x="11414125" y="8254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135255</xdr:rowOff>
    </xdr:from>
    <xdr:to>
      <xdr:col>85</xdr:col>
      <xdr:colOff>126365</xdr:colOff>
      <xdr:row>58</xdr:row>
      <xdr:rowOff>50165</xdr:rowOff>
    </xdr:to>
    <xdr:cxnSp macro="">
      <xdr:nvCxnSpPr>
        <xdr:cNvPr id="572" name="直線コネクタ 571"/>
        <xdr:cNvCxnSpPr/>
      </xdr:nvCxnSpPr>
      <xdr:spPr>
        <a:xfrm flipV="1">
          <a:off x="14968220" y="853630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53975</xdr:rowOff>
    </xdr:from>
    <xdr:ext cx="534670" cy="244475"/>
    <xdr:sp macro="" textlink="">
      <xdr:nvSpPr>
        <xdr:cNvPr id="573" name="教育費最小値テキスト"/>
        <xdr:cNvSpPr txBox="1"/>
      </xdr:nvSpPr>
      <xdr:spPr>
        <a:xfrm>
          <a:off x="15017750" y="99980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33,368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50165</xdr:rowOff>
    </xdr:from>
    <xdr:to>
      <xdr:col>86</xdr:col>
      <xdr:colOff>25400</xdr:colOff>
      <xdr:row>58</xdr:row>
      <xdr:rowOff>50165</xdr:rowOff>
    </xdr:to>
    <xdr:cxnSp macro="">
      <xdr:nvCxnSpPr>
        <xdr:cNvPr id="574" name="直線コネクタ 573"/>
        <xdr:cNvCxnSpPr/>
      </xdr:nvCxnSpPr>
      <xdr:spPr>
        <a:xfrm>
          <a:off x="14881225" y="9994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48</xdr:row>
      <xdr:rowOff>83820</xdr:rowOff>
    </xdr:from>
    <xdr:ext cx="598805" cy="244475"/>
    <xdr:sp macro="" textlink="">
      <xdr:nvSpPr>
        <xdr:cNvPr id="575" name="教育費最大値テキスト"/>
        <xdr:cNvSpPr txBox="1"/>
      </xdr:nvSpPr>
      <xdr:spPr>
        <a:xfrm>
          <a:off x="15017750" y="83134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122,469</a:t>
          </a:r>
          <a:endParaRPr kumimoji="1" lang="ja-JP" altLang="en-US" sz="1000" b="1">
            <a:latin typeface="ＭＳ Ｐゴシック"/>
          </a:endParaRPr>
        </a:p>
      </xdr:txBody>
    </xdr:sp>
    <xdr:clientData/>
  </xdr:oneCellAnchor>
  <xdr:twoCellAnchor>
    <xdr:from>
      <xdr:col>85</xdr:col>
      <xdr:colOff>38100</xdr:colOff>
      <xdr:row>49</xdr:row>
      <xdr:rowOff>135255</xdr:rowOff>
    </xdr:from>
    <xdr:to>
      <xdr:col>86</xdr:col>
      <xdr:colOff>25400</xdr:colOff>
      <xdr:row>49</xdr:row>
      <xdr:rowOff>135255</xdr:rowOff>
    </xdr:to>
    <xdr:cxnSp macro="">
      <xdr:nvCxnSpPr>
        <xdr:cNvPr id="576" name="直線コネクタ 575"/>
        <xdr:cNvCxnSpPr/>
      </xdr:nvCxnSpPr>
      <xdr:spPr>
        <a:xfrm>
          <a:off x="14881225" y="8536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64770</xdr:rowOff>
    </xdr:from>
    <xdr:to>
      <xdr:col>85</xdr:col>
      <xdr:colOff>127000</xdr:colOff>
      <xdr:row>56</xdr:row>
      <xdr:rowOff>150495</xdr:rowOff>
    </xdr:to>
    <xdr:cxnSp macro="">
      <xdr:nvCxnSpPr>
        <xdr:cNvPr id="577" name="直線コネクタ 576"/>
        <xdr:cNvCxnSpPr/>
      </xdr:nvCxnSpPr>
      <xdr:spPr>
        <a:xfrm>
          <a:off x="14195425" y="9665970"/>
          <a:ext cx="7747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43815</xdr:rowOff>
    </xdr:from>
    <xdr:ext cx="534670" cy="248285"/>
    <xdr:sp macro="" textlink="">
      <xdr:nvSpPr>
        <xdr:cNvPr id="578" name="教育費平均値テキスト"/>
        <xdr:cNvSpPr txBox="1"/>
      </xdr:nvSpPr>
      <xdr:spPr>
        <a:xfrm>
          <a:off x="15017750" y="947356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22225</xdr:rowOff>
    </xdr:from>
    <xdr:to>
      <xdr:col>85</xdr:col>
      <xdr:colOff>174625</xdr:colOff>
      <xdr:row>56</xdr:row>
      <xdr:rowOff>120650</xdr:rowOff>
    </xdr:to>
    <xdr:sp macro="" textlink="">
      <xdr:nvSpPr>
        <xdr:cNvPr id="579" name="フローチャート: 判断 578"/>
        <xdr:cNvSpPr/>
      </xdr:nvSpPr>
      <xdr:spPr>
        <a:xfrm>
          <a:off x="14919325" y="96234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46990</xdr:rowOff>
    </xdr:from>
    <xdr:to>
      <xdr:col>81</xdr:col>
      <xdr:colOff>50800</xdr:colOff>
      <xdr:row>56</xdr:row>
      <xdr:rowOff>64770</xdr:rowOff>
    </xdr:to>
    <xdr:cxnSp macro="">
      <xdr:nvCxnSpPr>
        <xdr:cNvPr id="580" name="直線コネクタ 579"/>
        <xdr:cNvCxnSpPr/>
      </xdr:nvCxnSpPr>
      <xdr:spPr>
        <a:xfrm>
          <a:off x="13385800" y="9648190"/>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149860</xdr:rowOff>
    </xdr:from>
    <xdr:to>
      <xdr:col>81</xdr:col>
      <xdr:colOff>101600</xdr:colOff>
      <xdr:row>56</xdr:row>
      <xdr:rowOff>83185</xdr:rowOff>
    </xdr:to>
    <xdr:sp macro="" textlink="">
      <xdr:nvSpPr>
        <xdr:cNvPr id="581" name="フローチャート: 判断 580"/>
        <xdr:cNvSpPr/>
      </xdr:nvSpPr>
      <xdr:spPr>
        <a:xfrm>
          <a:off x="14144625" y="957961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98425</xdr:rowOff>
    </xdr:from>
    <xdr:ext cx="528320" cy="247650"/>
    <xdr:sp macro="" textlink="">
      <xdr:nvSpPr>
        <xdr:cNvPr id="582" name="テキスト ボックス 581"/>
        <xdr:cNvSpPr txBox="1"/>
      </xdr:nvSpPr>
      <xdr:spPr>
        <a:xfrm>
          <a:off x="13959840" y="9356725"/>
          <a:ext cx="5283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56</xdr:row>
      <xdr:rowOff>46990</xdr:rowOff>
    </xdr:from>
    <xdr:to>
      <xdr:col>76</xdr:col>
      <xdr:colOff>114300</xdr:colOff>
      <xdr:row>57</xdr:row>
      <xdr:rowOff>67945</xdr:rowOff>
    </xdr:to>
    <xdr:cxnSp macro="">
      <xdr:nvCxnSpPr>
        <xdr:cNvPr id="583" name="直線コネクタ 582"/>
        <xdr:cNvCxnSpPr/>
      </xdr:nvCxnSpPr>
      <xdr:spPr>
        <a:xfrm flipV="1">
          <a:off x="12573000" y="9648190"/>
          <a:ext cx="8128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134620</xdr:rowOff>
    </xdr:from>
    <xdr:to>
      <xdr:col>76</xdr:col>
      <xdr:colOff>165100</xdr:colOff>
      <xdr:row>56</xdr:row>
      <xdr:rowOff>67310</xdr:rowOff>
    </xdr:to>
    <xdr:sp macro="" textlink="">
      <xdr:nvSpPr>
        <xdr:cNvPr id="584" name="フローチャート: 判断 583"/>
        <xdr:cNvSpPr/>
      </xdr:nvSpPr>
      <xdr:spPr>
        <a:xfrm>
          <a:off x="13335000" y="95643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83185</xdr:rowOff>
    </xdr:from>
    <xdr:ext cx="528320" cy="244475"/>
    <xdr:sp macro="" textlink="">
      <xdr:nvSpPr>
        <xdr:cNvPr id="585" name="テキスト ボックス 584"/>
        <xdr:cNvSpPr txBox="1"/>
      </xdr:nvSpPr>
      <xdr:spPr>
        <a:xfrm>
          <a:off x="13134340" y="9341485"/>
          <a:ext cx="5283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67945</xdr:rowOff>
    </xdr:from>
    <xdr:to>
      <xdr:col>71</xdr:col>
      <xdr:colOff>174625</xdr:colOff>
      <xdr:row>57</xdr:row>
      <xdr:rowOff>163830</xdr:rowOff>
    </xdr:to>
    <xdr:cxnSp macro="">
      <xdr:nvCxnSpPr>
        <xdr:cNvPr id="586" name="直線コネクタ 585"/>
        <xdr:cNvCxnSpPr/>
      </xdr:nvCxnSpPr>
      <xdr:spPr>
        <a:xfrm flipV="1">
          <a:off x="11750675" y="9840595"/>
          <a:ext cx="8223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22225</xdr:rowOff>
    </xdr:from>
    <xdr:to>
      <xdr:col>72</xdr:col>
      <xdr:colOff>38100</xdr:colOff>
      <xdr:row>56</xdr:row>
      <xdr:rowOff>120650</xdr:rowOff>
    </xdr:to>
    <xdr:sp macro="" textlink="">
      <xdr:nvSpPr>
        <xdr:cNvPr id="587" name="フローチャート: 判断 586"/>
        <xdr:cNvSpPr/>
      </xdr:nvSpPr>
      <xdr:spPr>
        <a:xfrm>
          <a:off x="12525375" y="96234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135890</xdr:rowOff>
    </xdr:from>
    <xdr:ext cx="528320" cy="248285"/>
    <xdr:sp macro="" textlink="">
      <xdr:nvSpPr>
        <xdr:cNvPr id="588" name="テキスト ボックス 587"/>
        <xdr:cNvSpPr txBox="1"/>
      </xdr:nvSpPr>
      <xdr:spPr>
        <a:xfrm>
          <a:off x="12324715" y="939419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63500</xdr:rowOff>
    </xdr:from>
    <xdr:to>
      <xdr:col>67</xdr:col>
      <xdr:colOff>101600</xdr:colOff>
      <xdr:row>56</xdr:row>
      <xdr:rowOff>160655</xdr:rowOff>
    </xdr:to>
    <xdr:sp macro="" textlink="">
      <xdr:nvSpPr>
        <xdr:cNvPr id="589" name="フローチャート: 判断 588"/>
        <xdr:cNvSpPr/>
      </xdr:nvSpPr>
      <xdr:spPr>
        <a:xfrm>
          <a:off x="11699875" y="96647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11430</xdr:rowOff>
    </xdr:from>
    <xdr:ext cx="528320" cy="249555"/>
    <xdr:sp macro="" textlink="">
      <xdr:nvSpPr>
        <xdr:cNvPr id="590" name="テキスト ボックス 589"/>
        <xdr:cNvSpPr txBox="1"/>
      </xdr:nvSpPr>
      <xdr:spPr>
        <a:xfrm>
          <a:off x="11515090" y="94411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1" name="テキスト ボックス 590"/>
        <xdr:cNvSpPr txBox="1"/>
      </xdr:nvSpPr>
      <xdr:spPr>
        <a:xfrm>
          <a:off x="147955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2" name="テキスト ボックス 591"/>
        <xdr:cNvSpPr txBox="1"/>
      </xdr:nvSpPr>
      <xdr:spPr>
        <a:xfrm>
          <a:off x="1402080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3" name="テキスト ボックス 592"/>
        <xdr:cNvSpPr txBox="1"/>
      </xdr:nvSpPr>
      <xdr:spPr>
        <a:xfrm>
          <a:off x="132111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4" name="テキスト ボックス 593"/>
        <xdr:cNvSpPr txBox="1"/>
      </xdr:nvSpPr>
      <xdr:spPr>
        <a:xfrm>
          <a:off x="12398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5" name="テキスト ボックス 594"/>
        <xdr:cNvSpPr txBox="1"/>
      </xdr:nvSpPr>
      <xdr:spPr>
        <a:xfrm>
          <a:off x="11576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101600</xdr:rowOff>
    </xdr:from>
    <xdr:to>
      <xdr:col>85</xdr:col>
      <xdr:colOff>174625</xdr:colOff>
      <xdr:row>57</xdr:row>
      <xdr:rowOff>34290</xdr:rowOff>
    </xdr:to>
    <xdr:sp macro="" textlink="">
      <xdr:nvSpPr>
        <xdr:cNvPr id="596" name="楕円 595"/>
        <xdr:cNvSpPr/>
      </xdr:nvSpPr>
      <xdr:spPr>
        <a:xfrm>
          <a:off x="14919325" y="9702800"/>
          <a:ext cx="984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80645</xdr:rowOff>
    </xdr:from>
    <xdr:ext cx="534670" cy="249555"/>
    <xdr:sp macro="" textlink="">
      <xdr:nvSpPr>
        <xdr:cNvPr id="597" name="教育費該当値テキスト"/>
        <xdr:cNvSpPr txBox="1"/>
      </xdr:nvSpPr>
      <xdr:spPr>
        <a:xfrm>
          <a:off x="15017750" y="96818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15875</xdr:rowOff>
    </xdr:from>
    <xdr:to>
      <xdr:col>81</xdr:col>
      <xdr:colOff>101600</xdr:colOff>
      <xdr:row>56</xdr:row>
      <xdr:rowOff>113665</xdr:rowOff>
    </xdr:to>
    <xdr:sp macro="" textlink="">
      <xdr:nvSpPr>
        <xdr:cNvPr id="598" name="楕円 597"/>
        <xdr:cNvSpPr/>
      </xdr:nvSpPr>
      <xdr:spPr>
        <a:xfrm>
          <a:off x="14144625" y="961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104775</xdr:rowOff>
    </xdr:from>
    <xdr:ext cx="528320" cy="248285"/>
    <xdr:sp macro="" textlink="">
      <xdr:nvSpPr>
        <xdr:cNvPr id="599" name="テキスト ボックス 598"/>
        <xdr:cNvSpPr txBox="1"/>
      </xdr:nvSpPr>
      <xdr:spPr>
        <a:xfrm>
          <a:off x="13959840" y="970597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163195</xdr:rowOff>
    </xdr:from>
    <xdr:to>
      <xdr:col>76</xdr:col>
      <xdr:colOff>165100</xdr:colOff>
      <xdr:row>56</xdr:row>
      <xdr:rowOff>95885</xdr:rowOff>
    </xdr:to>
    <xdr:sp macro="" textlink="">
      <xdr:nvSpPr>
        <xdr:cNvPr id="600" name="楕円 599"/>
        <xdr:cNvSpPr/>
      </xdr:nvSpPr>
      <xdr:spPr>
        <a:xfrm>
          <a:off x="13335000" y="95929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87630</xdr:rowOff>
    </xdr:from>
    <xdr:ext cx="528320" cy="243840"/>
    <xdr:sp macro="" textlink="">
      <xdr:nvSpPr>
        <xdr:cNvPr id="601" name="テキスト ボックス 600"/>
        <xdr:cNvSpPr txBox="1"/>
      </xdr:nvSpPr>
      <xdr:spPr>
        <a:xfrm>
          <a:off x="13134340" y="968883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19050</xdr:rowOff>
    </xdr:from>
    <xdr:to>
      <xdr:col>72</xdr:col>
      <xdr:colOff>38100</xdr:colOff>
      <xdr:row>57</xdr:row>
      <xdr:rowOff>116840</xdr:rowOff>
    </xdr:to>
    <xdr:sp macro="" textlink="">
      <xdr:nvSpPr>
        <xdr:cNvPr id="602" name="楕円 601"/>
        <xdr:cNvSpPr/>
      </xdr:nvSpPr>
      <xdr:spPr>
        <a:xfrm>
          <a:off x="12525375" y="97917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107950</xdr:rowOff>
    </xdr:from>
    <xdr:ext cx="528320" cy="248285"/>
    <xdr:sp macro="" textlink="">
      <xdr:nvSpPr>
        <xdr:cNvPr id="603" name="テキスト ボックス 602"/>
        <xdr:cNvSpPr txBox="1"/>
      </xdr:nvSpPr>
      <xdr:spPr>
        <a:xfrm>
          <a:off x="12324715" y="9880600"/>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114935</xdr:rowOff>
    </xdr:from>
    <xdr:to>
      <xdr:col>67</xdr:col>
      <xdr:colOff>101600</xdr:colOff>
      <xdr:row>58</xdr:row>
      <xdr:rowOff>47625</xdr:rowOff>
    </xdr:to>
    <xdr:sp macro="" textlink="">
      <xdr:nvSpPr>
        <xdr:cNvPr id="604" name="楕円 603"/>
        <xdr:cNvSpPr/>
      </xdr:nvSpPr>
      <xdr:spPr>
        <a:xfrm>
          <a:off x="11699875" y="988758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38735</xdr:rowOff>
    </xdr:from>
    <xdr:ext cx="528320" cy="248285"/>
    <xdr:sp macro="" textlink="">
      <xdr:nvSpPr>
        <xdr:cNvPr id="605" name="テキスト ボックス 604"/>
        <xdr:cNvSpPr txBox="1"/>
      </xdr:nvSpPr>
      <xdr:spPr>
        <a:xfrm>
          <a:off x="11515090" y="998283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6" name="正方形/長方形 605"/>
        <xdr:cNvSpPr/>
      </xdr:nvSpPr>
      <xdr:spPr>
        <a:xfrm>
          <a:off x="11414125" y="10856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7" name="正方形/長方形 606"/>
        <xdr:cNvSpPr/>
      </xdr:nvSpPr>
      <xdr:spPr>
        <a:xfrm>
          <a:off x="11525250"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86360</xdr:rowOff>
    </xdr:from>
    <xdr:to>
      <xdr:col>74</xdr:col>
      <xdr:colOff>0</xdr:colOff>
      <xdr:row>68</xdr:row>
      <xdr:rowOff>0</xdr:rowOff>
    </xdr:to>
    <xdr:sp macro="" textlink="">
      <xdr:nvSpPr>
        <xdr:cNvPr id="608" name="正方形/長方形 607"/>
        <xdr:cNvSpPr/>
      </xdr:nvSpPr>
      <xdr:spPr>
        <a:xfrm>
          <a:off x="11525250"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9" name="正方形/長方形 608"/>
        <xdr:cNvSpPr/>
      </xdr:nvSpPr>
      <xdr:spPr>
        <a:xfrm>
          <a:off x="1246187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86360</xdr:rowOff>
    </xdr:from>
    <xdr:to>
      <xdr:col>79</xdr:col>
      <xdr:colOff>63500</xdr:colOff>
      <xdr:row>68</xdr:row>
      <xdr:rowOff>0</xdr:rowOff>
    </xdr:to>
    <xdr:sp macro="" textlink="">
      <xdr:nvSpPr>
        <xdr:cNvPr id="610" name="正方形/長方形 609"/>
        <xdr:cNvSpPr/>
      </xdr:nvSpPr>
      <xdr:spPr>
        <a:xfrm>
          <a:off x="1246187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1" name="正方形/長方形 610"/>
        <xdr:cNvSpPr/>
      </xdr:nvSpPr>
      <xdr:spPr>
        <a:xfrm>
          <a:off x="13509625" y="11199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86360</xdr:rowOff>
    </xdr:from>
    <xdr:to>
      <xdr:col>85</xdr:col>
      <xdr:colOff>63500</xdr:colOff>
      <xdr:row>68</xdr:row>
      <xdr:rowOff>0</xdr:rowOff>
    </xdr:to>
    <xdr:sp macro="" textlink="">
      <xdr:nvSpPr>
        <xdr:cNvPr id="612" name="正方形/長方形 611"/>
        <xdr:cNvSpPr/>
      </xdr:nvSpPr>
      <xdr:spPr>
        <a:xfrm>
          <a:off x="13509625" y="11402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3" name="正方形/長方形 612"/>
        <xdr:cNvSpPr/>
      </xdr:nvSpPr>
      <xdr:spPr>
        <a:xfrm>
          <a:off x="11414125" y="11683365"/>
          <a:ext cx="4302125"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14630"/>
    <xdr:sp macro="" textlink="">
      <xdr:nvSpPr>
        <xdr:cNvPr id="614" name="テキスト ボックス 613"/>
        <xdr:cNvSpPr txBox="1"/>
      </xdr:nvSpPr>
      <xdr:spPr>
        <a:xfrm>
          <a:off x="11376025" y="11493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5" name="直線コネクタ 614"/>
        <xdr:cNvCxnSpPr/>
      </xdr:nvCxnSpPr>
      <xdr:spPr>
        <a:xfrm>
          <a:off x="11414125" y="1396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16" name="直線コネクタ 615"/>
        <xdr:cNvCxnSpPr/>
      </xdr:nvCxnSpPr>
      <xdr:spPr>
        <a:xfrm>
          <a:off x="11414125" y="13639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4475"/>
    <xdr:sp macro="" textlink="">
      <xdr:nvSpPr>
        <xdr:cNvPr id="617" name="テキスト ボックス 616"/>
        <xdr:cNvSpPr txBox="1"/>
      </xdr:nvSpPr>
      <xdr:spPr>
        <a:xfrm>
          <a:off x="11181080" y="13496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8" name="直線コネクタ 617"/>
        <xdr:cNvCxnSpPr/>
      </xdr:nvCxnSpPr>
      <xdr:spPr>
        <a:xfrm>
          <a:off x="11414125" y="133121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25145" cy="248285"/>
    <xdr:sp macro="" textlink="">
      <xdr:nvSpPr>
        <xdr:cNvPr id="619" name="テキスト ボックス 618"/>
        <xdr:cNvSpPr txBox="1"/>
      </xdr:nvSpPr>
      <xdr:spPr>
        <a:xfrm>
          <a:off x="10930255" y="13168630"/>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20" name="直線コネクタ 619"/>
        <xdr:cNvCxnSpPr/>
      </xdr:nvCxnSpPr>
      <xdr:spPr>
        <a:xfrm>
          <a:off x="11414125" y="129857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25145" cy="244475"/>
    <xdr:sp macro="" textlink="">
      <xdr:nvSpPr>
        <xdr:cNvPr id="621" name="テキスト ボックス 620"/>
        <xdr:cNvSpPr txBox="1"/>
      </xdr:nvSpPr>
      <xdr:spPr>
        <a:xfrm>
          <a:off x="10930255" y="1284224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22" name="直線コネクタ 621"/>
        <xdr:cNvCxnSpPr/>
      </xdr:nvCxnSpPr>
      <xdr:spPr>
        <a:xfrm>
          <a:off x="11414125" y="126580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25145" cy="247015"/>
    <xdr:sp macro="" textlink="">
      <xdr:nvSpPr>
        <xdr:cNvPr id="623" name="テキスト ボックス 622"/>
        <xdr:cNvSpPr txBox="1"/>
      </xdr:nvSpPr>
      <xdr:spPr>
        <a:xfrm>
          <a:off x="10930255" y="1252220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24" name="直線コネクタ 623"/>
        <xdr:cNvCxnSpPr/>
      </xdr:nvCxnSpPr>
      <xdr:spPr>
        <a:xfrm>
          <a:off x="11414125" y="123317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25145" cy="243840"/>
    <xdr:sp macro="" textlink="">
      <xdr:nvSpPr>
        <xdr:cNvPr id="625" name="テキスト ボックス 624"/>
        <xdr:cNvSpPr txBox="1"/>
      </xdr:nvSpPr>
      <xdr:spPr>
        <a:xfrm>
          <a:off x="10930255" y="12194540"/>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26" name="直線コネクタ 625"/>
        <xdr:cNvCxnSpPr/>
      </xdr:nvCxnSpPr>
      <xdr:spPr>
        <a:xfrm>
          <a:off x="11414125" y="1200975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27" name="テキスト ボックス 626"/>
        <xdr:cNvSpPr txBox="1"/>
      </xdr:nvSpPr>
      <xdr:spPr>
        <a:xfrm>
          <a:off x="10866120" y="118668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8" name="直線コネクタ 627"/>
        <xdr:cNvCxnSpPr/>
      </xdr:nvCxnSpPr>
      <xdr:spPr>
        <a:xfrm>
          <a:off x="11414125" y="11683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3205"/>
    <xdr:sp macro="" textlink="">
      <xdr:nvSpPr>
        <xdr:cNvPr id="629" name="テキスト ボックス 628"/>
        <xdr:cNvSpPr txBox="1"/>
      </xdr:nvSpPr>
      <xdr:spPr>
        <a:xfrm>
          <a:off x="10866120" y="11539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0" name="災害復旧費グラフ枠"/>
        <xdr:cNvSpPr/>
      </xdr:nvSpPr>
      <xdr:spPr>
        <a:xfrm>
          <a:off x="11414125" y="11683365"/>
          <a:ext cx="4302125"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95885</xdr:rowOff>
    </xdr:from>
    <xdr:to>
      <xdr:col>85</xdr:col>
      <xdr:colOff>126365</xdr:colOff>
      <xdr:row>79</xdr:row>
      <xdr:rowOff>95250</xdr:rowOff>
    </xdr:to>
    <xdr:cxnSp macro="">
      <xdr:nvCxnSpPr>
        <xdr:cNvPr id="631" name="直線コネクタ 630"/>
        <xdr:cNvCxnSpPr/>
      </xdr:nvCxnSpPr>
      <xdr:spPr>
        <a:xfrm flipV="1">
          <a:off x="14968220" y="1209738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105410</xdr:rowOff>
    </xdr:from>
    <xdr:ext cx="249555" cy="248285"/>
    <xdr:sp macro="" textlink="">
      <xdr:nvSpPr>
        <xdr:cNvPr id="632" name="災害復旧費最小値テキスト"/>
        <xdr:cNvSpPr txBox="1"/>
      </xdr:nvSpPr>
      <xdr:spPr>
        <a:xfrm>
          <a:off x="15017750" y="1364996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95250</xdr:rowOff>
    </xdr:from>
    <xdr:to>
      <xdr:col>86</xdr:col>
      <xdr:colOff>25400</xdr:colOff>
      <xdr:row>79</xdr:row>
      <xdr:rowOff>95250</xdr:rowOff>
    </xdr:to>
    <xdr:cxnSp macro="">
      <xdr:nvCxnSpPr>
        <xdr:cNvPr id="633" name="直線コネクタ 632"/>
        <xdr:cNvCxnSpPr/>
      </xdr:nvCxnSpPr>
      <xdr:spPr>
        <a:xfrm>
          <a:off x="14881225" y="13639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44450</xdr:rowOff>
    </xdr:from>
    <xdr:ext cx="534670" cy="248285"/>
    <xdr:sp macro="" textlink="">
      <xdr:nvSpPr>
        <xdr:cNvPr id="634" name="災害復旧費最大値テキスト"/>
        <xdr:cNvSpPr txBox="1"/>
      </xdr:nvSpPr>
      <xdr:spPr>
        <a:xfrm>
          <a:off x="15017750" y="118745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94,469</a:t>
          </a:r>
          <a:endParaRPr kumimoji="1" lang="ja-JP" altLang="en-US" sz="1000" b="1">
            <a:latin typeface="ＭＳ Ｐゴシック"/>
          </a:endParaRPr>
        </a:p>
      </xdr:txBody>
    </xdr:sp>
    <xdr:clientData/>
  </xdr:oneCellAnchor>
  <xdr:twoCellAnchor>
    <xdr:from>
      <xdr:col>85</xdr:col>
      <xdr:colOff>38100</xdr:colOff>
      <xdr:row>70</xdr:row>
      <xdr:rowOff>95885</xdr:rowOff>
    </xdr:from>
    <xdr:to>
      <xdr:col>86</xdr:col>
      <xdr:colOff>25400</xdr:colOff>
      <xdr:row>70</xdr:row>
      <xdr:rowOff>95885</xdr:rowOff>
    </xdr:to>
    <xdr:cxnSp macro="">
      <xdr:nvCxnSpPr>
        <xdr:cNvPr id="635" name="直線コネクタ 634"/>
        <xdr:cNvCxnSpPr/>
      </xdr:nvCxnSpPr>
      <xdr:spPr>
        <a:xfrm>
          <a:off x="14881225" y="12097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92075</xdr:rowOff>
    </xdr:from>
    <xdr:to>
      <xdr:col>85</xdr:col>
      <xdr:colOff>127000</xdr:colOff>
      <xdr:row>79</xdr:row>
      <xdr:rowOff>94615</xdr:rowOff>
    </xdr:to>
    <xdr:cxnSp macro="">
      <xdr:nvCxnSpPr>
        <xdr:cNvPr id="636" name="直線コネクタ 635"/>
        <xdr:cNvCxnSpPr/>
      </xdr:nvCxnSpPr>
      <xdr:spPr>
        <a:xfrm>
          <a:off x="14195425" y="13636625"/>
          <a:ext cx="7747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26670</xdr:rowOff>
    </xdr:from>
    <xdr:ext cx="469900" cy="245745"/>
    <xdr:sp macro="" textlink="">
      <xdr:nvSpPr>
        <xdr:cNvPr id="637" name="災害復旧費平均値テキスト"/>
        <xdr:cNvSpPr txBox="1"/>
      </xdr:nvSpPr>
      <xdr:spPr>
        <a:xfrm>
          <a:off x="15017750" y="1339977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4445</xdr:rowOff>
    </xdr:from>
    <xdr:to>
      <xdr:col>85</xdr:col>
      <xdr:colOff>174625</xdr:colOff>
      <xdr:row>79</xdr:row>
      <xdr:rowOff>102235</xdr:rowOff>
    </xdr:to>
    <xdr:sp macro="" textlink="">
      <xdr:nvSpPr>
        <xdr:cNvPr id="638" name="フローチャート: 判断 637"/>
        <xdr:cNvSpPr/>
      </xdr:nvSpPr>
      <xdr:spPr>
        <a:xfrm>
          <a:off x="14919325" y="135489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92075</xdr:rowOff>
    </xdr:from>
    <xdr:to>
      <xdr:col>81</xdr:col>
      <xdr:colOff>50800</xdr:colOff>
      <xdr:row>79</xdr:row>
      <xdr:rowOff>95250</xdr:rowOff>
    </xdr:to>
    <xdr:cxnSp macro="">
      <xdr:nvCxnSpPr>
        <xdr:cNvPr id="639" name="直線コネクタ 638"/>
        <xdr:cNvCxnSpPr/>
      </xdr:nvCxnSpPr>
      <xdr:spPr>
        <a:xfrm flipV="1">
          <a:off x="13385800" y="1363662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156845</xdr:rowOff>
    </xdr:from>
    <xdr:to>
      <xdr:col>81</xdr:col>
      <xdr:colOff>101600</xdr:colOff>
      <xdr:row>79</xdr:row>
      <xdr:rowOff>89535</xdr:rowOff>
    </xdr:to>
    <xdr:sp macro="" textlink="">
      <xdr:nvSpPr>
        <xdr:cNvPr id="640" name="フローチャート: 判断 639"/>
        <xdr:cNvSpPr/>
      </xdr:nvSpPr>
      <xdr:spPr>
        <a:xfrm>
          <a:off x="14144625" y="135299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104775</xdr:rowOff>
    </xdr:from>
    <xdr:ext cx="463550" cy="248285"/>
    <xdr:sp macro="" textlink="">
      <xdr:nvSpPr>
        <xdr:cNvPr id="641" name="テキスト ボックス 640"/>
        <xdr:cNvSpPr txBox="1"/>
      </xdr:nvSpPr>
      <xdr:spPr>
        <a:xfrm>
          <a:off x="13976350" y="13306425"/>
          <a:ext cx="46355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93980</xdr:rowOff>
    </xdr:from>
    <xdr:to>
      <xdr:col>76</xdr:col>
      <xdr:colOff>114300</xdr:colOff>
      <xdr:row>79</xdr:row>
      <xdr:rowOff>95250</xdr:rowOff>
    </xdr:to>
    <xdr:cxnSp macro="">
      <xdr:nvCxnSpPr>
        <xdr:cNvPr id="642" name="直線コネクタ 641"/>
        <xdr:cNvCxnSpPr/>
      </xdr:nvCxnSpPr>
      <xdr:spPr>
        <a:xfrm>
          <a:off x="12573000" y="1363853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151130</xdr:rowOff>
    </xdr:from>
    <xdr:to>
      <xdr:col>76</xdr:col>
      <xdr:colOff>165100</xdr:colOff>
      <xdr:row>79</xdr:row>
      <xdr:rowOff>83820</xdr:rowOff>
    </xdr:to>
    <xdr:sp macro="" textlink="">
      <xdr:nvSpPr>
        <xdr:cNvPr id="643" name="フローチャート: 判断 642"/>
        <xdr:cNvSpPr/>
      </xdr:nvSpPr>
      <xdr:spPr>
        <a:xfrm>
          <a:off x="13335000" y="135242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99695</xdr:rowOff>
    </xdr:from>
    <xdr:ext cx="463550" cy="249555"/>
    <xdr:sp macro="" textlink="">
      <xdr:nvSpPr>
        <xdr:cNvPr id="644" name="テキスト ボックス 643"/>
        <xdr:cNvSpPr txBox="1"/>
      </xdr:nvSpPr>
      <xdr:spPr>
        <a:xfrm>
          <a:off x="13166725" y="133013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85090</xdr:rowOff>
    </xdr:from>
    <xdr:to>
      <xdr:col>71</xdr:col>
      <xdr:colOff>174625</xdr:colOff>
      <xdr:row>79</xdr:row>
      <xdr:rowOff>93980</xdr:rowOff>
    </xdr:to>
    <xdr:cxnSp macro="">
      <xdr:nvCxnSpPr>
        <xdr:cNvPr id="645" name="直線コネクタ 644"/>
        <xdr:cNvCxnSpPr/>
      </xdr:nvCxnSpPr>
      <xdr:spPr>
        <a:xfrm>
          <a:off x="11750675" y="1362964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154940</xdr:rowOff>
    </xdr:from>
    <xdr:to>
      <xdr:col>72</xdr:col>
      <xdr:colOff>38100</xdr:colOff>
      <xdr:row>79</xdr:row>
      <xdr:rowOff>87630</xdr:rowOff>
    </xdr:to>
    <xdr:sp macro="" textlink="">
      <xdr:nvSpPr>
        <xdr:cNvPr id="646" name="フローチャート: 判断 645"/>
        <xdr:cNvSpPr/>
      </xdr:nvSpPr>
      <xdr:spPr>
        <a:xfrm>
          <a:off x="12525375" y="1352804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103505</xdr:rowOff>
    </xdr:from>
    <xdr:ext cx="463550" cy="249555"/>
    <xdr:sp macro="" textlink="">
      <xdr:nvSpPr>
        <xdr:cNvPr id="647" name="テキスト ボックス 646"/>
        <xdr:cNvSpPr txBox="1"/>
      </xdr:nvSpPr>
      <xdr:spPr>
        <a:xfrm>
          <a:off x="12357100" y="1330515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9525</xdr:rowOff>
    </xdr:from>
    <xdr:to>
      <xdr:col>67</xdr:col>
      <xdr:colOff>101600</xdr:colOff>
      <xdr:row>79</xdr:row>
      <xdr:rowOff>107315</xdr:rowOff>
    </xdr:to>
    <xdr:sp macro="" textlink="">
      <xdr:nvSpPr>
        <xdr:cNvPr id="648" name="フローチャート: 判断 647"/>
        <xdr:cNvSpPr/>
      </xdr:nvSpPr>
      <xdr:spPr>
        <a:xfrm>
          <a:off x="11699875" y="1355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123825</xdr:rowOff>
    </xdr:from>
    <xdr:ext cx="463550" cy="244475"/>
    <xdr:sp macro="" textlink="">
      <xdr:nvSpPr>
        <xdr:cNvPr id="649" name="テキスト ボックス 648"/>
        <xdr:cNvSpPr txBox="1"/>
      </xdr:nvSpPr>
      <xdr:spPr>
        <a:xfrm>
          <a:off x="11531600" y="13325475"/>
          <a:ext cx="463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0" name="テキスト ボックス 649"/>
        <xdr:cNvSpPr txBox="1"/>
      </xdr:nvSpPr>
      <xdr:spPr>
        <a:xfrm>
          <a:off x="147955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1" name="テキスト ボックス 650"/>
        <xdr:cNvSpPr txBox="1"/>
      </xdr:nvSpPr>
      <xdr:spPr>
        <a:xfrm>
          <a:off x="1402080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2" name="テキスト ボックス 651"/>
        <xdr:cNvSpPr txBox="1"/>
      </xdr:nvSpPr>
      <xdr:spPr>
        <a:xfrm>
          <a:off x="132111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3" name="テキスト ボックス 652"/>
        <xdr:cNvSpPr txBox="1"/>
      </xdr:nvSpPr>
      <xdr:spPr>
        <a:xfrm>
          <a:off x="12398375"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4" name="テキスト ボックス 653"/>
        <xdr:cNvSpPr txBox="1"/>
      </xdr:nvSpPr>
      <xdr:spPr>
        <a:xfrm>
          <a:off x="11576050" y="1396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45720</xdr:rowOff>
    </xdr:from>
    <xdr:to>
      <xdr:col>85</xdr:col>
      <xdr:colOff>174625</xdr:colOff>
      <xdr:row>79</xdr:row>
      <xdr:rowOff>143510</xdr:rowOff>
    </xdr:to>
    <xdr:sp macro="" textlink="">
      <xdr:nvSpPr>
        <xdr:cNvPr id="655" name="楕円 654"/>
        <xdr:cNvSpPr/>
      </xdr:nvSpPr>
      <xdr:spPr>
        <a:xfrm>
          <a:off x="14919325" y="135902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149225</xdr:rowOff>
    </xdr:from>
    <xdr:ext cx="313690" cy="244475"/>
    <xdr:sp macro="" textlink="">
      <xdr:nvSpPr>
        <xdr:cNvPr id="656" name="災害復旧費該当値テキスト"/>
        <xdr:cNvSpPr txBox="1"/>
      </xdr:nvSpPr>
      <xdr:spPr>
        <a:xfrm>
          <a:off x="15017750" y="1352232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42545</xdr:rowOff>
    </xdr:from>
    <xdr:to>
      <xdr:col>81</xdr:col>
      <xdr:colOff>101600</xdr:colOff>
      <xdr:row>79</xdr:row>
      <xdr:rowOff>140335</xdr:rowOff>
    </xdr:to>
    <xdr:sp macro="" textlink="">
      <xdr:nvSpPr>
        <xdr:cNvPr id="657" name="楕円 656"/>
        <xdr:cNvSpPr/>
      </xdr:nvSpPr>
      <xdr:spPr>
        <a:xfrm>
          <a:off x="14144625" y="1358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132080</xdr:rowOff>
    </xdr:from>
    <xdr:ext cx="372110" cy="248285"/>
    <xdr:sp macro="" textlink="">
      <xdr:nvSpPr>
        <xdr:cNvPr id="658" name="テキスト ボックス 657"/>
        <xdr:cNvSpPr txBox="1"/>
      </xdr:nvSpPr>
      <xdr:spPr>
        <a:xfrm>
          <a:off x="14022070" y="13676630"/>
          <a:ext cx="372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46355</xdr:rowOff>
    </xdr:from>
    <xdr:to>
      <xdr:col>76</xdr:col>
      <xdr:colOff>165100</xdr:colOff>
      <xdr:row>79</xdr:row>
      <xdr:rowOff>144145</xdr:rowOff>
    </xdr:to>
    <xdr:sp macro="" textlink="">
      <xdr:nvSpPr>
        <xdr:cNvPr id="659" name="楕円 658"/>
        <xdr:cNvSpPr/>
      </xdr:nvSpPr>
      <xdr:spPr>
        <a:xfrm>
          <a:off x="13335000" y="13590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135890</xdr:rowOff>
    </xdr:from>
    <xdr:ext cx="249555" cy="248285"/>
    <xdr:sp macro="" textlink="">
      <xdr:nvSpPr>
        <xdr:cNvPr id="660" name="テキスト ボックス 659"/>
        <xdr:cNvSpPr txBox="1"/>
      </xdr:nvSpPr>
      <xdr:spPr>
        <a:xfrm>
          <a:off x="13271500" y="136804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45085</xdr:rowOff>
    </xdr:from>
    <xdr:to>
      <xdr:col>72</xdr:col>
      <xdr:colOff>38100</xdr:colOff>
      <xdr:row>79</xdr:row>
      <xdr:rowOff>143510</xdr:rowOff>
    </xdr:to>
    <xdr:sp macro="" textlink="">
      <xdr:nvSpPr>
        <xdr:cNvPr id="661" name="楕円 660"/>
        <xdr:cNvSpPr/>
      </xdr:nvSpPr>
      <xdr:spPr>
        <a:xfrm>
          <a:off x="12525375" y="1358963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134620</xdr:rowOff>
    </xdr:from>
    <xdr:ext cx="313690" cy="248920"/>
    <xdr:sp macro="" textlink="">
      <xdr:nvSpPr>
        <xdr:cNvPr id="662" name="テキスト ボックス 661"/>
        <xdr:cNvSpPr txBox="1"/>
      </xdr:nvSpPr>
      <xdr:spPr>
        <a:xfrm>
          <a:off x="12419330" y="1367917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36195</xdr:rowOff>
    </xdr:from>
    <xdr:to>
      <xdr:col>67</xdr:col>
      <xdr:colOff>101600</xdr:colOff>
      <xdr:row>79</xdr:row>
      <xdr:rowOff>133985</xdr:rowOff>
    </xdr:to>
    <xdr:sp macro="" textlink="">
      <xdr:nvSpPr>
        <xdr:cNvPr id="663" name="楕円 662"/>
        <xdr:cNvSpPr/>
      </xdr:nvSpPr>
      <xdr:spPr>
        <a:xfrm>
          <a:off x="11699875" y="13580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125730</xdr:rowOff>
    </xdr:from>
    <xdr:ext cx="372110" cy="246380"/>
    <xdr:sp macro="" textlink="">
      <xdr:nvSpPr>
        <xdr:cNvPr id="664" name="テキスト ボックス 663"/>
        <xdr:cNvSpPr txBox="1"/>
      </xdr:nvSpPr>
      <xdr:spPr>
        <a:xfrm>
          <a:off x="11577320" y="13670280"/>
          <a:ext cx="3721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5" name="正方形/長方形 664"/>
        <xdr:cNvSpPr/>
      </xdr:nvSpPr>
      <xdr:spPr>
        <a:xfrm>
          <a:off x="11414125" y="14285595"/>
          <a:ext cx="4302125"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6" name="正方形/長方形 665"/>
        <xdr:cNvSpPr/>
      </xdr:nvSpPr>
      <xdr:spPr>
        <a:xfrm>
          <a:off x="11525250"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86360</xdr:rowOff>
    </xdr:from>
    <xdr:to>
      <xdr:col>74</xdr:col>
      <xdr:colOff>0</xdr:colOff>
      <xdr:row>88</xdr:row>
      <xdr:rowOff>0</xdr:rowOff>
    </xdr:to>
    <xdr:sp macro="" textlink="">
      <xdr:nvSpPr>
        <xdr:cNvPr id="667" name="正方形/長方形 666"/>
        <xdr:cNvSpPr/>
      </xdr:nvSpPr>
      <xdr:spPr>
        <a:xfrm>
          <a:off x="11525250"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8" name="正方形/長方形 667"/>
        <xdr:cNvSpPr/>
      </xdr:nvSpPr>
      <xdr:spPr>
        <a:xfrm>
          <a:off x="1246187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86360</xdr:rowOff>
    </xdr:from>
    <xdr:to>
      <xdr:col>79</xdr:col>
      <xdr:colOff>63500</xdr:colOff>
      <xdr:row>88</xdr:row>
      <xdr:rowOff>0</xdr:rowOff>
    </xdr:to>
    <xdr:sp macro="" textlink="">
      <xdr:nvSpPr>
        <xdr:cNvPr id="669" name="正方形/長方形 668"/>
        <xdr:cNvSpPr/>
      </xdr:nvSpPr>
      <xdr:spPr>
        <a:xfrm>
          <a:off x="1246187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0" name="正方形/長方形 669"/>
        <xdr:cNvSpPr/>
      </xdr:nvSpPr>
      <xdr:spPr>
        <a:xfrm>
          <a:off x="13509625" y="14628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86360</xdr:rowOff>
    </xdr:from>
    <xdr:to>
      <xdr:col>85</xdr:col>
      <xdr:colOff>63500</xdr:colOff>
      <xdr:row>88</xdr:row>
      <xdr:rowOff>0</xdr:rowOff>
    </xdr:to>
    <xdr:sp macro="" textlink="">
      <xdr:nvSpPr>
        <xdr:cNvPr id="671" name="正方形/長方形 670"/>
        <xdr:cNvSpPr/>
      </xdr:nvSpPr>
      <xdr:spPr>
        <a:xfrm>
          <a:off x="13509625" y="14831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2" name="正方形/長方形 671"/>
        <xdr:cNvSpPr/>
      </xdr:nvSpPr>
      <xdr:spPr>
        <a:xfrm>
          <a:off x="11414125" y="15112365"/>
          <a:ext cx="430212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14630"/>
    <xdr:sp macro="" textlink="">
      <xdr:nvSpPr>
        <xdr:cNvPr id="673" name="テキスト ボックス 672"/>
        <xdr:cNvSpPr txBox="1"/>
      </xdr:nvSpPr>
      <xdr:spPr>
        <a:xfrm>
          <a:off x="11376025" y="14922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4" name="直線コネクタ 673"/>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5" name="直線コネクタ 674"/>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6" name="テキスト ボックス 675"/>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7" name="直線コネクタ 676"/>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5145" cy="259080"/>
    <xdr:sp macro="" textlink="">
      <xdr:nvSpPr>
        <xdr:cNvPr id="678" name="テキスト ボックス 677"/>
        <xdr:cNvSpPr txBox="1"/>
      </xdr:nvSpPr>
      <xdr:spPr>
        <a:xfrm>
          <a:off x="10930255" y="16494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9" name="直線コネクタ 678"/>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5145" cy="252730"/>
    <xdr:sp macro="" textlink="">
      <xdr:nvSpPr>
        <xdr:cNvPr id="680" name="テキスト ボックス 679"/>
        <xdr:cNvSpPr txBox="1"/>
      </xdr:nvSpPr>
      <xdr:spPr>
        <a:xfrm>
          <a:off x="10930255" y="161137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1" name="直線コネクタ 680"/>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5145" cy="259080"/>
    <xdr:sp macro="" textlink="">
      <xdr:nvSpPr>
        <xdr:cNvPr id="682" name="テキスト ボックス 681"/>
        <xdr:cNvSpPr txBox="1"/>
      </xdr:nvSpPr>
      <xdr:spPr>
        <a:xfrm>
          <a:off x="10930255" y="157327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3" name="直線コネクタ 682"/>
        <xdr:cNvCxnSpPr/>
      </xdr:nvCxnSpPr>
      <xdr:spPr>
        <a:xfrm>
          <a:off x="11414125" y="1549146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89535</xdr:rowOff>
    </xdr:from>
    <xdr:ext cx="525145" cy="245745"/>
    <xdr:sp macro="" textlink="">
      <xdr:nvSpPr>
        <xdr:cNvPr id="684" name="テキスト ボックス 683"/>
        <xdr:cNvSpPr txBox="1"/>
      </xdr:nvSpPr>
      <xdr:spPr>
        <a:xfrm>
          <a:off x="10930255" y="15348585"/>
          <a:ext cx="5251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5" name="直線コネクタ 684"/>
        <xdr:cNvCxnSpPr/>
      </xdr:nvCxnSpPr>
      <xdr:spPr>
        <a:xfrm>
          <a:off x="11414125" y="15112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3205"/>
    <xdr:sp macro="" textlink="">
      <xdr:nvSpPr>
        <xdr:cNvPr id="686" name="テキスト ボックス 685"/>
        <xdr:cNvSpPr txBox="1"/>
      </xdr:nvSpPr>
      <xdr:spPr>
        <a:xfrm>
          <a:off x="10866120" y="149688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7" name="公債費グラフ枠"/>
        <xdr:cNvSpPr/>
      </xdr:nvSpPr>
      <xdr:spPr>
        <a:xfrm>
          <a:off x="11414125" y="15112365"/>
          <a:ext cx="430212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80010</xdr:rowOff>
    </xdr:from>
    <xdr:to>
      <xdr:col>85</xdr:col>
      <xdr:colOff>126365</xdr:colOff>
      <xdr:row>98</xdr:row>
      <xdr:rowOff>22225</xdr:rowOff>
    </xdr:to>
    <xdr:cxnSp macro="">
      <xdr:nvCxnSpPr>
        <xdr:cNvPr id="688" name="直線コネクタ 687"/>
        <xdr:cNvCxnSpPr/>
      </xdr:nvCxnSpPr>
      <xdr:spPr>
        <a:xfrm flipV="1">
          <a:off x="14968220" y="15510510"/>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26035</xdr:rowOff>
    </xdr:from>
    <xdr:ext cx="534670" cy="259080"/>
    <xdr:sp macro="" textlink="">
      <xdr:nvSpPr>
        <xdr:cNvPr id="689" name="公債費最小値テキスト"/>
        <xdr:cNvSpPr txBox="1"/>
      </xdr:nvSpPr>
      <xdr:spPr>
        <a:xfrm>
          <a:off x="15017750" y="1682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22225</xdr:rowOff>
    </xdr:from>
    <xdr:to>
      <xdr:col>86</xdr:col>
      <xdr:colOff>25400</xdr:colOff>
      <xdr:row>98</xdr:row>
      <xdr:rowOff>22225</xdr:rowOff>
    </xdr:to>
    <xdr:cxnSp macro="">
      <xdr:nvCxnSpPr>
        <xdr:cNvPr id="690" name="直線コネクタ 689"/>
        <xdr:cNvCxnSpPr/>
      </xdr:nvCxnSpPr>
      <xdr:spPr>
        <a:xfrm>
          <a:off x="14881225" y="16824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29210</xdr:rowOff>
    </xdr:from>
    <xdr:ext cx="534670" cy="243205"/>
    <xdr:sp macro="" textlink="">
      <xdr:nvSpPr>
        <xdr:cNvPr id="691" name="公債費最大値テキスト"/>
        <xdr:cNvSpPr txBox="1"/>
      </xdr:nvSpPr>
      <xdr:spPr>
        <a:xfrm>
          <a:off x="15017750" y="1528826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78,963</a:t>
          </a:r>
          <a:endParaRPr kumimoji="1" lang="ja-JP" altLang="en-US" sz="1000" b="1">
            <a:latin typeface="ＭＳ Ｐゴシック"/>
          </a:endParaRPr>
        </a:p>
      </xdr:txBody>
    </xdr:sp>
    <xdr:clientData/>
  </xdr:oneCellAnchor>
  <xdr:twoCellAnchor>
    <xdr:from>
      <xdr:col>85</xdr:col>
      <xdr:colOff>38100</xdr:colOff>
      <xdr:row>90</xdr:row>
      <xdr:rowOff>80010</xdr:rowOff>
    </xdr:from>
    <xdr:to>
      <xdr:col>86</xdr:col>
      <xdr:colOff>25400</xdr:colOff>
      <xdr:row>90</xdr:row>
      <xdr:rowOff>80010</xdr:rowOff>
    </xdr:to>
    <xdr:cxnSp macro="">
      <xdr:nvCxnSpPr>
        <xdr:cNvPr id="692" name="直線コネクタ 691"/>
        <xdr:cNvCxnSpPr/>
      </xdr:nvCxnSpPr>
      <xdr:spPr>
        <a:xfrm>
          <a:off x="14881225" y="15510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111125</xdr:rowOff>
    </xdr:from>
    <xdr:to>
      <xdr:col>85</xdr:col>
      <xdr:colOff>127000</xdr:colOff>
      <xdr:row>95</xdr:row>
      <xdr:rowOff>123825</xdr:rowOff>
    </xdr:to>
    <xdr:cxnSp macro="">
      <xdr:nvCxnSpPr>
        <xdr:cNvPr id="693" name="直線コネクタ 692"/>
        <xdr:cNvCxnSpPr/>
      </xdr:nvCxnSpPr>
      <xdr:spPr>
        <a:xfrm flipV="1">
          <a:off x="14195425" y="1639887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94</xdr:row>
      <xdr:rowOff>24130</xdr:rowOff>
    </xdr:from>
    <xdr:ext cx="534670" cy="259080"/>
    <xdr:sp macro="" textlink="">
      <xdr:nvSpPr>
        <xdr:cNvPr id="694" name="公債費平均値テキスト"/>
        <xdr:cNvSpPr txBox="1"/>
      </xdr:nvSpPr>
      <xdr:spPr>
        <a:xfrm>
          <a:off x="15017750" y="16140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1270</xdr:rowOff>
    </xdr:from>
    <xdr:to>
      <xdr:col>85</xdr:col>
      <xdr:colOff>174625</xdr:colOff>
      <xdr:row>95</xdr:row>
      <xdr:rowOff>102870</xdr:rowOff>
    </xdr:to>
    <xdr:sp macro="" textlink="">
      <xdr:nvSpPr>
        <xdr:cNvPr id="695" name="フローチャート: 判断 694"/>
        <xdr:cNvSpPr/>
      </xdr:nvSpPr>
      <xdr:spPr>
        <a:xfrm>
          <a:off x="14919325" y="162890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106680</xdr:rowOff>
    </xdr:from>
    <xdr:to>
      <xdr:col>81</xdr:col>
      <xdr:colOff>50800</xdr:colOff>
      <xdr:row>95</xdr:row>
      <xdr:rowOff>123825</xdr:rowOff>
    </xdr:to>
    <xdr:cxnSp macro="">
      <xdr:nvCxnSpPr>
        <xdr:cNvPr id="696" name="直線コネクタ 695"/>
        <xdr:cNvCxnSpPr/>
      </xdr:nvCxnSpPr>
      <xdr:spPr>
        <a:xfrm>
          <a:off x="13385800" y="1639443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30480</xdr:rowOff>
    </xdr:from>
    <xdr:to>
      <xdr:col>81</xdr:col>
      <xdr:colOff>101600</xdr:colOff>
      <xdr:row>95</xdr:row>
      <xdr:rowOff>132080</xdr:rowOff>
    </xdr:to>
    <xdr:sp macro="" textlink="">
      <xdr:nvSpPr>
        <xdr:cNvPr id="697" name="フローチャート: 判断 696"/>
        <xdr:cNvSpPr/>
      </xdr:nvSpPr>
      <xdr:spPr>
        <a:xfrm>
          <a:off x="14144625"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148590</xdr:rowOff>
    </xdr:from>
    <xdr:ext cx="528320" cy="259080"/>
    <xdr:sp macro="" textlink="">
      <xdr:nvSpPr>
        <xdr:cNvPr id="698" name="テキスト ボックス 697"/>
        <xdr:cNvSpPr txBox="1"/>
      </xdr:nvSpPr>
      <xdr:spPr>
        <a:xfrm>
          <a:off x="13959840" y="16093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94</xdr:row>
      <xdr:rowOff>104140</xdr:rowOff>
    </xdr:from>
    <xdr:to>
      <xdr:col>76</xdr:col>
      <xdr:colOff>114300</xdr:colOff>
      <xdr:row>95</xdr:row>
      <xdr:rowOff>106680</xdr:rowOff>
    </xdr:to>
    <xdr:cxnSp macro="">
      <xdr:nvCxnSpPr>
        <xdr:cNvPr id="699" name="直線コネクタ 698"/>
        <xdr:cNvCxnSpPr/>
      </xdr:nvCxnSpPr>
      <xdr:spPr>
        <a:xfrm>
          <a:off x="12573000" y="16220440"/>
          <a:ext cx="8128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84455</xdr:rowOff>
    </xdr:from>
    <xdr:to>
      <xdr:col>76</xdr:col>
      <xdr:colOff>165100</xdr:colOff>
      <xdr:row>96</xdr:row>
      <xdr:rowOff>14605</xdr:rowOff>
    </xdr:to>
    <xdr:sp macro="" textlink="">
      <xdr:nvSpPr>
        <xdr:cNvPr id="700" name="フローチャート: 判断 699"/>
        <xdr:cNvSpPr/>
      </xdr:nvSpPr>
      <xdr:spPr>
        <a:xfrm>
          <a:off x="133350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6350</xdr:rowOff>
    </xdr:from>
    <xdr:ext cx="528320" cy="252730"/>
    <xdr:sp macro="" textlink="">
      <xdr:nvSpPr>
        <xdr:cNvPr id="701" name="テキスト ボックス 700"/>
        <xdr:cNvSpPr txBox="1"/>
      </xdr:nvSpPr>
      <xdr:spPr>
        <a:xfrm>
          <a:off x="13134340" y="16465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104140</xdr:rowOff>
    </xdr:from>
    <xdr:to>
      <xdr:col>71</xdr:col>
      <xdr:colOff>174625</xdr:colOff>
      <xdr:row>95</xdr:row>
      <xdr:rowOff>26670</xdr:rowOff>
    </xdr:to>
    <xdr:cxnSp macro="">
      <xdr:nvCxnSpPr>
        <xdr:cNvPr id="702" name="直線コネクタ 701"/>
        <xdr:cNvCxnSpPr/>
      </xdr:nvCxnSpPr>
      <xdr:spPr>
        <a:xfrm flipV="1">
          <a:off x="11750675" y="16220440"/>
          <a:ext cx="8223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13335</xdr:rowOff>
    </xdr:from>
    <xdr:to>
      <xdr:col>72</xdr:col>
      <xdr:colOff>38100</xdr:colOff>
      <xdr:row>95</xdr:row>
      <xdr:rowOff>114935</xdr:rowOff>
    </xdr:to>
    <xdr:sp macro="" textlink="">
      <xdr:nvSpPr>
        <xdr:cNvPr id="703" name="フローチャート: 判断 702"/>
        <xdr:cNvSpPr/>
      </xdr:nvSpPr>
      <xdr:spPr>
        <a:xfrm>
          <a:off x="12525375" y="163010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106045</xdr:rowOff>
    </xdr:from>
    <xdr:ext cx="528320" cy="259080"/>
    <xdr:sp macro="" textlink="">
      <xdr:nvSpPr>
        <xdr:cNvPr id="704" name="テキスト ボックス 703"/>
        <xdr:cNvSpPr txBox="1"/>
      </xdr:nvSpPr>
      <xdr:spPr>
        <a:xfrm>
          <a:off x="12324715" y="163937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7620</xdr:rowOff>
    </xdr:from>
    <xdr:to>
      <xdr:col>67</xdr:col>
      <xdr:colOff>101600</xdr:colOff>
      <xdr:row>95</xdr:row>
      <xdr:rowOff>109220</xdr:rowOff>
    </xdr:to>
    <xdr:sp macro="" textlink="">
      <xdr:nvSpPr>
        <xdr:cNvPr id="705" name="フローチャート: 判断 704"/>
        <xdr:cNvSpPr/>
      </xdr:nvSpPr>
      <xdr:spPr>
        <a:xfrm>
          <a:off x="11699875"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100330</xdr:rowOff>
    </xdr:from>
    <xdr:ext cx="528320" cy="252730"/>
    <xdr:sp macro="" textlink="">
      <xdr:nvSpPr>
        <xdr:cNvPr id="706" name="テキスト ボックス 705"/>
        <xdr:cNvSpPr txBox="1"/>
      </xdr:nvSpPr>
      <xdr:spPr>
        <a:xfrm>
          <a:off x="11515090" y="163880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0" name="テキスト ボックス 709"/>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95</xdr:row>
      <xdr:rowOff>60325</xdr:rowOff>
    </xdr:from>
    <xdr:to>
      <xdr:col>85</xdr:col>
      <xdr:colOff>174625</xdr:colOff>
      <xdr:row>95</xdr:row>
      <xdr:rowOff>161925</xdr:rowOff>
    </xdr:to>
    <xdr:sp macro="" textlink="">
      <xdr:nvSpPr>
        <xdr:cNvPr id="712" name="楕円 711"/>
        <xdr:cNvSpPr/>
      </xdr:nvSpPr>
      <xdr:spPr>
        <a:xfrm>
          <a:off x="14919325" y="163480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38735</xdr:rowOff>
    </xdr:from>
    <xdr:ext cx="534670" cy="259080"/>
    <xdr:sp macro="" textlink="">
      <xdr:nvSpPr>
        <xdr:cNvPr id="713" name="公債費該当値テキスト"/>
        <xdr:cNvSpPr txBox="1"/>
      </xdr:nvSpPr>
      <xdr:spPr>
        <a:xfrm>
          <a:off x="15017750" y="16326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73025</xdr:rowOff>
    </xdr:from>
    <xdr:to>
      <xdr:col>81</xdr:col>
      <xdr:colOff>101600</xdr:colOff>
      <xdr:row>96</xdr:row>
      <xdr:rowOff>3175</xdr:rowOff>
    </xdr:to>
    <xdr:sp macro="" textlink="">
      <xdr:nvSpPr>
        <xdr:cNvPr id="714" name="楕円 713"/>
        <xdr:cNvSpPr/>
      </xdr:nvSpPr>
      <xdr:spPr>
        <a:xfrm>
          <a:off x="14144625"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166370</xdr:rowOff>
    </xdr:from>
    <xdr:ext cx="528320" cy="252730"/>
    <xdr:sp macro="" textlink="">
      <xdr:nvSpPr>
        <xdr:cNvPr id="715" name="テキスト ボックス 714"/>
        <xdr:cNvSpPr txBox="1"/>
      </xdr:nvSpPr>
      <xdr:spPr>
        <a:xfrm>
          <a:off x="13959840" y="16454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55880</xdr:rowOff>
    </xdr:from>
    <xdr:to>
      <xdr:col>76</xdr:col>
      <xdr:colOff>165100</xdr:colOff>
      <xdr:row>95</xdr:row>
      <xdr:rowOff>157480</xdr:rowOff>
    </xdr:to>
    <xdr:sp macro="" textlink="">
      <xdr:nvSpPr>
        <xdr:cNvPr id="716" name="楕円 715"/>
        <xdr:cNvSpPr/>
      </xdr:nvSpPr>
      <xdr:spPr>
        <a:xfrm>
          <a:off x="13335000" y="16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3175</xdr:rowOff>
    </xdr:from>
    <xdr:ext cx="528320" cy="259080"/>
    <xdr:sp macro="" textlink="">
      <xdr:nvSpPr>
        <xdr:cNvPr id="717" name="テキスト ボックス 716"/>
        <xdr:cNvSpPr txBox="1"/>
      </xdr:nvSpPr>
      <xdr:spPr>
        <a:xfrm>
          <a:off x="13134340" y="161194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53340</xdr:rowOff>
    </xdr:from>
    <xdr:to>
      <xdr:col>72</xdr:col>
      <xdr:colOff>38100</xdr:colOff>
      <xdr:row>94</xdr:row>
      <xdr:rowOff>154940</xdr:rowOff>
    </xdr:to>
    <xdr:sp macro="" textlink="">
      <xdr:nvSpPr>
        <xdr:cNvPr id="718" name="楕円 717"/>
        <xdr:cNvSpPr/>
      </xdr:nvSpPr>
      <xdr:spPr>
        <a:xfrm>
          <a:off x="12525375" y="161696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635</xdr:rowOff>
    </xdr:from>
    <xdr:ext cx="528320" cy="259080"/>
    <xdr:sp macro="" textlink="">
      <xdr:nvSpPr>
        <xdr:cNvPr id="719" name="テキスト ボックス 718"/>
        <xdr:cNvSpPr txBox="1"/>
      </xdr:nvSpPr>
      <xdr:spPr>
        <a:xfrm>
          <a:off x="12324715" y="15945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147320</xdr:rowOff>
    </xdr:from>
    <xdr:to>
      <xdr:col>67</xdr:col>
      <xdr:colOff>101600</xdr:colOff>
      <xdr:row>95</xdr:row>
      <xdr:rowOff>77470</xdr:rowOff>
    </xdr:to>
    <xdr:sp macro="" textlink="">
      <xdr:nvSpPr>
        <xdr:cNvPr id="720" name="楕円 719"/>
        <xdr:cNvSpPr/>
      </xdr:nvSpPr>
      <xdr:spPr>
        <a:xfrm>
          <a:off x="11699875"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93980</xdr:rowOff>
    </xdr:from>
    <xdr:ext cx="528320" cy="259080"/>
    <xdr:sp macro="" textlink="">
      <xdr:nvSpPr>
        <xdr:cNvPr id="721" name="テキスト ボックス 720"/>
        <xdr:cNvSpPr txBox="1"/>
      </xdr:nvSpPr>
      <xdr:spPr>
        <a:xfrm>
          <a:off x="11515090" y="16038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2" name="正方形/長方形 721"/>
        <xdr:cNvSpPr/>
      </xdr:nvSpPr>
      <xdr:spPr>
        <a:xfrm>
          <a:off x="16764000" y="3998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3" name="正方形/長方形 722"/>
        <xdr:cNvSpPr/>
      </xdr:nvSpPr>
      <xdr:spPr>
        <a:xfrm>
          <a:off x="168910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86360</xdr:rowOff>
    </xdr:from>
    <xdr:to>
      <xdr:col>104</xdr:col>
      <xdr:colOff>127000</xdr:colOff>
      <xdr:row>28</xdr:row>
      <xdr:rowOff>0</xdr:rowOff>
    </xdr:to>
    <xdr:sp macro="" textlink="">
      <xdr:nvSpPr>
        <xdr:cNvPr id="724" name="正方形/長方形 723"/>
        <xdr:cNvSpPr/>
      </xdr:nvSpPr>
      <xdr:spPr>
        <a:xfrm>
          <a:off x="168910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5" name="正方形/長方形 724"/>
        <xdr:cNvSpPr/>
      </xdr:nvSpPr>
      <xdr:spPr>
        <a:xfrm>
          <a:off x="1781175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86360</xdr:rowOff>
    </xdr:from>
    <xdr:to>
      <xdr:col>110</xdr:col>
      <xdr:colOff>0</xdr:colOff>
      <xdr:row>28</xdr:row>
      <xdr:rowOff>0</xdr:rowOff>
    </xdr:to>
    <xdr:sp macro="" textlink="">
      <xdr:nvSpPr>
        <xdr:cNvPr id="726" name="正方形/長方形 725"/>
        <xdr:cNvSpPr/>
      </xdr:nvSpPr>
      <xdr:spPr>
        <a:xfrm>
          <a:off x="1781175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7" name="正方形/長方形 726"/>
        <xdr:cNvSpPr/>
      </xdr:nvSpPr>
      <xdr:spPr>
        <a:xfrm>
          <a:off x="18859500" y="4341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86360</xdr:rowOff>
    </xdr:from>
    <xdr:to>
      <xdr:col>116</xdr:col>
      <xdr:colOff>0</xdr:colOff>
      <xdr:row>28</xdr:row>
      <xdr:rowOff>0</xdr:rowOff>
    </xdr:to>
    <xdr:sp macro="" textlink="">
      <xdr:nvSpPr>
        <xdr:cNvPr id="728" name="正方形/長方形 727"/>
        <xdr:cNvSpPr/>
      </xdr:nvSpPr>
      <xdr:spPr>
        <a:xfrm>
          <a:off x="18859500" y="4544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9" name="正方形/長方形 728"/>
        <xdr:cNvSpPr/>
      </xdr:nvSpPr>
      <xdr:spPr>
        <a:xfrm>
          <a:off x="16764000" y="4825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14630"/>
    <xdr:sp macro="" textlink="">
      <xdr:nvSpPr>
        <xdr:cNvPr id="730" name="テキスト ボックス 729"/>
        <xdr:cNvSpPr txBox="1"/>
      </xdr:nvSpPr>
      <xdr:spPr>
        <a:xfrm>
          <a:off x="16741775" y="4635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1" name="直線コネクタ 730"/>
        <xdr:cNvCxnSpPr/>
      </xdr:nvCxnSpPr>
      <xdr:spPr>
        <a:xfrm>
          <a:off x="16764000" y="710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32" name="直線コネクタ 731"/>
        <xdr:cNvCxnSpPr/>
      </xdr:nvCxnSpPr>
      <xdr:spPr>
        <a:xfrm>
          <a:off x="16764000" y="6781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4475"/>
    <xdr:sp macro="" textlink="">
      <xdr:nvSpPr>
        <xdr:cNvPr id="733" name="テキスト ボックス 732"/>
        <xdr:cNvSpPr txBox="1"/>
      </xdr:nvSpPr>
      <xdr:spPr>
        <a:xfrm>
          <a:off x="16546830" y="663892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4" name="直線コネクタ 733"/>
        <xdr:cNvCxnSpPr/>
      </xdr:nvCxnSpPr>
      <xdr:spPr>
        <a:xfrm>
          <a:off x="16764000" y="64541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138430</xdr:rowOff>
    </xdr:from>
    <xdr:ext cx="370840" cy="248285"/>
    <xdr:sp macro="" textlink="">
      <xdr:nvSpPr>
        <xdr:cNvPr id="735" name="テキスト ボックス 734"/>
        <xdr:cNvSpPr txBox="1"/>
      </xdr:nvSpPr>
      <xdr:spPr>
        <a:xfrm>
          <a:off x="16418560" y="6310630"/>
          <a:ext cx="370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6" name="直線コネクタ 735"/>
        <xdr:cNvCxnSpPr/>
      </xdr:nvCxnSpPr>
      <xdr:spPr>
        <a:xfrm>
          <a:off x="16764000" y="6127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34</xdr:row>
      <xdr:rowOff>154940</xdr:rowOff>
    </xdr:from>
    <xdr:ext cx="370840" cy="244475"/>
    <xdr:sp macro="" textlink="">
      <xdr:nvSpPr>
        <xdr:cNvPr id="737" name="テキスト ボックス 736"/>
        <xdr:cNvSpPr txBox="1"/>
      </xdr:nvSpPr>
      <xdr:spPr>
        <a:xfrm>
          <a:off x="16418560" y="5984240"/>
          <a:ext cx="370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8" name="直線コネクタ 737"/>
        <xdr:cNvCxnSpPr/>
      </xdr:nvCxnSpPr>
      <xdr:spPr>
        <a:xfrm>
          <a:off x="16764000" y="58000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6350</xdr:rowOff>
    </xdr:from>
    <xdr:ext cx="370840" cy="247015"/>
    <xdr:sp macro="" textlink="">
      <xdr:nvSpPr>
        <xdr:cNvPr id="739" name="テキスト ボックス 738"/>
        <xdr:cNvSpPr txBox="1"/>
      </xdr:nvSpPr>
      <xdr:spPr>
        <a:xfrm>
          <a:off x="16418560" y="5664200"/>
          <a:ext cx="3708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40" name="直線コネクタ 739"/>
        <xdr:cNvCxnSpPr/>
      </xdr:nvCxnSpPr>
      <xdr:spPr>
        <a:xfrm>
          <a:off x="16764000" y="54737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1010" cy="243840"/>
    <xdr:sp macro="" textlink="">
      <xdr:nvSpPr>
        <xdr:cNvPr id="741" name="テキスト ボックス 740"/>
        <xdr:cNvSpPr txBox="1"/>
      </xdr:nvSpPr>
      <xdr:spPr>
        <a:xfrm>
          <a:off x="16344265" y="5336540"/>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2" name="直線コネクタ 741"/>
        <xdr:cNvCxnSpPr/>
      </xdr:nvCxnSpPr>
      <xdr:spPr>
        <a:xfrm>
          <a:off x="16764000" y="515175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36830</xdr:rowOff>
    </xdr:from>
    <xdr:ext cx="461010" cy="249555"/>
    <xdr:sp macro="" textlink="">
      <xdr:nvSpPr>
        <xdr:cNvPr id="743" name="テキスト ボックス 742"/>
        <xdr:cNvSpPr txBox="1"/>
      </xdr:nvSpPr>
      <xdr:spPr>
        <a:xfrm>
          <a:off x="16344265" y="500888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4" name="直線コネクタ 743"/>
        <xdr:cNvCxnSpPr/>
      </xdr:nvCxnSpPr>
      <xdr:spPr>
        <a:xfrm>
          <a:off x="16764000" y="4825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52705</xdr:rowOff>
    </xdr:from>
    <xdr:ext cx="461010" cy="243205"/>
    <xdr:sp macro="" textlink="">
      <xdr:nvSpPr>
        <xdr:cNvPr id="745" name="テキスト ボックス 744"/>
        <xdr:cNvSpPr txBox="1"/>
      </xdr:nvSpPr>
      <xdr:spPr>
        <a:xfrm>
          <a:off x="16344265" y="468185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6" name="諸支出金グラフ枠"/>
        <xdr:cNvSpPr/>
      </xdr:nvSpPr>
      <xdr:spPr>
        <a:xfrm>
          <a:off x="16764000" y="4825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55880</xdr:rowOff>
    </xdr:from>
    <xdr:to>
      <xdr:col>116</xdr:col>
      <xdr:colOff>62865</xdr:colOff>
      <xdr:row>39</xdr:row>
      <xdr:rowOff>95250</xdr:rowOff>
    </xdr:to>
    <xdr:cxnSp macro="">
      <xdr:nvCxnSpPr>
        <xdr:cNvPr id="747" name="直線コネクタ 746"/>
        <xdr:cNvCxnSpPr/>
      </xdr:nvCxnSpPr>
      <xdr:spPr>
        <a:xfrm flipV="1">
          <a:off x="20318095" y="519938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109220</xdr:rowOff>
    </xdr:from>
    <xdr:ext cx="249555" cy="248285"/>
    <xdr:sp macro="" textlink="">
      <xdr:nvSpPr>
        <xdr:cNvPr id="748" name="諸支出金最小値テキスト"/>
        <xdr:cNvSpPr txBox="1"/>
      </xdr:nvSpPr>
      <xdr:spPr>
        <a:xfrm>
          <a:off x="20370800" y="67957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9" name="直線コネクタ 748"/>
        <xdr:cNvCxnSpPr/>
      </xdr:nvCxnSpPr>
      <xdr:spPr>
        <a:xfrm>
          <a:off x="20246975" y="678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4445</xdr:rowOff>
    </xdr:from>
    <xdr:ext cx="469900" cy="249555"/>
    <xdr:sp macro="" textlink="">
      <xdr:nvSpPr>
        <xdr:cNvPr id="750" name="諸支出金最大値テキスト"/>
        <xdr:cNvSpPr txBox="1"/>
      </xdr:nvSpPr>
      <xdr:spPr>
        <a:xfrm>
          <a:off x="20370800" y="49764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1,455</a:t>
          </a:r>
          <a:endParaRPr kumimoji="1" lang="ja-JP" altLang="en-US" sz="1000" b="1">
            <a:latin typeface="ＭＳ Ｐゴシック"/>
          </a:endParaRPr>
        </a:p>
      </xdr:txBody>
    </xdr:sp>
    <xdr:clientData/>
  </xdr:oneCellAnchor>
  <xdr:twoCellAnchor>
    <xdr:from>
      <xdr:col>115</xdr:col>
      <xdr:colOff>165100</xdr:colOff>
      <xdr:row>30</xdr:row>
      <xdr:rowOff>55880</xdr:rowOff>
    </xdr:from>
    <xdr:to>
      <xdr:col>116</xdr:col>
      <xdr:colOff>152400</xdr:colOff>
      <xdr:row>30</xdr:row>
      <xdr:rowOff>55880</xdr:rowOff>
    </xdr:to>
    <xdr:cxnSp macro="">
      <xdr:nvCxnSpPr>
        <xdr:cNvPr id="751" name="直線コネクタ 750"/>
        <xdr:cNvCxnSpPr/>
      </xdr:nvCxnSpPr>
      <xdr:spPr>
        <a:xfrm>
          <a:off x="20246975" y="5199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52" name="直線コネクタ 751"/>
        <xdr:cNvCxnSpPr/>
      </xdr:nvCxnSpPr>
      <xdr:spPr>
        <a:xfrm>
          <a:off x="19558000" y="67818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313690" cy="243205"/>
    <xdr:sp macro="" textlink="">
      <xdr:nvSpPr>
        <xdr:cNvPr id="753" name="諸支出金平均値テキスト"/>
        <xdr:cNvSpPr txBox="1"/>
      </xdr:nvSpPr>
      <xdr:spPr>
        <a:xfrm>
          <a:off x="20370800" y="6544310"/>
          <a:ext cx="31369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6985</xdr:rowOff>
    </xdr:from>
    <xdr:to>
      <xdr:col>116</xdr:col>
      <xdr:colOff>114300</xdr:colOff>
      <xdr:row>39</xdr:row>
      <xdr:rowOff>104775</xdr:rowOff>
    </xdr:to>
    <xdr:sp macro="" textlink="">
      <xdr:nvSpPr>
        <xdr:cNvPr id="754" name="フローチャート: 判断 753"/>
        <xdr:cNvSpPr/>
      </xdr:nvSpPr>
      <xdr:spPr>
        <a:xfrm>
          <a:off x="20269200" y="6693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5" name="直線コネクタ 754"/>
        <xdr:cNvCxnSpPr/>
      </xdr:nvCxnSpPr>
      <xdr:spPr>
        <a:xfrm>
          <a:off x="18735675" y="6781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43815</xdr:rowOff>
    </xdr:from>
    <xdr:to>
      <xdr:col>112</xdr:col>
      <xdr:colOff>38100</xdr:colOff>
      <xdr:row>39</xdr:row>
      <xdr:rowOff>141605</xdr:rowOff>
    </xdr:to>
    <xdr:sp macro="" textlink="">
      <xdr:nvSpPr>
        <xdr:cNvPr id="756" name="フローチャート: 判断 755"/>
        <xdr:cNvSpPr/>
      </xdr:nvSpPr>
      <xdr:spPr>
        <a:xfrm>
          <a:off x="19510375" y="6730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158115</xdr:rowOff>
    </xdr:from>
    <xdr:ext cx="243205" cy="244475"/>
    <xdr:sp macro="" textlink="">
      <xdr:nvSpPr>
        <xdr:cNvPr id="757" name="テキスト ボックス 756"/>
        <xdr:cNvSpPr txBox="1"/>
      </xdr:nvSpPr>
      <xdr:spPr>
        <a:xfrm>
          <a:off x="19436715" y="650176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8" name="直線コネクタ 757"/>
        <xdr:cNvCxnSpPr/>
      </xdr:nvCxnSpPr>
      <xdr:spPr>
        <a:xfrm>
          <a:off x="17926050" y="6781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46355</xdr:rowOff>
    </xdr:from>
    <xdr:to>
      <xdr:col>107</xdr:col>
      <xdr:colOff>101600</xdr:colOff>
      <xdr:row>39</xdr:row>
      <xdr:rowOff>144145</xdr:rowOff>
    </xdr:to>
    <xdr:sp macro="" textlink="">
      <xdr:nvSpPr>
        <xdr:cNvPr id="759" name="フローチャート: 判断 758"/>
        <xdr:cNvSpPr/>
      </xdr:nvSpPr>
      <xdr:spPr>
        <a:xfrm>
          <a:off x="18684875" y="6732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3205" cy="248285"/>
    <xdr:sp macro="" textlink="">
      <xdr:nvSpPr>
        <xdr:cNvPr id="760" name="テキスト ボックス 759"/>
        <xdr:cNvSpPr txBox="1"/>
      </xdr:nvSpPr>
      <xdr:spPr>
        <a:xfrm>
          <a:off x="18627090" y="682244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61" name="直線コネクタ 760"/>
        <xdr:cNvCxnSpPr/>
      </xdr:nvCxnSpPr>
      <xdr:spPr>
        <a:xfrm>
          <a:off x="17113250" y="6781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6350</xdr:rowOff>
    </xdr:from>
    <xdr:to>
      <xdr:col>102</xdr:col>
      <xdr:colOff>165100</xdr:colOff>
      <xdr:row>39</xdr:row>
      <xdr:rowOff>103505</xdr:rowOff>
    </xdr:to>
    <xdr:sp macro="" textlink="">
      <xdr:nvSpPr>
        <xdr:cNvPr id="762" name="フローチャート: 判断 761"/>
        <xdr:cNvSpPr/>
      </xdr:nvSpPr>
      <xdr:spPr>
        <a:xfrm>
          <a:off x="17875250" y="66929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119380</xdr:rowOff>
    </xdr:from>
    <xdr:ext cx="313690" cy="244475"/>
    <xdr:sp macro="" textlink="">
      <xdr:nvSpPr>
        <xdr:cNvPr id="763" name="テキスト ボックス 762"/>
        <xdr:cNvSpPr txBox="1"/>
      </xdr:nvSpPr>
      <xdr:spPr>
        <a:xfrm>
          <a:off x="17785080" y="6463030"/>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45085</xdr:rowOff>
    </xdr:from>
    <xdr:to>
      <xdr:col>98</xdr:col>
      <xdr:colOff>38100</xdr:colOff>
      <xdr:row>39</xdr:row>
      <xdr:rowOff>143510</xdr:rowOff>
    </xdr:to>
    <xdr:sp macro="" textlink="">
      <xdr:nvSpPr>
        <xdr:cNvPr id="764" name="フローチャート: 判断 763"/>
        <xdr:cNvSpPr/>
      </xdr:nvSpPr>
      <xdr:spPr>
        <a:xfrm>
          <a:off x="17065625" y="673163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159385</xdr:rowOff>
    </xdr:from>
    <xdr:ext cx="243205" cy="244475"/>
    <xdr:sp macro="" textlink="">
      <xdr:nvSpPr>
        <xdr:cNvPr id="765" name="テキスト ボックス 764"/>
        <xdr:cNvSpPr txBox="1"/>
      </xdr:nvSpPr>
      <xdr:spPr>
        <a:xfrm>
          <a:off x="16991965" y="6503035"/>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6" name="テキスト ボックス 765"/>
        <xdr:cNvSpPr txBox="1"/>
      </xdr:nvSpPr>
      <xdr:spPr>
        <a:xfrm>
          <a:off x="20145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7" name="テキスト ボックス 766"/>
        <xdr:cNvSpPr txBox="1"/>
      </xdr:nvSpPr>
      <xdr:spPr>
        <a:xfrm>
          <a:off x="1938337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8" name="テキスト ボックス 767"/>
        <xdr:cNvSpPr txBox="1"/>
      </xdr:nvSpPr>
      <xdr:spPr>
        <a:xfrm>
          <a:off x="18561050"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9" name="テキスト ボックス 768"/>
        <xdr:cNvSpPr txBox="1"/>
      </xdr:nvSpPr>
      <xdr:spPr>
        <a:xfrm>
          <a:off x="177514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70" name="テキスト ボックス 769"/>
        <xdr:cNvSpPr txBox="1"/>
      </xdr:nvSpPr>
      <xdr:spPr>
        <a:xfrm>
          <a:off x="16938625" y="710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71" name="楕円 770"/>
        <xdr:cNvSpPr/>
      </xdr:nvSpPr>
      <xdr:spPr>
        <a:xfrm>
          <a:off x="20269200" y="673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151765</xdr:rowOff>
    </xdr:from>
    <xdr:ext cx="249555" cy="244475"/>
    <xdr:sp macro="" textlink="">
      <xdr:nvSpPr>
        <xdr:cNvPr id="772" name="諸支出金該当値テキスト"/>
        <xdr:cNvSpPr txBox="1"/>
      </xdr:nvSpPr>
      <xdr:spPr>
        <a:xfrm>
          <a:off x="20370800" y="666686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73" name="楕円 772"/>
        <xdr:cNvSpPr/>
      </xdr:nvSpPr>
      <xdr:spPr>
        <a:xfrm>
          <a:off x="19510375" y="67329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3205" cy="248285"/>
    <xdr:sp macro="" textlink="">
      <xdr:nvSpPr>
        <xdr:cNvPr id="774" name="テキスト ボックス 773"/>
        <xdr:cNvSpPr txBox="1"/>
      </xdr:nvSpPr>
      <xdr:spPr>
        <a:xfrm>
          <a:off x="19436715" y="682244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5" name="楕円 774"/>
        <xdr:cNvSpPr/>
      </xdr:nvSpPr>
      <xdr:spPr>
        <a:xfrm>
          <a:off x="18684875" y="673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160020</xdr:rowOff>
    </xdr:from>
    <xdr:ext cx="243205" cy="244475"/>
    <xdr:sp macro="" textlink="">
      <xdr:nvSpPr>
        <xdr:cNvPr id="776" name="テキスト ボックス 775"/>
        <xdr:cNvSpPr txBox="1"/>
      </xdr:nvSpPr>
      <xdr:spPr>
        <a:xfrm>
          <a:off x="18627090" y="6503670"/>
          <a:ext cx="2432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7" name="楕円 776"/>
        <xdr:cNvSpPr/>
      </xdr:nvSpPr>
      <xdr:spPr>
        <a:xfrm>
          <a:off x="17875250" y="673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8285"/>
    <xdr:sp macro="" textlink="">
      <xdr:nvSpPr>
        <xdr:cNvPr id="778" name="テキスト ボックス 777"/>
        <xdr:cNvSpPr txBox="1"/>
      </xdr:nvSpPr>
      <xdr:spPr>
        <a:xfrm>
          <a:off x="17811750" y="682244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9" name="楕円 778"/>
        <xdr:cNvSpPr/>
      </xdr:nvSpPr>
      <xdr:spPr>
        <a:xfrm>
          <a:off x="17065625" y="67329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3205" cy="248285"/>
    <xdr:sp macro="" textlink="">
      <xdr:nvSpPr>
        <xdr:cNvPr id="780" name="テキスト ボックス 779"/>
        <xdr:cNvSpPr txBox="1"/>
      </xdr:nvSpPr>
      <xdr:spPr>
        <a:xfrm>
          <a:off x="16991965" y="6822440"/>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1" name="正方形/長方形 780"/>
        <xdr:cNvSpPr/>
      </xdr:nvSpPr>
      <xdr:spPr>
        <a:xfrm>
          <a:off x="16764000" y="7427595"/>
          <a:ext cx="4305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2" name="正方形/長方形 781"/>
        <xdr:cNvSpPr/>
      </xdr:nvSpPr>
      <xdr:spPr>
        <a:xfrm>
          <a:off x="168910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86360</xdr:rowOff>
    </xdr:from>
    <xdr:to>
      <xdr:col>104</xdr:col>
      <xdr:colOff>127000</xdr:colOff>
      <xdr:row>48</xdr:row>
      <xdr:rowOff>0</xdr:rowOff>
    </xdr:to>
    <xdr:sp macro="" textlink="">
      <xdr:nvSpPr>
        <xdr:cNvPr id="783" name="正方形/長方形 782"/>
        <xdr:cNvSpPr/>
      </xdr:nvSpPr>
      <xdr:spPr>
        <a:xfrm>
          <a:off x="168910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4" name="正方形/長方形 783"/>
        <xdr:cNvSpPr/>
      </xdr:nvSpPr>
      <xdr:spPr>
        <a:xfrm>
          <a:off x="1781175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86360</xdr:rowOff>
    </xdr:from>
    <xdr:to>
      <xdr:col>110</xdr:col>
      <xdr:colOff>0</xdr:colOff>
      <xdr:row>48</xdr:row>
      <xdr:rowOff>0</xdr:rowOff>
    </xdr:to>
    <xdr:sp macro="" textlink="">
      <xdr:nvSpPr>
        <xdr:cNvPr id="785" name="正方形/長方形 784"/>
        <xdr:cNvSpPr/>
      </xdr:nvSpPr>
      <xdr:spPr>
        <a:xfrm>
          <a:off x="1781175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6" name="正方形/長方形 785"/>
        <xdr:cNvSpPr/>
      </xdr:nvSpPr>
      <xdr:spPr>
        <a:xfrm>
          <a:off x="18859500" y="7770495"/>
          <a:ext cx="13970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86360</xdr:rowOff>
    </xdr:from>
    <xdr:to>
      <xdr:col>116</xdr:col>
      <xdr:colOff>0</xdr:colOff>
      <xdr:row>48</xdr:row>
      <xdr:rowOff>0</xdr:rowOff>
    </xdr:to>
    <xdr:sp macro="" textlink="">
      <xdr:nvSpPr>
        <xdr:cNvPr id="787" name="正方形/長方形 786"/>
        <xdr:cNvSpPr/>
      </xdr:nvSpPr>
      <xdr:spPr>
        <a:xfrm>
          <a:off x="18859500" y="7973060"/>
          <a:ext cx="1397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8" name="正方形/長方形 787"/>
        <xdr:cNvSpPr/>
      </xdr:nvSpPr>
      <xdr:spPr>
        <a:xfrm>
          <a:off x="16764000" y="8254365"/>
          <a:ext cx="430530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14630"/>
    <xdr:sp macro="" textlink="">
      <xdr:nvSpPr>
        <xdr:cNvPr id="789" name="テキスト ボックス 788"/>
        <xdr:cNvSpPr txBox="1"/>
      </xdr:nvSpPr>
      <xdr:spPr>
        <a:xfrm>
          <a:off x="16741775" y="8064500"/>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90" name="直線コネクタ 789"/>
        <xdr:cNvCxnSpPr/>
      </xdr:nvCxnSpPr>
      <xdr:spPr>
        <a:xfrm>
          <a:off x="16764000" y="1053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91" name="直線コネクタ 790"/>
        <xdr:cNvCxnSpPr/>
      </xdr:nvCxnSpPr>
      <xdr:spPr>
        <a:xfrm>
          <a:off x="16764000" y="939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4475"/>
    <xdr:sp macro="" textlink="">
      <xdr:nvSpPr>
        <xdr:cNvPr id="792" name="テキスト ボックス 791"/>
        <xdr:cNvSpPr txBox="1"/>
      </xdr:nvSpPr>
      <xdr:spPr>
        <a:xfrm>
          <a:off x="16546830" y="92494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3" name="直線コネクタ 792"/>
        <xdr:cNvCxnSpPr/>
      </xdr:nvCxnSpPr>
      <xdr:spPr>
        <a:xfrm>
          <a:off x="16764000" y="8254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3205"/>
    <xdr:sp macro="" textlink="">
      <xdr:nvSpPr>
        <xdr:cNvPr id="794" name="テキスト ボックス 793"/>
        <xdr:cNvSpPr txBox="1"/>
      </xdr:nvSpPr>
      <xdr:spPr>
        <a:xfrm>
          <a:off x="16546830" y="81108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5" name="前年度繰上充用金グラフ枠"/>
        <xdr:cNvSpPr/>
      </xdr:nvSpPr>
      <xdr:spPr>
        <a:xfrm>
          <a:off x="16764000" y="8254365"/>
          <a:ext cx="430530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6" name="直線コネクタ 795"/>
        <xdr:cNvCxnSpPr/>
      </xdr:nvCxnSpPr>
      <xdr:spPr>
        <a:xfrm>
          <a:off x="20318095" y="93929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8285"/>
    <xdr:sp macro="" textlink="">
      <xdr:nvSpPr>
        <xdr:cNvPr id="797" name="前年度繰上充用金最小値テキスト"/>
        <xdr:cNvSpPr txBox="1"/>
      </xdr:nvSpPr>
      <xdr:spPr>
        <a:xfrm>
          <a:off x="20370800" y="94392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8" name="直線コネクタ 797"/>
        <xdr:cNvCxnSpPr/>
      </xdr:nvCxnSpPr>
      <xdr:spPr>
        <a:xfrm>
          <a:off x="2024697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8285"/>
    <xdr:sp macro="" textlink="">
      <xdr:nvSpPr>
        <xdr:cNvPr id="799" name="前年度繰上充用金最大値テキスト"/>
        <xdr:cNvSpPr txBox="1"/>
      </xdr:nvSpPr>
      <xdr:spPr>
        <a:xfrm>
          <a:off x="20370800" y="90963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800" name="直線コネクタ 799"/>
        <xdr:cNvCxnSpPr/>
      </xdr:nvCxnSpPr>
      <xdr:spPr>
        <a:xfrm>
          <a:off x="20246975" y="9392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801" name="直線コネクタ 800"/>
        <xdr:cNvCxnSpPr/>
      </xdr:nvCxnSpPr>
      <xdr:spPr>
        <a:xfrm>
          <a:off x="19558000" y="93929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8285"/>
    <xdr:sp macro="" textlink="">
      <xdr:nvSpPr>
        <xdr:cNvPr id="802" name="前年度繰上充用金平均値テキスト"/>
        <xdr:cNvSpPr txBox="1"/>
      </xdr:nvSpPr>
      <xdr:spPr>
        <a:xfrm>
          <a:off x="20370800" y="932307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86360</xdr:rowOff>
    </xdr:from>
    <xdr:to>
      <xdr:col>116</xdr:col>
      <xdr:colOff>114300</xdr:colOff>
      <xdr:row>55</xdr:row>
      <xdr:rowOff>18415</xdr:rowOff>
    </xdr:to>
    <xdr:sp macro="" textlink="">
      <xdr:nvSpPr>
        <xdr:cNvPr id="803" name="フローチャート: 判断 802"/>
        <xdr:cNvSpPr/>
      </xdr:nvSpPr>
      <xdr:spPr>
        <a:xfrm>
          <a:off x="2026920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4" name="直線コネクタ 803"/>
        <xdr:cNvCxnSpPr/>
      </xdr:nvCxnSpPr>
      <xdr:spPr>
        <a:xfrm>
          <a:off x="18735675" y="939292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86360</xdr:rowOff>
    </xdr:from>
    <xdr:to>
      <xdr:col>112</xdr:col>
      <xdr:colOff>38100</xdr:colOff>
      <xdr:row>55</xdr:row>
      <xdr:rowOff>18415</xdr:rowOff>
    </xdr:to>
    <xdr:sp macro="" textlink="">
      <xdr:nvSpPr>
        <xdr:cNvPr id="805" name="フローチャート: 判断 804"/>
        <xdr:cNvSpPr/>
      </xdr:nvSpPr>
      <xdr:spPr>
        <a:xfrm>
          <a:off x="19510375" y="93446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3205" cy="248285"/>
    <xdr:sp macro="" textlink="">
      <xdr:nvSpPr>
        <xdr:cNvPr id="806" name="テキスト ボックス 805"/>
        <xdr:cNvSpPr txBox="1"/>
      </xdr:nvSpPr>
      <xdr:spPr>
        <a:xfrm>
          <a:off x="19436715" y="9439275"/>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7" name="直線コネクタ 806"/>
        <xdr:cNvCxnSpPr/>
      </xdr:nvCxnSpPr>
      <xdr:spPr>
        <a:xfrm>
          <a:off x="17926050" y="93929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86360</xdr:rowOff>
    </xdr:from>
    <xdr:to>
      <xdr:col>107</xdr:col>
      <xdr:colOff>101600</xdr:colOff>
      <xdr:row>55</xdr:row>
      <xdr:rowOff>18415</xdr:rowOff>
    </xdr:to>
    <xdr:sp macro="" textlink="">
      <xdr:nvSpPr>
        <xdr:cNvPr id="808" name="フローチャート: 判断 807"/>
        <xdr:cNvSpPr/>
      </xdr:nvSpPr>
      <xdr:spPr>
        <a:xfrm>
          <a:off x="18684875"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3205" cy="248285"/>
    <xdr:sp macro="" textlink="">
      <xdr:nvSpPr>
        <xdr:cNvPr id="809" name="テキスト ボックス 808"/>
        <xdr:cNvSpPr txBox="1"/>
      </xdr:nvSpPr>
      <xdr:spPr>
        <a:xfrm>
          <a:off x="18627090" y="9439275"/>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10" name="直線コネクタ 809"/>
        <xdr:cNvCxnSpPr/>
      </xdr:nvCxnSpPr>
      <xdr:spPr>
        <a:xfrm>
          <a:off x="17113250" y="93929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86360</xdr:rowOff>
    </xdr:from>
    <xdr:to>
      <xdr:col>102</xdr:col>
      <xdr:colOff>165100</xdr:colOff>
      <xdr:row>55</xdr:row>
      <xdr:rowOff>18415</xdr:rowOff>
    </xdr:to>
    <xdr:sp macro="" textlink="">
      <xdr:nvSpPr>
        <xdr:cNvPr id="811" name="フローチャート: 判断 810"/>
        <xdr:cNvSpPr/>
      </xdr:nvSpPr>
      <xdr:spPr>
        <a:xfrm>
          <a:off x="17875250" y="93446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8285"/>
    <xdr:sp macro="" textlink="">
      <xdr:nvSpPr>
        <xdr:cNvPr id="812" name="テキスト ボックス 811"/>
        <xdr:cNvSpPr txBox="1"/>
      </xdr:nvSpPr>
      <xdr:spPr>
        <a:xfrm>
          <a:off x="17811750" y="94392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86360</xdr:rowOff>
    </xdr:from>
    <xdr:to>
      <xdr:col>98</xdr:col>
      <xdr:colOff>38100</xdr:colOff>
      <xdr:row>55</xdr:row>
      <xdr:rowOff>18415</xdr:rowOff>
    </xdr:to>
    <xdr:sp macro="" textlink="">
      <xdr:nvSpPr>
        <xdr:cNvPr id="813" name="フローチャート: 判断 812"/>
        <xdr:cNvSpPr/>
      </xdr:nvSpPr>
      <xdr:spPr>
        <a:xfrm>
          <a:off x="17065625" y="9344660"/>
          <a:ext cx="8572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3205" cy="248285"/>
    <xdr:sp macro="" textlink="">
      <xdr:nvSpPr>
        <xdr:cNvPr id="814" name="テキスト ボックス 813"/>
        <xdr:cNvSpPr txBox="1"/>
      </xdr:nvSpPr>
      <xdr:spPr>
        <a:xfrm>
          <a:off x="16991965" y="9439275"/>
          <a:ext cx="243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5" name="テキスト ボックス 814"/>
        <xdr:cNvSpPr txBox="1"/>
      </xdr:nvSpPr>
      <xdr:spPr>
        <a:xfrm>
          <a:off x="20145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6" name="テキスト ボックス 815"/>
        <xdr:cNvSpPr txBox="1"/>
      </xdr:nvSpPr>
      <xdr:spPr>
        <a:xfrm>
          <a:off x="1938337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7" name="テキスト ボックス 816"/>
        <xdr:cNvSpPr txBox="1"/>
      </xdr:nvSpPr>
      <xdr:spPr>
        <a:xfrm>
          <a:off x="18561050"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8" name="テキスト ボックス 817"/>
        <xdr:cNvSpPr txBox="1"/>
      </xdr:nvSpPr>
      <xdr:spPr>
        <a:xfrm>
          <a:off x="177514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9" name="テキスト ボックス 818"/>
        <xdr:cNvSpPr txBox="1"/>
      </xdr:nvSpPr>
      <xdr:spPr>
        <a:xfrm>
          <a:off x="16938625" y="10535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86360</xdr:rowOff>
    </xdr:from>
    <xdr:to>
      <xdr:col>116</xdr:col>
      <xdr:colOff>114300</xdr:colOff>
      <xdr:row>55</xdr:row>
      <xdr:rowOff>18415</xdr:rowOff>
    </xdr:to>
    <xdr:sp macro="" textlink="">
      <xdr:nvSpPr>
        <xdr:cNvPr id="820" name="楕円 819"/>
        <xdr:cNvSpPr/>
      </xdr:nvSpPr>
      <xdr:spPr>
        <a:xfrm>
          <a:off x="2026920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120650</xdr:rowOff>
    </xdr:from>
    <xdr:ext cx="249555" cy="244475"/>
    <xdr:sp macro="" textlink="">
      <xdr:nvSpPr>
        <xdr:cNvPr id="821" name="前年度繰上充用金該当値テキスト"/>
        <xdr:cNvSpPr txBox="1"/>
      </xdr:nvSpPr>
      <xdr:spPr>
        <a:xfrm>
          <a:off x="20370800" y="92075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86360</xdr:rowOff>
    </xdr:from>
    <xdr:to>
      <xdr:col>112</xdr:col>
      <xdr:colOff>38100</xdr:colOff>
      <xdr:row>55</xdr:row>
      <xdr:rowOff>18415</xdr:rowOff>
    </xdr:to>
    <xdr:sp macro="" textlink="">
      <xdr:nvSpPr>
        <xdr:cNvPr id="822" name="楕円 821"/>
        <xdr:cNvSpPr/>
      </xdr:nvSpPr>
      <xdr:spPr>
        <a:xfrm>
          <a:off x="19510375" y="93446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3205" cy="249555"/>
    <xdr:sp macro="" textlink="">
      <xdr:nvSpPr>
        <xdr:cNvPr id="823" name="テキスト ボックス 822"/>
        <xdr:cNvSpPr txBox="1"/>
      </xdr:nvSpPr>
      <xdr:spPr>
        <a:xfrm>
          <a:off x="19436715" y="9121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86360</xdr:rowOff>
    </xdr:from>
    <xdr:to>
      <xdr:col>107</xdr:col>
      <xdr:colOff>101600</xdr:colOff>
      <xdr:row>55</xdr:row>
      <xdr:rowOff>18415</xdr:rowOff>
    </xdr:to>
    <xdr:sp macro="" textlink="">
      <xdr:nvSpPr>
        <xdr:cNvPr id="824" name="楕円 823"/>
        <xdr:cNvSpPr/>
      </xdr:nvSpPr>
      <xdr:spPr>
        <a:xfrm>
          <a:off x="18684875"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3205" cy="249555"/>
    <xdr:sp macro="" textlink="">
      <xdr:nvSpPr>
        <xdr:cNvPr id="825" name="テキスト ボックス 824"/>
        <xdr:cNvSpPr txBox="1"/>
      </xdr:nvSpPr>
      <xdr:spPr>
        <a:xfrm>
          <a:off x="18627090" y="9121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86360</xdr:rowOff>
    </xdr:from>
    <xdr:to>
      <xdr:col>102</xdr:col>
      <xdr:colOff>165100</xdr:colOff>
      <xdr:row>55</xdr:row>
      <xdr:rowOff>18415</xdr:rowOff>
    </xdr:to>
    <xdr:sp macro="" textlink="">
      <xdr:nvSpPr>
        <xdr:cNvPr id="826" name="楕円 825"/>
        <xdr:cNvSpPr/>
      </xdr:nvSpPr>
      <xdr:spPr>
        <a:xfrm>
          <a:off x="17875250" y="9344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7" name="テキスト ボックス 826"/>
        <xdr:cNvSpPr txBox="1"/>
      </xdr:nvSpPr>
      <xdr:spPr>
        <a:xfrm>
          <a:off x="17811750" y="912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86360</xdr:rowOff>
    </xdr:from>
    <xdr:to>
      <xdr:col>98</xdr:col>
      <xdr:colOff>38100</xdr:colOff>
      <xdr:row>55</xdr:row>
      <xdr:rowOff>18415</xdr:rowOff>
    </xdr:to>
    <xdr:sp macro="" textlink="">
      <xdr:nvSpPr>
        <xdr:cNvPr id="828" name="楕円 827"/>
        <xdr:cNvSpPr/>
      </xdr:nvSpPr>
      <xdr:spPr>
        <a:xfrm>
          <a:off x="17065625" y="9344660"/>
          <a:ext cx="857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3205" cy="249555"/>
    <xdr:sp macro="" textlink="">
      <xdr:nvSpPr>
        <xdr:cNvPr id="829" name="テキスト ボックス 828"/>
        <xdr:cNvSpPr txBox="1"/>
      </xdr:nvSpPr>
      <xdr:spPr>
        <a:xfrm>
          <a:off x="16991965" y="9121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類似団体平均と比較して高い主な項目は、衛生費（+11,658円）、土木費（+2,796円）、民生費（+1,336円）である。
衛生費は、ごみ処理業務を本町単独で実施しているため例年、類似団体平均を上回っているが、令和4年度に大幅に類似団体平均を上回ったのは、新型コロナウイルス対策として、水道基本料金減免事業を実施したからである。
土木費は、下水道事業会計への繰出金が増加したことや、県の実施する港湾整備事業への負担金が増加したことなどにより、類似団体平均を上回っている。</a:t>
          </a:r>
        </a:p>
        <a:p>
          <a:r>
            <a:rPr kumimoji="1" lang="ja-JP" altLang="en-US" sz="1300">
              <a:latin typeface="ＭＳ Ｐゴシック"/>
              <a:ea typeface="ＭＳ Ｐゴシック"/>
            </a:rPr>
            <a:t>民生費は、類似団体の中でも人口が多く、15歳未満人口比率割合も高いため社会福祉サービスや子育て支援に係る経費が高くなっていると考えられる。また、前年度と比べて、大幅に減少しているのは、令和3年度に実施された子育て世帯への臨時特別給付金事業にかかる経費が減少したことが主な要因である。
類似団体平均よりは低いが、前年度に比べて増加している主な項目は、商工費（+1,752円）、消防費（+1,266円）である。商工費はカーボンニュートラル立地促進奨励金の増、消防費は指令システム・消防救急デジタル無線中間更新業務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4年度の実質収支比率は、新型コロナウイルス感染症対策のために財政調整基金から取り崩し、また、老朽化する施設の更新に備え、剰余金を財政調整基金ではなく公共施設整備基金に積み立てたことにより、実質収支額が減少し、3.52％減少した。
　同様の理由で、実質単年度収支比率は、2.15％減少し、財政調整基金残高比率も3.60％減少した。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福岡県苅田町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国民健康保険特別会計において、令和3年度の歳入不足を補うため、令和4年度より27百万円の繰上充用を行ったことが赤字の主な原因である。
　また、令和4年度の実質収支赤字額は10百万円で、繰上充用額27百万円に対して、17百万円減少している。減少の主な要因は、滞納繰越分を含めた国保税の収納率の向上（76.6％→77.5％）、第三者納付金の増による歳入の増加及び特定健康診査等事業費の減額による歳出額の減少である。
　令和4年度は一般会計からの赤字補填はなく、繰上充用分を除けば、毎年度黒字となっており、赤字額の圧縮が順調に進んでいる状況である。今後、赤字解消に向けて、更なる国保税収納率の上昇による歳入確保並びに疾病予防対策等による歳出抑制に努めていく。
　国民健康保険特別会計以外の会計は、例年と同程度の黒字額を維持している。今後も歳入歳出のバランスに注視し、保険料、使用料等の見直しを適宜検討していく。</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3" t="s">
        <v>137</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2"/>
      <c r="DK1" s="2"/>
      <c r="DL1" s="2"/>
      <c r="DM1" s="2"/>
      <c r="DN1" s="2"/>
      <c r="DO1" s="2"/>
    </row>
    <row r="2" spans="1:119" ht="24" x14ac:dyDescent="0.15">
      <c r="B2" s="3" t="s">
        <v>138</v>
      </c>
      <c r="C2" s="3"/>
      <c r="D2" s="10"/>
    </row>
    <row r="3" spans="1:119" ht="18.75" customHeight="1" x14ac:dyDescent="0.15">
      <c r="A3" s="2"/>
      <c r="B3" s="398" t="s">
        <v>141</v>
      </c>
      <c r="C3" s="399"/>
      <c r="D3" s="399"/>
      <c r="E3" s="400"/>
      <c r="F3" s="400"/>
      <c r="G3" s="400"/>
      <c r="H3" s="400"/>
      <c r="I3" s="400"/>
      <c r="J3" s="400"/>
      <c r="K3" s="400"/>
      <c r="L3" s="400" t="s">
        <v>143</v>
      </c>
      <c r="M3" s="400"/>
      <c r="N3" s="400"/>
      <c r="O3" s="400"/>
      <c r="P3" s="400"/>
      <c r="Q3" s="400"/>
      <c r="R3" s="406"/>
      <c r="S3" s="406"/>
      <c r="T3" s="406"/>
      <c r="U3" s="406"/>
      <c r="V3" s="407"/>
      <c r="W3" s="411" t="s">
        <v>144</v>
      </c>
      <c r="X3" s="412"/>
      <c r="Y3" s="412"/>
      <c r="Z3" s="412"/>
      <c r="AA3" s="412"/>
      <c r="AB3" s="399"/>
      <c r="AC3" s="406" t="s">
        <v>148</v>
      </c>
      <c r="AD3" s="412"/>
      <c r="AE3" s="412"/>
      <c r="AF3" s="412"/>
      <c r="AG3" s="412"/>
      <c r="AH3" s="412"/>
      <c r="AI3" s="412"/>
      <c r="AJ3" s="412"/>
      <c r="AK3" s="412"/>
      <c r="AL3" s="416"/>
      <c r="AM3" s="411" t="s">
        <v>151</v>
      </c>
      <c r="AN3" s="412"/>
      <c r="AO3" s="412"/>
      <c r="AP3" s="412"/>
      <c r="AQ3" s="412"/>
      <c r="AR3" s="412"/>
      <c r="AS3" s="412"/>
      <c r="AT3" s="412"/>
      <c r="AU3" s="412"/>
      <c r="AV3" s="412"/>
      <c r="AW3" s="412"/>
      <c r="AX3" s="416"/>
      <c r="AY3" s="439" t="s">
        <v>5</v>
      </c>
      <c r="AZ3" s="440"/>
      <c r="BA3" s="440"/>
      <c r="BB3" s="440"/>
      <c r="BC3" s="440"/>
      <c r="BD3" s="440"/>
      <c r="BE3" s="440"/>
      <c r="BF3" s="440"/>
      <c r="BG3" s="440"/>
      <c r="BH3" s="440"/>
      <c r="BI3" s="440"/>
      <c r="BJ3" s="440"/>
      <c r="BK3" s="440"/>
      <c r="BL3" s="440"/>
      <c r="BM3" s="584"/>
      <c r="BN3" s="411" t="s">
        <v>155</v>
      </c>
      <c r="BO3" s="412"/>
      <c r="BP3" s="412"/>
      <c r="BQ3" s="412"/>
      <c r="BR3" s="412"/>
      <c r="BS3" s="412"/>
      <c r="BT3" s="412"/>
      <c r="BU3" s="416"/>
      <c r="BV3" s="411" t="s">
        <v>157</v>
      </c>
      <c r="BW3" s="412"/>
      <c r="BX3" s="412"/>
      <c r="BY3" s="412"/>
      <c r="BZ3" s="412"/>
      <c r="CA3" s="412"/>
      <c r="CB3" s="412"/>
      <c r="CC3" s="416"/>
      <c r="CD3" s="439" t="s">
        <v>5</v>
      </c>
      <c r="CE3" s="440"/>
      <c r="CF3" s="440"/>
      <c r="CG3" s="440"/>
      <c r="CH3" s="440"/>
      <c r="CI3" s="440"/>
      <c r="CJ3" s="440"/>
      <c r="CK3" s="440"/>
      <c r="CL3" s="440"/>
      <c r="CM3" s="440"/>
      <c r="CN3" s="440"/>
      <c r="CO3" s="440"/>
      <c r="CP3" s="440"/>
      <c r="CQ3" s="440"/>
      <c r="CR3" s="440"/>
      <c r="CS3" s="584"/>
      <c r="CT3" s="411" t="s">
        <v>159</v>
      </c>
      <c r="CU3" s="412"/>
      <c r="CV3" s="412"/>
      <c r="CW3" s="412"/>
      <c r="CX3" s="412"/>
      <c r="CY3" s="412"/>
      <c r="CZ3" s="412"/>
      <c r="DA3" s="416"/>
      <c r="DB3" s="411" t="s">
        <v>133</v>
      </c>
      <c r="DC3" s="412"/>
      <c r="DD3" s="412"/>
      <c r="DE3" s="412"/>
      <c r="DF3" s="412"/>
      <c r="DG3" s="412"/>
      <c r="DH3" s="412"/>
      <c r="DI3" s="416"/>
    </row>
    <row r="4" spans="1:119" ht="18.75" customHeight="1" x14ac:dyDescent="0.15">
      <c r="A4" s="2"/>
      <c r="B4" s="401"/>
      <c r="C4" s="402"/>
      <c r="D4" s="402"/>
      <c r="E4" s="403"/>
      <c r="F4" s="403"/>
      <c r="G4" s="403"/>
      <c r="H4" s="403"/>
      <c r="I4" s="403"/>
      <c r="J4" s="403"/>
      <c r="K4" s="403"/>
      <c r="L4" s="403"/>
      <c r="M4" s="403"/>
      <c r="N4" s="403"/>
      <c r="O4" s="403"/>
      <c r="P4" s="403"/>
      <c r="Q4" s="403"/>
      <c r="R4" s="408"/>
      <c r="S4" s="408"/>
      <c r="T4" s="408"/>
      <c r="U4" s="408"/>
      <c r="V4" s="409"/>
      <c r="W4" s="413"/>
      <c r="X4" s="414"/>
      <c r="Y4" s="414"/>
      <c r="Z4" s="414"/>
      <c r="AA4" s="414"/>
      <c r="AB4" s="402"/>
      <c r="AC4" s="408"/>
      <c r="AD4" s="414"/>
      <c r="AE4" s="414"/>
      <c r="AF4" s="414"/>
      <c r="AG4" s="414"/>
      <c r="AH4" s="414"/>
      <c r="AI4" s="414"/>
      <c r="AJ4" s="414"/>
      <c r="AK4" s="414"/>
      <c r="AL4" s="417"/>
      <c r="AM4" s="415"/>
      <c r="AN4" s="372"/>
      <c r="AO4" s="372"/>
      <c r="AP4" s="372"/>
      <c r="AQ4" s="372"/>
      <c r="AR4" s="372"/>
      <c r="AS4" s="372"/>
      <c r="AT4" s="372"/>
      <c r="AU4" s="372"/>
      <c r="AV4" s="372"/>
      <c r="AW4" s="372"/>
      <c r="AX4" s="418"/>
      <c r="AY4" s="496" t="s">
        <v>160</v>
      </c>
      <c r="AZ4" s="497"/>
      <c r="BA4" s="497"/>
      <c r="BB4" s="497"/>
      <c r="BC4" s="497"/>
      <c r="BD4" s="497"/>
      <c r="BE4" s="497"/>
      <c r="BF4" s="497"/>
      <c r="BG4" s="497"/>
      <c r="BH4" s="497"/>
      <c r="BI4" s="497"/>
      <c r="BJ4" s="497"/>
      <c r="BK4" s="497"/>
      <c r="BL4" s="497"/>
      <c r="BM4" s="498"/>
      <c r="BN4" s="480">
        <v>17057863</v>
      </c>
      <c r="BO4" s="481"/>
      <c r="BP4" s="481"/>
      <c r="BQ4" s="481"/>
      <c r="BR4" s="481"/>
      <c r="BS4" s="481"/>
      <c r="BT4" s="481"/>
      <c r="BU4" s="482"/>
      <c r="BV4" s="480">
        <v>17450892</v>
      </c>
      <c r="BW4" s="481"/>
      <c r="BX4" s="481"/>
      <c r="BY4" s="481"/>
      <c r="BZ4" s="481"/>
      <c r="CA4" s="481"/>
      <c r="CB4" s="481"/>
      <c r="CC4" s="482"/>
      <c r="CD4" s="551" t="s">
        <v>156</v>
      </c>
      <c r="CE4" s="552"/>
      <c r="CF4" s="552"/>
      <c r="CG4" s="552"/>
      <c r="CH4" s="552"/>
      <c r="CI4" s="552"/>
      <c r="CJ4" s="552"/>
      <c r="CK4" s="552"/>
      <c r="CL4" s="552"/>
      <c r="CM4" s="552"/>
      <c r="CN4" s="552"/>
      <c r="CO4" s="552"/>
      <c r="CP4" s="552"/>
      <c r="CQ4" s="552"/>
      <c r="CR4" s="552"/>
      <c r="CS4" s="553"/>
      <c r="CT4" s="585">
        <v>5.3</v>
      </c>
      <c r="CU4" s="586"/>
      <c r="CV4" s="586"/>
      <c r="CW4" s="586"/>
      <c r="CX4" s="586"/>
      <c r="CY4" s="586"/>
      <c r="CZ4" s="586"/>
      <c r="DA4" s="587"/>
      <c r="DB4" s="585">
        <v>8.8000000000000007</v>
      </c>
      <c r="DC4" s="586"/>
      <c r="DD4" s="586"/>
      <c r="DE4" s="586"/>
      <c r="DF4" s="586"/>
      <c r="DG4" s="586"/>
      <c r="DH4" s="586"/>
      <c r="DI4" s="587"/>
    </row>
    <row r="5" spans="1:119" ht="18.75" customHeight="1" x14ac:dyDescent="0.15">
      <c r="A5" s="2"/>
      <c r="B5" s="404"/>
      <c r="C5" s="373"/>
      <c r="D5" s="373"/>
      <c r="E5" s="405"/>
      <c r="F5" s="405"/>
      <c r="G5" s="405"/>
      <c r="H5" s="405"/>
      <c r="I5" s="405"/>
      <c r="J5" s="405"/>
      <c r="K5" s="405"/>
      <c r="L5" s="405"/>
      <c r="M5" s="405"/>
      <c r="N5" s="405"/>
      <c r="O5" s="405"/>
      <c r="P5" s="405"/>
      <c r="Q5" s="405"/>
      <c r="R5" s="371"/>
      <c r="S5" s="371"/>
      <c r="T5" s="371"/>
      <c r="U5" s="371"/>
      <c r="V5" s="410"/>
      <c r="W5" s="415"/>
      <c r="X5" s="372"/>
      <c r="Y5" s="372"/>
      <c r="Z5" s="372"/>
      <c r="AA5" s="372"/>
      <c r="AB5" s="373"/>
      <c r="AC5" s="371"/>
      <c r="AD5" s="372"/>
      <c r="AE5" s="372"/>
      <c r="AF5" s="372"/>
      <c r="AG5" s="372"/>
      <c r="AH5" s="372"/>
      <c r="AI5" s="372"/>
      <c r="AJ5" s="372"/>
      <c r="AK5" s="372"/>
      <c r="AL5" s="418"/>
      <c r="AM5" s="522" t="s">
        <v>161</v>
      </c>
      <c r="AN5" s="484"/>
      <c r="AO5" s="484"/>
      <c r="AP5" s="484"/>
      <c r="AQ5" s="484"/>
      <c r="AR5" s="484"/>
      <c r="AS5" s="484"/>
      <c r="AT5" s="485"/>
      <c r="AU5" s="523" t="s">
        <v>74</v>
      </c>
      <c r="AV5" s="524"/>
      <c r="AW5" s="524"/>
      <c r="AX5" s="524"/>
      <c r="AY5" s="490" t="s">
        <v>152</v>
      </c>
      <c r="AZ5" s="491"/>
      <c r="BA5" s="491"/>
      <c r="BB5" s="491"/>
      <c r="BC5" s="491"/>
      <c r="BD5" s="491"/>
      <c r="BE5" s="491"/>
      <c r="BF5" s="491"/>
      <c r="BG5" s="491"/>
      <c r="BH5" s="491"/>
      <c r="BI5" s="491"/>
      <c r="BJ5" s="491"/>
      <c r="BK5" s="491"/>
      <c r="BL5" s="491"/>
      <c r="BM5" s="492"/>
      <c r="BN5" s="493">
        <v>16359658</v>
      </c>
      <c r="BO5" s="494"/>
      <c r="BP5" s="494"/>
      <c r="BQ5" s="494"/>
      <c r="BR5" s="494"/>
      <c r="BS5" s="494"/>
      <c r="BT5" s="494"/>
      <c r="BU5" s="495"/>
      <c r="BV5" s="493">
        <v>16546104</v>
      </c>
      <c r="BW5" s="494"/>
      <c r="BX5" s="494"/>
      <c r="BY5" s="494"/>
      <c r="BZ5" s="494"/>
      <c r="CA5" s="494"/>
      <c r="CB5" s="494"/>
      <c r="CC5" s="495"/>
      <c r="CD5" s="504" t="s">
        <v>163</v>
      </c>
      <c r="CE5" s="455"/>
      <c r="CF5" s="455"/>
      <c r="CG5" s="455"/>
      <c r="CH5" s="455"/>
      <c r="CI5" s="455"/>
      <c r="CJ5" s="455"/>
      <c r="CK5" s="455"/>
      <c r="CL5" s="455"/>
      <c r="CM5" s="455"/>
      <c r="CN5" s="455"/>
      <c r="CO5" s="455"/>
      <c r="CP5" s="455"/>
      <c r="CQ5" s="455"/>
      <c r="CR5" s="455"/>
      <c r="CS5" s="505"/>
      <c r="CT5" s="356">
        <v>82.7</v>
      </c>
      <c r="CU5" s="357"/>
      <c r="CV5" s="357"/>
      <c r="CW5" s="357"/>
      <c r="CX5" s="357"/>
      <c r="CY5" s="357"/>
      <c r="CZ5" s="357"/>
      <c r="DA5" s="358"/>
      <c r="DB5" s="356">
        <v>85</v>
      </c>
      <c r="DC5" s="357"/>
      <c r="DD5" s="357"/>
      <c r="DE5" s="357"/>
      <c r="DF5" s="357"/>
      <c r="DG5" s="357"/>
      <c r="DH5" s="357"/>
      <c r="DI5" s="358"/>
    </row>
    <row r="6" spans="1:119" ht="18.75" customHeight="1" x14ac:dyDescent="0.15">
      <c r="A6" s="2"/>
      <c r="B6" s="419" t="s">
        <v>165</v>
      </c>
      <c r="C6" s="370"/>
      <c r="D6" s="370"/>
      <c r="E6" s="420"/>
      <c r="F6" s="420"/>
      <c r="G6" s="420"/>
      <c r="H6" s="420"/>
      <c r="I6" s="420"/>
      <c r="J6" s="420"/>
      <c r="K6" s="420"/>
      <c r="L6" s="420" t="s">
        <v>167</v>
      </c>
      <c r="M6" s="420"/>
      <c r="N6" s="420"/>
      <c r="O6" s="420"/>
      <c r="P6" s="420"/>
      <c r="Q6" s="420"/>
      <c r="R6" s="368"/>
      <c r="S6" s="368"/>
      <c r="T6" s="368"/>
      <c r="U6" s="368"/>
      <c r="V6" s="424"/>
      <c r="W6" s="427" t="s">
        <v>168</v>
      </c>
      <c r="X6" s="369"/>
      <c r="Y6" s="369"/>
      <c r="Z6" s="369"/>
      <c r="AA6" s="369"/>
      <c r="AB6" s="370"/>
      <c r="AC6" s="430" t="s">
        <v>169</v>
      </c>
      <c r="AD6" s="431"/>
      <c r="AE6" s="431"/>
      <c r="AF6" s="431"/>
      <c r="AG6" s="431"/>
      <c r="AH6" s="431"/>
      <c r="AI6" s="431"/>
      <c r="AJ6" s="431"/>
      <c r="AK6" s="431"/>
      <c r="AL6" s="432"/>
      <c r="AM6" s="522" t="s">
        <v>78</v>
      </c>
      <c r="AN6" s="484"/>
      <c r="AO6" s="484"/>
      <c r="AP6" s="484"/>
      <c r="AQ6" s="484"/>
      <c r="AR6" s="484"/>
      <c r="AS6" s="484"/>
      <c r="AT6" s="485"/>
      <c r="AU6" s="523" t="s">
        <v>170</v>
      </c>
      <c r="AV6" s="524"/>
      <c r="AW6" s="524"/>
      <c r="AX6" s="524"/>
      <c r="AY6" s="490" t="s">
        <v>172</v>
      </c>
      <c r="AZ6" s="491"/>
      <c r="BA6" s="491"/>
      <c r="BB6" s="491"/>
      <c r="BC6" s="491"/>
      <c r="BD6" s="491"/>
      <c r="BE6" s="491"/>
      <c r="BF6" s="491"/>
      <c r="BG6" s="491"/>
      <c r="BH6" s="491"/>
      <c r="BI6" s="491"/>
      <c r="BJ6" s="491"/>
      <c r="BK6" s="491"/>
      <c r="BL6" s="491"/>
      <c r="BM6" s="492"/>
      <c r="BN6" s="493">
        <v>698205</v>
      </c>
      <c r="BO6" s="494"/>
      <c r="BP6" s="494"/>
      <c r="BQ6" s="494"/>
      <c r="BR6" s="494"/>
      <c r="BS6" s="494"/>
      <c r="BT6" s="494"/>
      <c r="BU6" s="495"/>
      <c r="BV6" s="493">
        <v>904788</v>
      </c>
      <c r="BW6" s="494"/>
      <c r="BX6" s="494"/>
      <c r="BY6" s="494"/>
      <c r="BZ6" s="494"/>
      <c r="CA6" s="494"/>
      <c r="CB6" s="494"/>
      <c r="CC6" s="495"/>
      <c r="CD6" s="504" t="s">
        <v>175</v>
      </c>
      <c r="CE6" s="455"/>
      <c r="CF6" s="455"/>
      <c r="CG6" s="455"/>
      <c r="CH6" s="455"/>
      <c r="CI6" s="455"/>
      <c r="CJ6" s="455"/>
      <c r="CK6" s="455"/>
      <c r="CL6" s="455"/>
      <c r="CM6" s="455"/>
      <c r="CN6" s="455"/>
      <c r="CO6" s="455"/>
      <c r="CP6" s="455"/>
      <c r="CQ6" s="455"/>
      <c r="CR6" s="455"/>
      <c r="CS6" s="505"/>
      <c r="CT6" s="580">
        <v>82.7</v>
      </c>
      <c r="CU6" s="581"/>
      <c r="CV6" s="581"/>
      <c r="CW6" s="581"/>
      <c r="CX6" s="581"/>
      <c r="CY6" s="581"/>
      <c r="CZ6" s="581"/>
      <c r="DA6" s="582"/>
      <c r="DB6" s="580">
        <v>85</v>
      </c>
      <c r="DC6" s="581"/>
      <c r="DD6" s="581"/>
      <c r="DE6" s="581"/>
      <c r="DF6" s="581"/>
      <c r="DG6" s="581"/>
      <c r="DH6" s="581"/>
      <c r="DI6" s="582"/>
    </row>
    <row r="7" spans="1:119" ht="18.75" customHeight="1" x14ac:dyDescent="0.15">
      <c r="A7" s="2"/>
      <c r="B7" s="401"/>
      <c r="C7" s="402"/>
      <c r="D7" s="402"/>
      <c r="E7" s="403"/>
      <c r="F7" s="403"/>
      <c r="G7" s="403"/>
      <c r="H7" s="403"/>
      <c r="I7" s="403"/>
      <c r="J7" s="403"/>
      <c r="K7" s="403"/>
      <c r="L7" s="403"/>
      <c r="M7" s="403"/>
      <c r="N7" s="403"/>
      <c r="O7" s="403"/>
      <c r="P7" s="403"/>
      <c r="Q7" s="403"/>
      <c r="R7" s="408"/>
      <c r="S7" s="408"/>
      <c r="T7" s="408"/>
      <c r="U7" s="408"/>
      <c r="V7" s="409"/>
      <c r="W7" s="413"/>
      <c r="X7" s="414"/>
      <c r="Y7" s="414"/>
      <c r="Z7" s="414"/>
      <c r="AA7" s="414"/>
      <c r="AB7" s="402"/>
      <c r="AC7" s="433"/>
      <c r="AD7" s="434"/>
      <c r="AE7" s="434"/>
      <c r="AF7" s="434"/>
      <c r="AG7" s="434"/>
      <c r="AH7" s="434"/>
      <c r="AI7" s="434"/>
      <c r="AJ7" s="434"/>
      <c r="AK7" s="434"/>
      <c r="AL7" s="435"/>
      <c r="AM7" s="522" t="s">
        <v>177</v>
      </c>
      <c r="AN7" s="484"/>
      <c r="AO7" s="484"/>
      <c r="AP7" s="484"/>
      <c r="AQ7" s="484"/>
      <c r="AR7" s="484"/>
      <c r="AS7" s="484"/>
      <c r="AT7" s="485"/>
      <c r="AU7" s="523" t="s">
        <v>74</v>
      </c>
      <c r="AV7" s="524"/>
      <c r="AW7" s="524"/>
      <c r="AX7" s="524"/>
      <c r="AY7" s="490" t="s">
        <v>178</v>
      </c>
      <c r="AZ7" s="491"/>
      <c r="BA7" s="491"/>
      <c r="BB7" s="491"/>
      <c r="BC7" s="491"/>
      <c r="BD7" s="491"/>
      <c r="BE7" s="491"/>
      <c r="BF7" s="491"/>
      <c r="BG7" s="491"/>
      <c r="BH7" s="491"/>
      <c r="BI7" s="491"/>
      <c r="BJ7" s="491"/>
      <c r="BK7" s="491"/>
      <c r="BL7" s="491"/>
      <c r="BM7" s="492"/>
      <c r="BN7" s="493">
        <v>155278</v>
      </c>
      <c r="BO7" s="494"/>
      <c r="BP7" s="494"/>
      <c r="BQ7" s="494"/>
      <c r="BR7" s="494"/>
      <c r="BS7" s="494"/>
      <c r="BT7" s="494"/>
      <c r="BU7" s="495"/>
      <c r="BV7" s="493">
        <v>67244</v>
      </c>
      <c r="BW7" s="494"/>
      <c r="BX7" s="494"/>
      <c r="BY7" s="494"/>
      <c r="BZ7" s="494"/>
      <c r="CA7" s="494"/>
      <c r="CB7" s="494"/>
      <c r="CC7" s="495"/>
      <c r="CD7" s="504" t="s">
        <v>179</v>
      </c>
      <c r="CE7" s="455"/>
      <c r="CF7" s="455"/>
      <c r="CG7" s="455"/>
      <c r="CH7" s="455"/>
      <c r="CI7" s="455"/>
      <c r="CJ7" s="455"/>
      <c r="CK7" s="455"/>
      <c r="CL7" s="455"/>
      <c r="CM7" s="455"/>
      <c r="CN7" s="455"/>
      <c r="CO7" s="455"/>
      <c r="CP7" s="455"/>
      <c r="CQ7" s="455"/>
      <c r="CR7" s="455"/>
      <c r="CS7" s="505"/>
      <c r="CT7" s="493">
        <v>10282608</v>
      </c>
      <c r="CU7" s="494"/>
      <c r="CV7" s="494"/>
      <c r="CW7" s="494"/>
      <c r="CX7" s="494"/>
      <c r="CY7" s="494"/>
      <c r="CZ7" s="494"/>
      <c r="DA7" s="495"/>
      <c r="DB7" s="493">
        <v>9517574</v>
      </c>
      <c r="DC7" s="494"/>
      <c r="DD7" s="494"/>
      <c r="DE7" s="494"/>
      <c r="DF7" s="494"/>
      <c r="DG7" s="494"/>
      <c r="DH7" s="494"/>
      <c r="DI7" s="495"/>
    </row>
    <row r="8" spans="1:119" ht="18.75" customHeight="1" x14ac:dyDescent="0.15">
      <c r="A8" s="2"/>
      <c r="B8" s="421"/>
      <c r="C8" s="422"/>
      <c r="D8" s="422"/>
      <c r="E8" s="423"/>
      <c r="F8" s="423"/>
      <c r="G8" s="423"/>
      <c r="H8" s="423"/>
      <c r="I8" s="423"/>
      <c r="J8" s="423"/>
      <c r="K8" s="423"/>
      <c r="L8" s="423"/>
      <c r="M8" s="423"/>
      <c r="N8" s="423"/>
      <c r="O8" s="423"/>
      <c r="P8" s="423"/>
      <c r="Q8" s="423"/>
      <c r="R8" s="425"/>
      <c r="S8" s="425"/>
      <c r="T8" s="425"/>
      <c r="U8" s="425"/>
      <c r="V8" s="426"/>
      <c r="W8" s="428"/>
      <c r="X8" s="429"/>
      <c r="Y8" s="429"/>
      <c r="Z8" s="429"/>
      <c r="AA8" s="429"/>
      <c r="AB8" s="422"/>
      <c r="AC8" s="436"/>
      <c r="AD8" s="437"/>
      <c r="AE8" s="437"/>
      <c r="AF8" s="437"/>
      <c r="AG8" s="437"/>
      <c r="AH8" s="437"/>
      <c r="AI8" s="437"/>
      <c r="AJ8" s="437"/>
      <c r="AK8" s="437"/>
      <c r="AL8" s="438"/>
      <c r="AM8" s="522" t="s">
        <v>181</v>
      </c>
      <c r="AN8" s="484"/>
      <c r="AO8" s="484"/>
      <c r="AP8" s="484"/>
      <c r="AQ8" s="484"/>
      <c r="AR8" s="484"/>
      <c r="AS8" s="484"/>
      <c r="AT8" s="485"/>
      <c r="AU8" s="523" t="s">
        <v>74</v>
      </c>
      <c r="AV8" s="524"/>
      <c r="AW8" s="524"/>
      <c r="AX8" s="524"/>
      <c r="AY8" s="490" t="s">
        <v>183</v>
      </c>
      <c r="AZ8" s="491"/>
      <c r="BA8" s="491"/>
      <c r="BB8" s="491"/>
      <c r="BC8" s="491"/>
      <c r="BD8" s="491"/>
      <c r="BE8" s="491"/>
      <c r="BF8" s="491"/>
      <c r="BG8" s="491"/>
      <c r="BH8" s="491"/>
      <c r="BI8" s="491"/>
      <c r="BJ8" s="491"/>
      <c r="BK8" s="491"/>
      <c r="BL8" s="491"/>
      <c r="BM8" s="492"/>
      <c r="BN8" s="493">
        <v>542927</v>
      </c>
      <c r="BO8" s="494"/>
      <c r="BP8" s="494"/>
      <c r="BQ8" s="494"/>
      <c r="BR8" s="494"/>
      <c r="BS8" s="494"/>
      <c r="BT8" s="494"/>
      <c r="BU8" s="495"/>
      <c r="BV8" s="493">
        <v>837544</v>
      </c>
      <c r="BW8" s="494"/>
      <c r="BX8" s="494"/>
      <c r="BY8" s="494"/>
      <c r="BZ8" s="494"/>
      <c r="CA8" s="494"/>
      <c r="CB8" s="494"/>
      <c r="CC8" s="495"/>
      <c r="CD8" s="504" t="s">
        <v>184</v>
      </c>
      <c r="CE8" s="455"/>
      <c r="CF8" s="455"/>
      <c r="CG8" s="455"/>
      <c r="CH8" s="455"/>
      <c r="CI8" s="455"/>
      <c r="CJ8" s="455"/>
      <c r="CK8" s="455"/>
      <c r="CL8" s="455"/>
      <c r="CM8" s="455"/>
      <c r="CN8" s="455"/>
      <c r="CO8" s="455"/>
      <c r="CP8" s="455"/>
      <c r="CQ8" s="455"/>
      <c r="CR8" s="455"/>
      <c r="CS8" s="505"/>
      <c r="CT8" s="556">
        <v>1.24</v>
      </c>
      <c r="CU8" s="557"/>
      <c r="CV8" s="557"/>
      <c r="CW8" s="557"/>
      <c r="CX8" s="557"/>
      <c r="CY8" s="557"/>
      <c r="CZ8" s="557"/>
      <c r="DA8" s="558"/>
      <c r="DB8" s="556">
        <v>1.24</v>
      </c>
      <c r="DC8" s="557"/>
      <c r="DD8" s="557"/>
      <c r="DE8" s="557"/>
      <c r="DF8" s="557"/>
      <c r="DG8" s="557"/>
      <c r="DH8" s="557"/>
      <c r="DI8" s="558"/>
    </row>
    <row r="9" spans="1:119" ht="18.75" customHeight="1" x14ac:dyDescent="0.15">
      <c r="A9" s="2"/>
      <c r="B9" s="439" t="s">
        <v>21</v>
      </c>
      <c r="C9" s="440"/>
      <c r="D9" s="440"/>
      <c r="E9" s="440"/>
      <c r="F9" s="440"/>
      <c r="G9" s="440"/>
      <c r="H9" s="440"/>
      <c r="I9" s="440"/>
      <c r="J9" s="440"/>
      <c r="K9" s="441"/>
      <c r="L9" s="574" t="s">
        <v>10</v>
      </c>
      <c r="M9" s="575"/>
      <c r="N9" s="575"/>
      <c r="O9" s="575"/>
      <c r="P9" s="575"/>
      <c r="Q9" s="576"/>
      <c r="R9" s="577">
        <v>37684</v>
      </c>
      <c r="S9" s="578"/>
      <c r="T9" s="578"/>
      <c r="U9" s="578"/>
      <c r="V9" s="579"/>
      <c r="W9" s="411" t="s">
        <v>185</v>
      </c>
      <c r="X9" s="412"/>
      <c r="Y9" s="412"/>
      <c r="Z9" s="412"/>
      <c r="AA9" s="412"/>
      <c r="AB9" s="412"/>
      <c r="AC9" s="412"/>
      <c r="AD9" s="412"/>
      <c r="AE9" s="412"/>
      <c r="AF9" s="412"/>
      <c r="AG9" s="412"/>
      <c r="AH9" s="412"/>
      <c r="AI9" s="412"/>
      <c r="AJ9" s="412"/>
      <c r="AK9" s="412"/>
      <c r="AL9" s="416"/>
      <c r="AM9" s="522" t="s">
        <v>187</v>
      </c>
      <c r="AN9" s="484"/>
      <c r="AO9" s="484"/>
      <c r="AP9" s="484"/>
      <c r="AQ9" s="484"/>
      <c r="AR9" s="484"/>
      <c r="AS9" s="484"/>
      <c r="AT9" s="485"/>
      <c r="AU9" s="523" t="s">
        <v>74</v>
      </c>
      <c r="AV9" s="524"/>
      <c r="AW9" s="524"/>
      <c r="AX9" s="524"/>
      <c r="AY9" s="490" t="s">
        <v>76</v>
      </c>
      <c r="AZ9" s="491"/>
      <c r="BA9" s="491"/>
      <c r="BB9" s="491"/>
      <c r="BC9" s="491"/>
      <c r="BD9" s="491"/>
      <c r="BE9" s="491"/>
      <c r="BF9" s="491"/>
      <c r="BG9" s="491"/>
      <c r="BH9" s="491"/>
      <c r="BI9" s="491"/>
      <c r="BJ9" s="491"/>
      <c r="BK9" s="491"/>
      <c r="BL9" s="491"/>
      <c r="BM9" s="492"/>
      <c r="BN9" s="493">
        <v>-294617</v>
      </c>
      <c r="BO9" s="494"/>
      <c r="BP9" s="494"/>
      <c r="BQ9" s="494"/>
      <c r="BR9" s="494"/>
      <c r="BS9" s="494"/>
      <c r="BT9" s="494"/>
      <c r="BU9" s="495"/>
      <c r="BV9" s="493">
        <v>99100</v>
      </c>
      <c r="BW9" s="494"/>
      <c r="BX9" s="494"/>
      <c r="BY9" s="494"/>
      <c r="BZ9" s="494"/>
      <c r="CA9" s="494"/>
      <c r="CB9" s="494"/>
      <c r="CC9" s="495"/>
      <c r="CD9" s="504" t="s">
        <v>72</v>
      </c>
      <c r="CE9" s="455"/>
      <c r="CF9" s="455"/>
      <c r="CG9" s="455"/>
      <c r="CH9" s="455"/>
      <c r="CI9" s="455"/>
      <c r="CJ9" s="455"/>
      <c r="CK9" s="455"/>
      <c r="CL9" s="455"/>
      <c r="CM9" s="455"/>
      <c r="CN9" s="455"/>
      <c r="CO9" s="455"/>
      <c r="CP9" s="455"/>
      <c r="CQ9" s="455"/>
      <c r="CR9" s="455"/>
      <c r="CS9" s="505"/>
      <c r="CT9" s="356">
        <v>10.1</v>
      </c>
      <c r="CU9" s="357"/>
      <c r="CV9" s="357"/>
      <c r="CW9" s="357"/>
      <c r="CX9" s="357"/>
      <c r="CY9" s="357"/>
      <c r="CZ9" s="357"/>
      <c r="DA9" s="358"/>
      <c r="DB9" s="356">
        <v>10.1</v>
      </c>
      <c r="DC9" s="357"/>
      <c r="DD9" s="357"/>
      <c r="DE9" s="357"/>
      <c r="DF9" s="357"/>
      <c r="DG9" s="357"/>
      <c r="DH9" s="357"/>
      <c r="DI9" s="358"/>
    </row>
    <row r="10" spans="1:119" ht="18.75" customHeight="1" x14ac:dyDescent="0.15">
      <c r="A10" s="2"/>
      <c r="B10" s="439"/>
      <c r="C10" s="440"/>
      <c r="D10" s="440"/>
      <c r="E10" s="440"/>
      <c r="F10" s="440"/>
      <c r="G10" s="440"/>
      <c r="H10" s="440"/>
      <c r="I10" s="440"/>
      <c r="J10" s="440"/>
      <c r="K10" s="441"/>
      <c r="L10" s="483" t="s">
        <v>189</v>
      </c>
      <c r="M10" s="484"/>
      <c r="N10" s="484"/>
      <c r="O10" s="484"/>
      <c r="P10" s="484"/>
      <c r="Q10" s="485"/>
      <c r="R10" s="486">
        <v>34963</v>
      </c>
      <c r="S10" s="487"/>
      <c r="T10" s="487"/>
      <c r="U10" s="487"/>
      <c r="V10" s="489"/>
      <c r="W10" s="413"/>
      <c r="X10" s="414"/>
      <c r="Y10" s="414"/>
      <c r="Z10" s="414"/>
      <c r="AA10" s="414"/>
      <c r="AB10" s="414"/>
      <c r="AC10" s="414"/>
      <c r="AD10" s="414"/>
      <c r="AE10" s="414"/>
      <c r="AF10" s="414"/>
      <c r="AG10" s="414"/>
      <c r="AH10" s="414"/>
      <c r="AI10" s="414"/>
      <c r="AJ10" s="414"/>
      <c r="AK10" s="414"/>
      <c r="AL10" s="417"/>
      <c r="AM10" s="522" t="s">
        <v>191</v>
      </c>
      <c r="AN10" s="484"/>
      <c r="AO10" s="484"/>
      <c r="AP10" s="484"/>
      <c r="AQ10" s="484"/>
      <c r="AR10" s="484"/>
      <c r="AS10" s="484"/>
      <c r="AT10" s="485"/>
      <c r="AU10" s="523" t="s">
        <v>74</v>
      </c>
      <c r="AV10" s="524"/>
      <c r="AW10" s="524"/>
      <c r="AX10" s="524"/>
      <c r="AY10" s="490" t="s">
        <v>193</v>
      </c>
      <c r="AZ10" s="491"/>
      <c r="BA10" s="491"/>
      <c r="BB10" s="491"/>
      <c r="BC10" s="491"/>
      <c r="BD10" s="491"/>
      <c r="BE10" s="491"/>
      <c r="BF10" s="491"/>
      <c r="BG10" s="491"/>
      <c r="BH10" s="491"/>
      <c r="BI10" s="491"/>
      <c r="BJ10" s="491"/>
      <c r="BK10" s="491"/>
      <c r="BL10" s="491"/>
      <c r="BM10" s="492"/>
      <c r="BN10" s="493">
        <v>3656</v>
      </c>
      <c r="BO10" s="494"/>
      <c r="BP10" s="494"/>
      <c r="BQ10" s="494"/>
      <c r="BR10" s="494"/>
      <c r="BS10" s="494"/>
      <c r="BT10" s="494"/>
      <c r="BU10" s="495"/>
      <c r="BV10" s="493">
        <v>32</v>
      </c>
      <c r="BW10" s="494"/>
      <c r="BX10" s="494"/>
      <c r="BY10" s="494"/>
      <c r="BZ10" s="494"/>
      <c r="CA10" s="494"/>
      <c r="CB10" s="494"/>
      <c r="CC10" s="495"/>
      <c r="CD10" s="22" t="s">
        <v>194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39"/>
      <c r="C11" s="440"/>
      <c r="D11" s="440"/>
      <c r="E11" s="440"/>
      <c r="F11" s="440"/>
      <c r="G11" s="440"/>
      <c r="H11" s="440"/>
      <c r="I11" s="440"/>
      <c r="J11" s="440"/>
      <c r="K11" s="441"/>
      <c r="L11" s="456" t="s">
        <v>149</v>
      </c>
      <c r="M11" s="457"/>
      <c r="N11" s="457"/>
      <c r="O11" s="457"/>
      <c r="P11" s="457"/>
      <c r="Q11" s="458"/>
      <c r="R11" s="571" t="s">
        <v>118</v>
      </c>
      <c r="S11" s="572"/>
      <c r="T11" s="572"/>
      <c r="U11" s="572"/>
      <c r="V11" s="573"/>
      <c r="W11" s="413"/>
      <c r="X11" s="414"/>
      <c r="Y11" s="414"/>
      <c r="Z11" s="414"/>
      <c r="AA11" s="414"/>
      <c r="AB11" s="414"/>
      <c r="AC11" s="414"/>
      <c r="AD11" s="414"/>
      <c r="AE11" s="414"/>
      <c r="AF11" s="414"/>
      <c r="AG11" s="414"/>
      <c r="AH11" s="414"/>
      <c r="AI11" s="414"/>
      <c r="AJ11" s="414"/>
      <c r="AK11" s="414"/>
      <c r="AL11" s="417"/>
      <c r="AM11" s="522" t="s">
        <v>196</v>
      </c>
      <c r="AN11" s="484"/>
      <c r="AO11" s="484"/>
      <c r="AP11" s="484"/>
      <c r="AQ11" s="484"/>
      <c r="AR11" s="484"/>
      <c r="AS11" s="484"/>
      <c r="AT11" s="485"/>
      <c r="AU11" s="523" t="s">
        <v>74</v>
      </c>
      <c r="AV11" s="524"/>
      <c r="AW11" s="524"/>
      <c r="AX11" s="524"/>
      <c r="AY11" s="490" t="s">
        <v>197</v>
      </c>
      <c r="AZ11" s="491"/>
      <c r="BA11" s="491"/>
      <c r="BB11" s="491"/>
      <c r="BC11" s="491"/>
      <c r="BD11" s="491"/>
      <c r="BE11" s="491"/>
      <c r="BF11" s="491"/>
      <c r="BG11" s="491"/>
      <c r="BH11" s="491"/>
      <c r="BI11" s="491"/>
      <c r="BJ11" s="491"/>
      <c r="BK11" s="491"/>
      <c r="BL11" s="491"/>
      <c r="BM11" s="492"/>
      <c r="BN11" s="493">
        <v>0</v>
      </c>
      <c r="BO11" s="494"/>
      <c r="BP11" s="494"/>
      <c r="BQ11" s="494"/>
      <c r="BR11" s="494"/>
      <c r="BS11" s="494"/>
      <c r="BT11" s="494"/>
      <c r="BU11" s="495"/>
      <c r="BV11" s="493">
        <v>0</v>
      </c>
      <c r="BW11" s="494"/>
      <c r="BX11" s="494"/>
      <c r="BY11" s="494"/>
      <c r="BZ11" s="494"/>
      <c r="CA11" s="494"/>
      <c r="CB11" s="494"/>
      <c r="CC11" s="495"/>
      <c r="CD11" s="504" t="s">
        <v>200</v>
      </c>
      <c r="CE11" s="455"/>
      <c r="CF11" s="455"/>
      <c r="CG11" s="455"/>
      <c r="CH11" s="455"/>
      <c r="CI11" s="455"/>
      <c r="CJ11" s="455"/>
      <c r="CK11" s="455"/>
      <c r="CL11" s="455"/>
      <c r="CM11" s="455"/>
      <c r="CN11" s="455"/>
      <c r="CO11" s="455"/>
      <c r="CP11" s="455"/>
      <c r="CQ11" s="455"/>
      <c r="CR11" s="455"/>
      <c r="CS11" s="505"/>
      <c r="CT11" s="556" t="s">
        <v>201</v>
      </c>
      <c r="CU11" s="557"/>
      <c r="CV11" s="557"/>
      <c r="CW11" s="557"/>
      <c r="CX11" s="557"/>
      <c r="CY11" s="557"/>
      <c r="CZ11" s="557"/>
      <c r="DA11" s="558"/>
      <c r="DB11" s="556" t="s">
        <v>201</v>
      </c>
      <c r="DC11" s="557"/>
      <c r="DD11" s="557"/>
      <c r="DE11" s="557"/>
      <c r="DF11" s="557"/>
      <c r="DG11" s="557"/>
      <c r="DH11" s="557"/>
      <c r="DI11" s="558"/>
    </row>
    <row r="12" spans="1:119" ht="18.75" customHeight="1" x14ac:dyDescent="0.15">
      <c r="A12" s="2"/>
      <c r="B12" s="442" t="s">
        <v>202</v>
      </c>
      <c r="C12" s="443"/>
      <c r="D12" s="443"/>
      <c r="E12" s="443"/>
      <c r="F12" s="443"/>
      <c r="G12" s="443"/>
      <c r="H12" s="443"/>
      <c r="I12" s="443"/>
      <c r="J12" s="443"/>
      <c r="K12" s="444"/>
      <c r="L12" s="559" t="s">
        <v>204</v>
      </c>
      <c r="M12" s="560"/>
      <c r="N12" s="560"/>
      <c r="O12" s="560"/>
      <c r="P12" s="560"/>
      <c r="Q12" s="561"/>
      <c r="R12" s="562">
        <v>37767</v>
      </c>
      <c r="S12" s="563"/>
      <c r="T12" s="563"/>
      <c r="U12" s="563"/>
      <c r="V12" s="564"/>
      <c r="W12" s="565" t="s">
        <v>5</v>
      </c>
      <c r="X12" s="524"/>
      <c r="Y12" s="524"/>
      <c r="Z12" s="524"/>
      <c r="AA12" s="524"/>
      <c r="AB12" s="566"/>
      <c r="AC12" s="567" t="s">
        <v>110</v>
      </c>
      <c r="AD12" s="568"/>
      <c r="AE12" s="568"/>
      <c r="AF12" s="568"/>
      <c r="AG12" s="569"/>
      <c r="AH12" s="567" t="s">
        <v>205</v>
      </c>
      <c r="AI12" s="568"/>
      <c r="AJ12" s="568"/>
      <c r="AK12" s="568"/>
      <c r="AL12" s="570"/>
      <c r="AM12" s="522" t="s">
        <v>207</v>
      </c>
      <c r="AN12" s="484"/>
      <c r="AO12" s="484"/>
      <c r="AP12" s="484"/>
      <c r="AQ12" s="484"/>
      <c r="AR12" s="484"/>
      <c r="AS12" s="484"/>
      <c r="AT12" s="485"/>
      <c r="AU12" s="523" t="s">
        <v>74</v>
      </c>
      <c r="AV12" s="524"/>
      <c r="AW12" s="524"/>
      <c r="AX12" s="524"/>
      <c r="AY12" s="490" t="s">
        <v>210</v>
      </c>
      <c r="AZ12" s="491"/>
      <c r="BA12" s="491"/>
      <c r="BB12" s="491"/>
      <c r="BC12" s="491"/>
      <c r="BD12" s="491"/>
      <c r="BE12" s="491"/>
      <c r="BF12" s="491"/>
      <c r="BG12" s="491"/>
      <c r="BH12" s="491"/>
      <c r="BI12" s="491"/>
      <c r="BJ12" s="491"/>
      <c r="BK12" s="491"/>
      <c r="BL12" s="491"/>
      <c r="BM12" s="492"/>
      <c r="BN12" s="493">
        <v>56415</v>
      </c>
      <c r="BO12" s="494"/>
      <c r="BP12" s="494"/>
      <c r="BQ12" s="494"/>
      <c r="BR12" s="494"/>
      <c r="BS12" s="494"/>
      <c r="BT12" s="494"/>
      <c r="BU12" s="495"/>
      <c r="BV12" s="493">
        <v>216000</v>
      </c>
      <c r="BW12" s="494"/>
      <c r="BX12" s="494"/>
      <c r="BY12" s="494"/>
      <c r="BZ12" s="494"/>
      <c r="CA12" s="494"/>
      <c r="CB12" s="494"/>
      <c r="CC12" s="495"/>
      <c r="CD12" s="504" t="s">
        <v>212</v>
      </c>
      <c r="CE12" s="455"/>
      <c r="CF12" s="455"/>
      <c r="CG12" s="455"/>
      <c r="CH12" s="455"/>
      <c r="CI12" s="455"/>
      <c r="CJ12" s="455"/>
      <c r="CK12" s="455"/>
      <c r="CL12" s="455"/>
      <c r="CM12" s="455"/>
      <c r="CN12" s="455"/>
      <c r="CO12" s="455"/>
      <c r="CP12" s="455"/>
      <c r="CQ12" s="455"/>
      <c r="CR12" s="455"/>
      <c r="CS12" s="505"/>
      <c r="CT12" s="556" t="s">
        <v>201</v>
      </c>
      <c r="CU12" s="557"/>
      <c r="CV12" s="557"/>
      <c r="CW12" s="557"/>
      <c r="CX12" s="557"/>
      <c r="CY12" s="557"/>
      <c r="CZ12" s="557"/>
      <c r="DA12" s="558"/>
      <c r="DB12" s="556" t="s">
        <v>201</v>
      </c>
      <c r="DC12" s="557"/>
      <c r="DD12" s="557"/>
      <c r="DE12" s="557"/>
      <c r="DF12" s="557"/>
      <c r="DG12" s="557"/>
      <c r="DH12" s="557"/>
      <c r="DI12" s="558"/>
    </row>
    <row r="13" spans="1:119" ht="18.75" customHeight="1" x14ac:dyDescent="0.15">
      <c r="A13" s="2"/>
      <c r="B13" s="445"/>
      <c r="C13" s="446"/>
      <c r="D13" s="446"/>
      <c r="E13" s="446"/>
      <c r="F13" s="446"/>
      <c r="G13" s="446"/>
      <c r="H13" s="446"/>
      <c r="I13" s="446"/>
      <c r="J13" s="446"/>
      <c r="K13" s="447"/>
      <c r="L13" s="14"/>
      <c r="M13" s="545" t="s">
        <v>213</v>
      </c>
      <c r="N13" s="546"/>
      <c r="O13" s="546"/>
      <c r="P13" s="546"/>
      <c r="Q13" s="547"/>
      <c r="R13" s="548">
        <v>36647</v>
      </c>
      <c r="S13" s="549"/>
      <c r="T13" s="549"/>
      <c r="U13" s="549"/>
      <c r="V13" s="550"/>
      <c r="W13" s="427" t="s">
        <v>215</v>
      </c>
      <c r="X13" s="369"/>
      <c r="Y13" s="369"/>
      <c r="Z13" s="369"/>
      <c r="AA13" s="369"/>
      <c r="AB13" s="370"/>
      <c r="AC13" s="486">
        <v>194</v>
      </c>
      <c r="AD13" s="487"/>
      <c r="AE13" s="487"/>
      <c r="AF13" s="487"/>
      <c r="AG13" s="488"/>
      <c r="AH13" s="486">
        <v>205</v>
      </c>
      <c r="AI13" s="487"/>
      <c r="AJ13" s="487"/>
      <c r="AK13" s="487"/>
      <c r="AL13" s="489"/>
      <c r="AM13" s="522" t="s">
        <v>216</v>
      </c>
      <c r="AN13" s="484"/>
      <c r="AO13" s="484"/>
      <c r="AP13" s="484"/>
      <c r="AQ13" s="484"/>
      <c r="AR13" s="484"/>
      <c r="AS13" s="484"/>
      <c r="AT13" s="485"/>
      <c r="AU13" s="523" t="s">
        <v>170</v>
      </c>
      <c r="AV13" s="524"/>
      <c r="AW13" s="524"/>
      <c r="AX13" s="524"/>
      <c r="AY13" s="490" t="s">
        <v>218</v>
      </c>
      <c r="AZ13" s="491"/>
      <c r="BA13" s="491"/>
      <c r="BB13" s="491"/>
      <c r="BC13" s="491"/>
      <c r="BD13" s="491"/>
      <c r="BE13" s="491"/>
      <c r="BF13" s="491"/>
      <c r="BG13" s="491"/>
      <c r="BH13" s="491"/>
      <c r="BI13" s="491"/>
      <c r="BJ13" s="491"/>
      <c r="BK13" s="491"/>
      <c r="BL13" s="491"/>
      <c r="BM13" s="492"/>
      <c r="BN13" s="493">
        <v>-347376</v>
      </c>
      <c r="BO13" s="494"/>
      <c r="BP13" s="494"/>
      <c r="BQ13" s="494"/>
      <c r="BR13" s="494"/>
      <c r="BS13" s="494"/>
      <c r="BT13" s="494"/>
      <c r="BU13" s="495"/>
      <c r="BV13" s="493">
        <v>-116868</v>
      </c>
      <c r="BW13" s="494"/>
      <c r="BX13" s="494"/>
      <c r="BY13" s="494"/>
      <c r="BZ13" s="494"/>
      <c r="CA13" s="494"/>
      <c r="CB13" s="494"/>
      <c r="CC13" s="495"/>
      <c r="CD13" s="504" t="s">
        <v>220</v>
      </c>
      <c r="CE13" s="455"/>
      <c r="CF13" s="455"/>
      <c r="CG13" s="455"/>
      <c r="CH13" s="455"/>
      <c r="CI13" s="455"/>
      <c r="CJ13" s="455"/>
      <c r="CK13" s="455"/>
      <c r="CL13" s="455"/>
      <c r="CM13" s="455"/>
      <c r="CN13" s="455"/>
      <c r="CO13" s="455"/>
      <c r="CP13" s="455"/>
      <c r="CQ13" s="455"/>
      <c r="CR13" s="455"/>
      <c r="CS13" s="505"/>
      <c r="CT13" s="356">
        <v>9.3000000000000007</v>
      </c>
      <c r="CU13" s="357"/>
      <c r="CV13" s="357"/>
      <c r="CW13" s="357"/>
      <c r="CX13" s="357"/>
      <c r="CY13" s="357"/>
      <c r="CZ13" s="357"/>
      <c r="DA13" s="358"/>
      <c r="DB13" s="356">
        <v>9.1999999999999993</v>
      </c>
      <c r="DC13" s="357"/>
      <c r="DD13" s="357"/>
      <c r="DE13" s="357"/>
      <c r="DF13" s="357"/>
      <c r="DG13" s="357"/>
      <c r="DH13" s="357"/>
      <c r="DI13" s="358"/>
    </row>
    <row r="14" spans="1:119" ht="18.75" customHeight="1" x14ac:dyDescent="0.15">
      <c r="A14" s="2"/>
      <c r="B14" s="445"/>
      <c r="C14" s="446"/>
      <c r="D14" s="446"/>
      <c r="E14" s="446"/>
      <c r="F14" s="446"/>
      <c r="G14" s="446"/>
      <c r="H14" s="446"/>
      <c r="I14" s="446"/>
      <c r="J14" s="446"/>
      <c r="K14" s="447"/>
      <c r="L14" s="535" t="s">
        <v>221</v>
      </c>
      <c r="M14" s="554"/>
      <c r="N14" s="554"/>
      <c r="O14" s="554"/>
      <c r="P14" s="554"/>
      <c r="Q14" s="555"/>
      <c r="R14" s="548">
        <v>37406</v>
      </c>
      <c r="S14" s="549"/>
      <c r="T14" s="549"/>
      <c r="U14" s="549"/>
      <c r="V14" s="550"/>
      <c r="W14" s="415"/>
      <c r="X14" s="372"/>
      <c r="Y14" s="372"/>
      <c r="Z14" s="372"/>
      <c r="AA14" s="372"/>
      <c r="AB14" s="373"/>
      <c r="AC14" s="538">
        <v>1.2</v>
      </c>
      <c r="AD14" s="539"/>
      <c r="AE14" s="539"/>
      <c r="AF14" s="539"/>
      <c r="AG14" s="540"/>
      <c r="AH14" s="538">
        <v>1.4</v>
      </c>
      <c r="AI14" s="539"/>
      <c r="AJ14" s="539"/>
      <c r="AK14" s="539"/>
      <c r="AL14" s="541"/>
      <c r="AM14" s="522"/>
      <c r="AN14" s="484"/>
      <c r="AO14" s="484"/>
      <c r="AP14" s="484"/>
      <c r="AQ14" s="484"/>
      <c r="AR14" s="484"/>
      <c r="AS14" s="484"/>
      <c r="AT14" s="485"/>
      <c r="AU14" s="523"/>
      <c r="AV14" s="524"/>
      <c r="AW14" s="524"/>
      <c r="AX14" s="524"/>
      <c r="AY14" s="490"/>
      <c r="AZ14" s="491"/>
      <c r="BA14" s="491"/>
      <c r="BB14" s="491"/>
      <c r="BC14" s="491"/>
      <c r="BD14" s="491"/>
      <c r="BE14" s="491"/>
      <c r="BF14" s="491"/>
      <c r="BG14" s="491"/>
      <c r="BH14" s="491"/>
      <c r="BI14" s="491"/>
      <c r="BJ14" s="491"/>
      <c r="BK14" s="491"/>
      <c r="BL14" s="491"/>
      <c r="BM14" s="492"/>
      <c r="BN14" s="493"/>
      <c r="BO14" s="494"/>
      <c r="BP14" s="494"/>
      <c r="BQ14" s="494"/>
      <c r="BR14" s="494"/>
      <c r="BS14" s="494"/>
      <c r="BT14" s="494"/>
      <c r="BU14" s="495"/>
      <c r="BV14" s="493"/>
      <c r="BW14" s="494"/>
      <c r="BX14" s="494"/>
      <c r="BY14" s="494"/>
      <c r="BZ14" s="494"/>
      <c r="CA14" s="494"/>
      <c r="CB14" s="494"/>
      <c r="CC14" s="495"/>
      <c r="CD14" s="499" t="s">
        <v>222</v>
      </c>
      <c r="CE14" s="500"/>
      <c r="CF14" s="500"/>
      <c r="CG14" s="500"/>
      <c r="CH14" s="500"/>
      <c r="CI14" s="500"/>
      <c r="CJ14" s="500"/>
      <c r="CK14" s="500"/>
      <c r="CL14" s="500"/>
      <c r="CM14" s="500"/>
      <c r="CN14" s="500"/>
      <c r="CO14" s="500"/>
      <c r="CP14" s="500"/>
      <c r="CQ14" s="500"/>
      <c r="CR14" s="500"/>
      <c r="CS14" s="501"/>
      <c r="CT14" s="542">
        <v>17.600000000000001</v>
      </c>
      <c r="CU14" s="543"/>
      <c r="CV14" s="543"/>
      <c r="CW14" s="543"/>
      <c r="CX14" s="543"/>
      <c r="CY14" s="543"/>
      <c r="CZ14" s="543"/>
      <c r="DA14" s="544"/>
      <c r="DB14" s="542">
        <v>31</v>
      </c>
      <c r="DC14" s="543"/>
      <c r="DD14" s="543"/>
      <c r="DE14" s="543"/>
      <c r="DF14" s="543"/>
      <c r="DG14" s="543"/>
      <c r="DH14" s="543"/>
      <c r="DI14" s="544"/>
    </row>
    <row r="15" spans="1:119" ht="18.75" customHeight="1" x14ac:dyDescent="0.15">
      <c r="A15" s="2"/>
      <c r="B15" s="445"/>
      <c r="C15" s="446"/>
      <c r="D15" s="446"/>
      <c r="E15" s="446"/>
      <c r="F15" s="446"/>
      <c r="G15" s="446"/>
      <c r="H15" s="446"/>
      <c r="I15" s="446"/>
      <c r="J15" s="446"/>
      <c r="K15" s="447"/>
      <c r="L15" s="14"/>
      <c r="M15" s="545" t="s">
        <v>213</v>
      </c>
      <c r="N15" s="546"/>
      <c r="O15" s="546"/>
      <c r="P15" s="546"/>
      <c r="Q15" s="547"/>
      <c r="R15" s="548">
        <v>36468</v>
      </c>
      <c r="S15" s="549"/>
      <c r="T15" s="549"/>
      <c r="U15" s="549"/>
      <c r="V15" s="550"/>
      <c r="W15" s="427" t="s">
        <v>8</v>
      </c>
      <c r="X15" s="369"/>
      <c r="Y15" s="369"/>
      <c r="Z15" s="369"/>
      <c r="AA15" s="369"/>
      <c r="AB15" s="370"/>
      <c r="AC15" s="486">
        <v>6705</v>
      </c>
      <c r="AD15" s="487"/>
      <c r="AE15" s="487"/>
      <c r="AF15" s="487"/>
      <c r="AG15" s="488"/>
      <c r="AH15" s="486">
        <v>5831</v>
      </c>
      <c r="AI15" s="487"/>
      <c r="AJ15" s="487"/>
      <c r="AK15" s="487"/>
      <c r="AL15" s="489"/>
      <c r="AM15" s="522"/>
      <c r="AN15" s="484"/>
      <c r="AO15" s="484"/>
      <c r="AP15" s="484"/>
      <c r="AQ15" s="484"/>
      <c r="AR15" s="484"/>
      <c r="AS15" s="484"/>
      <c r="AT15" s="485"/>
      <c r="AU15" s="523"/>
      <c r="AV15" s="524"/>
      <c r="AW15" s="524"/>
      <c r="AX15" s="524"/>
      <c r="AY15" s="496" t="s">
        <v>225</v>
      </c>
      <c r="AZ15" s="497"/>
      <c r="BA15" s="497"/>
      <c r="BB15" s="497"/>
      <c r="BC15" s="497"/>
      <c r="BD15" s="497"/>
      <c r="BE15" s="497"/>
      <c r="BF15" s="497"/>
      <c r="BG15" s="497"/>
      <c r="BH15" s="497"/>
      <c r="BI15" s="497"/>
      <c r="BJ15" s="497"/>
      <c r="BK15" s="497"/>
      <c r="BL15" s="497"/>
      <c r="BM15" s="498"/>
      <c r="BN15" s="480">
        <v>7995664</v>
      </c>
      <c r="BO15" s="481"/>
      <c r="BP15" s="481"/>
      <c r="BQ15" s="481"/>
      <c r="BR15" s="481"/>
      <c r="BS15" s="481"/>
      <c r="BT15" s="481"/>
      <c r="BU15" s="482"/>
      <c r="BV15" s="480">
        <v>7401314</v>
      </c>
      <c r="BW15" s="481"/>
      <c r="BX15" s="481"/>
      <c r="BY15" s="481"/>
      <c r="BZ15" s="481"/>
      <c r="CA15" s="481"/>
      <c r="CB15" s="481"/>
      <c r="CC15" s="482"/>
      <c r="CD15" s="551" t="s">
        <v>214</v>
      </c>
      <c r="CE15" s="552"/>
      <c r="CF15" s="552"/>
      <c r="CG15" s="552"/>
      <c r="CH15" s="552"/>
      <c r="CI15" s="552"/>
      <c r="CJ15" s="552"/>
      <c r="CK15" s="552"/>
      <c r="CL15" s="552"/>
      <c r="CM15" s="552"/>
      <c r="CN15" s="552"/>
      <c r="CO15" s="552"/>
      <c r="CP15" s="552"/>
      <c r="CQ15" s="552"/>
      <c r="CR15" s="552"/>
      <c r="CS15" s="553"/>
      <c r="CT15" s="28"/>
      <c r="CU15" s="31"/>
      <c r="CV15" s="31"/>
      <c r="CW15" s="31"/>
      <c r="CX15" s="31"/>
      <c r="CY15" s="31"/>
      <c r="CZ15" s="31"/>
      <c r="DA15" s="34"/>
      <c r="DB15" s="28"/>
      <c r="DC15" s="31"/>
      <c r="DD15" s="31"/>
      <c r="DE15" s="31"/>
      <c r="DF15" s="31"/>
      <c r="DG15" s="31"/>
      <c r="DH15" s="31"/>
      <c r="DI15" s="34"/>
    </row>
    <row r="16" spans="1:119" ht="18.75" customHeight="1" x14ac:dyDescent="0.15">
      <c r="A16" s="2"/>
      <c r="B16" s="445"/>
      <c r="C16" s="446"/>
      <c r="D16" s="446"/>
      <c r="E16" s="446"/>
      <c r="F16" s="446"/>
      <c r="G16" s="446"/>
      <c r="H16" s="446"/>
      <c r="I16" s="446"/>
      <c r="J16" s="446"/>
      <c r="K16" s="447"/>
      <c r="L16" s="535" t="s">
        <v>227</v>
      </c>
      <c r="M16" s="536"/>
      <c r="N16" s="536"/>
      <c r="O16" s="536"/>
      <c r="P16" s="536"/>
      <c r="Q16" s="537"/>
      <c r="R16" s="532" t="s">
        <v>229</v>
      </c>
      <c r="S16" s="533"/>
      <c r="T16" s="533"/>
      <c r="U16" s="533"/>
      <c r="V16" s="534"/>
      <c r="W16" s="415"/>
      <c r="X16" s="372"/>
      <c r="Y16" s="372"/>
      <c r="Z16" s="372"/>
      <c r="AA16" s="372"/>
      <c r="AB16" s="373"/>
      <c r="AC16" s="538">
        <v>41.1</v>
      </c>
      <c r="AD16" s="539"/>
      <c r="AE16" s="539"/>
      <c r="AF16" s="539"/>
      <c r="AG16" s="540"/>
      <c r="AH16" s="538">
        <v>38.799999999999997</v>
      </c>
      <c r="AI16" s="539"/>
      <c r="AJ16" s="539"/>
      <c r="AK16" s="539"/>
      <c r="AL16" s="541"/>
      <c r="AM16" s="522"/>
      <c r="AN16" s="484"/>
      <c r="AO16" s="484"/>
      <c r="AP16" s="484"/>
      <c r="AQ16" s="484"/>
      <c r="AR16" s="484"/>
      <c r="AS16" s="484"/>
      <c r="AT16" s="485"/>
      <c r="AU16" s="523"/>
      <c r="AV16" s="524"/>
      <c r="AW16" s="524"/>
      <c r="AX16" s="524"/>
      <c r="AY16" s="490" t="s">
        <v>107</v>
      </c>
      <c r="AZ16" s="491"/>
      <c r="BA16" s="491"/>
      <c r="BB16" s="491"/>
      <c r="BC16" s="491"/>
      <c r="BD16" s="491"/>
      <c r="BE16" s="491"/>
      <c r="BF16" s="491"/>
      <c r="BG16" s="491"/>
      <c r="BH16" s="491"/>
      <c r="BI16" s="491"/>
      <c r="BJ16" s="491"/>
      <c r="BK16" s="491"/>
      <c r="BL16" s="491"/>
      <c r="BM16" s="492"/>
      <c r="BN16" s="493">
        <v>6282739</v>
      </c>
      <c r="BO16" s="494"/>
      <c r="BP16" s="494"/>
      <c r="BQ16" s="494"/>
      <c r="BR16" s="494"/>
      <c r="BS16" s="494"/>
      <c r="BT16" s="494"/>
      <c r="BU16" s="495"/>
      <c r="BV16" s="493">
        <v>6351660</v>
      </c>
      <c r="BW16" s="494"/>
      <c r="BX16" s="494"/>
      <c r="BY16" s="494"/>
      <c r="BZ16" s="494"/>
      <c r="CA16" s="494"/>
      <c r="CB16" s="494"/>
      <c r="CC16" s="495"/>
      <c r="CD16" s="21"/>
      <c r="CE16" s="354"/>
      <c r="CF16" s="354"/>
      <c r="CG16" s="354"/>
      <c r="CH16" s="354"/>
      <c r="CI16" s="354"/>
      <c r="CJ16" s="354"/>
      <c r="CK16" s="354"/>
      <c r="CL16" s="354"/>
      <c r="CM16" s="354"/>
      <c r="CN16" s="354"/>
      <c r="CO16" s="354"/>
      <c r="CP16" s="354"/>
      <c r="CQ16" s="354"/>
      <c r="CR16" s="354"/>
      <c r="CS16" s="355"/>
      <c r="CT16" s="356"/>
      <c r="CU16" s="357"/>
      <c r="CV16" s="357"/>
      <c r="CW16" s="357"/>
      <c r="CX16" s="357"/>
      <c r="CY16" s="357"/>
      <c r="CZ16" s="357"/>
      <c r="DA16" s="358"/>
      <c r="DB16" s="356"/>
      <c r="DC16" s="357"/>
      <c r="DD16" s="357"/>
      <c r="DE16" s="357"/>
      <c r="DF16" s="357"/>
      <c r="DG16" s="357"/>
      <c r="DH16" s="357"/>
      <c r="DI16" s="358"/>
    </row>
    <row r="17" spans="1:113" ht="18.75" customHeight="1" x14ac:dyDescent="0.15">
      <c r="A17" s="2"/>
      <c r="B17" s="448"/>
      <c r="C17" s="449"/>
      <c r="D17" s="449"/>
      <c r="E17" s="449"/>
      <c r="F17" s="449"/>
      <c r="G17" s="449"/>
      <c r="H17" s="449"/>
      <c r="I17" s="449"/>
      <c r="J17" s="449"/>
      <c r="K17" s="450"/>
      <c r="L17" s="15"/>
      <c r="M17" s="529" t="s">
        <v>101</v>
      </c>
      <c r="N17" s="530"/>
      <c r="O17" s="530"/>
      <c r="P17" s="530"/>
      <c r="Q17" s="531"/>
      <c r="R17" s="532" t="s">
        <v>230</v>
      </c>
      <c r="S17" s="533"/>
      <c r="T17" s="533"/>
      <c r="U17" s="533"/>
      <c r="V17" s="534"/>
      <c r="W17" s="427" t="s">
        <v>93</v>
      </c>
      <c r="X17" s="369"/>
      <c r="Y17" s="369"/>
      <c r="Z17" s="369"/>
      <c r="AA17" s="369"/>
      <c r="AB17" s="370"/>
      <c r="AC17" s="486">
        <v>9406</v>
      </c>
      <c r="AD17" s="487"/>
      <c r="AE17" s="487"/>
      <c r="AF17" s="487"/>
      <c r="AG17" s="488"/>
      <c r="AH17" s="486">
        <v>8988</v>
      </c>
      <c r="AI17" s="487"/>
      <c r="AJ17" s="487"/>
      <c r="AK17" s="487"/>
      <c r="AL17" s="489"/>
      <c r="AM17" s="522"/>
      <c r="AN17" s="484"/>
      <c r="AO17" s="484"/>
      <c r="AP17" s="484"/>
      <c r="AQ17" s="484"/>
      <c r="AR17" s="484"/>
      <c r="AS17" s="484"/>
      <c r="AT17" s="485"/>
      <c r="AU17" s="523"/>
      <c r="AV17" s="524"/>
      <c r="AW17" s="524"/>
      <c r="AX17" s="524"/>
      <c r="AY17" s="490" t="s">
        <v>233</v>
      </c>
      <c r="AZ17" s="491"/>
      <c r="BA17" s="491"/>
      <c r="BB17" s="491"/>
      <c r="BC17" s="491"/>
      <c r="BD17" s="491"/>
      <c r="BE17" s="491"/>
      <c r="BF17" s="491"/>
      <c r="BG17" s="491"/>
      <c r="BH17" s="491"/>
      <c r="BI17" s="491"/>
      <c r="BJ17" s="491"/>
      <c r="BK17" s="491"/>
      <c r="BL17" s="491"/>
      <c r="BM17" s="492"/>
      <c r="BN17" s="493">
        <v>10282608</v>
      </c>
      <c r="BO17" s="494"/>
      <c r="BP17" s="494"/>
      <c r="BQ17" s="494"/>
      <c r="BR17" s="494"/>
      <c r="BS17" s="494"/>
      <c r="BT17" s="494"/>
      <c r="BU17" s="495"/>
      <c r="BV17" s="493">
        <v>9517574</v>
      </c>
      <c r="BW17" s="494"/>
      <c r="BX17" s="494"/>
      <c r="BY17" s="494"/>
      <c r="BZ17" s="494"/>
      <c r="CA17" s="494"/>
      <c r="CB17" s="494"/>
      <c r="CC17" s="495"/>
      <c r="CD17" s="21"/>
      <c r="CE17" s="354"/>
      <c r="CF17" s="354"/>
      <c r="CG17" s="354"/>
      <c r="CH17" s="354"/>
      <c r="CI17" s="354"/>
      <c r="CJ17" s="354"/>
      <c r="CK17" s="354"/>
      <c r="CL17" s="354"/>
      <c r="CM17" s="354"/>
      <c r="CN17" s="354"/>
      <c r="CO17" s="354"/>
      <c r="CP17" s="354"/>
      <c r="CQ17" s="354"/>
      <c r="CR17" s="354"/>
      <c r="CS17" s="355"/>
      <c r="CT17" s="356"/>
      <c r="CU17" s="357"/>
      <c r="CV17" s="357"/>
      <c r="CW17" s="357"/>
      <c r="CX17" s="357"/>
      <c r="CY17" s="357"/>
      <c r="CZ17" s="357"/>
      <c r="DA17" s="358"/>
      <c r="DB17" s="356"/>
      <c r="DC17" s="357"/>
      <c r="DD17" s="357"/>
      <c r="DE17" s="357"/>
      <c r="DF17" s="357"/>
      <c r="DG17" s="357"/>
      <c r="DH17" s="357"/>
      <c r="DI17" s="358"/>
    </row>
    <row r="18" spans="1:113" ht="18.75" customHeight="1" x14ac:dyDescent="0.15">
      <c r="A18" s="2"/>
      <c r="B18" s="509" t="s">
        <v>234</v>
      </c>
      <c r="C18" s="441"/>
      <c r="D18" s="441"/>
      <c r="E18" s="510"/>
      <c r="F18" s="510"/>
      <c r="G18" s="510"/>
      <c r="H18" s="510"/>
      <c r="I18" s="510"/>
      <c r="J18" s="510"/>
      <c r="K18" s="510"/>
      <c r="L18" s="525">
        <v>49.58</v>
      </c>
      <c r="M18" s="525"/>
      <c r="N18" s="525"/>
      <c r="O18" s="525"/>
      <c r="P18" s="525"/>
      <c r="Q18" s="525"/>
      <c r="R18" s="526"/>
      <c r="S18" s="526"/>
      <c r="T18" s="526"/>
      <c r="U18" s="526"/>
      <c r="V18" s="527"/>
      <c r="W18" s="428"/>
      <c r="X18" s="429"/>
      <c r="Y18" s="429"/>
      <c r="Z18" s="429"/>
      <c r="AA18" s="429"/>
      <c r="AB18" s="422"/>
      <c r="AC18" s="465">
        <v>57.7</v>
      </c>
      <c r="AD18" s="466"/>
      <c r="AE18" s="466"/>
      <c r="AF18" s="466"/>
      <c r="AG18" s="528"/>
      <c r="AH18" s="465">
        <v>59.8</v>
      </c>
      <c r="AI18" s="466"/>
      <c r="AJ18" s="466"/>
      <c r="AK18" s="466"/>
      <c r="AL18" s="467"/>
      <c r="AM18" s="522"/>
      <c r="AN18" s="484"/>
      <c r="AO18" s="484"/>
      <c r="AP18" s="484"/>
      <c r="AQ18" s="484"/>
      <c r="AR18" s="484"/>
      <c r="AS18" s="484"/>
      <c r="AT18" s="485"/>
      <c r="AU18" s="523"/>
      <c r="AV18" s="524"/>
      <c r="AW18" s="524"/>
      <c r="AX18" s="524"/>
      <c r="AY18" s="490" t="s">
        <v>235</v>
      </c>
      <c r="AZ18" s="491"/>
      <c r="BA18" s="491"/>
      <c r="BB18" s="491"/>
      <c r="BC18" s="491"/>
      <c r="BD18" s="491"/>
      <c r="BE18" s="491"/>
      <c r="BF18" s="491"/>
      <c r="BG18" s="491"/>
      <c r="BH18" s="491"/>
      <c r="BI18" s="491"/>
      <c r="BJ18" s="491"/>
      <c r="BK18" s="491"/>
      <c r="BL18" s="491"/>
      <c r="BM18" s="492"/>
      <c r="BN18" s="493">
        <v>8764365</v>
      </c>
      <c r="BO18" s="494"/>
      <c r="BP18" s="494"/>
      <c r="BQ18" s="494"/>
      <c r="BR18" s="494"/>
      <c r="BS18" s="494"/>
      <c r="BT18" s="494"/>
      <c r="BU18" s="495"/>
      <c r="BV18" s="493">
        <v>8587374</v>
      </c>
      <c r="BW18" s="494"/>
      <c r="BX18" s="494"/>
      <c r="BY18" s="494"/>
      <c r="BZ18" s="494"/>
      <c r="CA18" s="494"/>
      <c r="CB18" s="494"/>
      <c r="CC18" s="495"/>
      <c r="CD18" s="21"/>
      <c r="CE18" s="354"/>
      <c r="CF18" s="354"/>
      <c r="CG18" s="354"/>
      <c r="CH18" s="354"/>
      <c r="CI18" s="354"/>
      <c r="CJ18" s="354"/>
      <c r="CK18" s="354"/>
      <c r="CL18" s="354"/>
      <c r="CM18" s="354"/>
      <c r="CN18" s="354"/>
      <c r="CO18" s="354"/>
      <c r="CP18" s="354"/>
      <c r="CQ18" s="354"/>
      <c r="CR18" s="354"/>
      <c r="CS18" s="355"/>
      <c r="CT18" s="356"/>
      <c r="CU18" s="357"/>
      <c r="CV18" s="357"/>
      <c r="CW18" s="357"/>
      <c r="CX18" s="357"/>
      <c r="CY18" s="357"/>
      <c r="CZ18" s="357"/>
      <c r="DA18" s="358"/>
      <c r="DB18" s="356"/>
      <c r="DC18" s="357"/>
      <c r="DD18" s="357"/>
      <c r="DE18" s="357"/>
      <c r="DF18" s="357"/>
      <c r="DG18" s="357"/>
      <c r="DH18" s="357"/>
      <c r="DI18" s="358"/>
    </row>
    <row r="19" spans="1:113" ht="18.75" customHeight="1" x14ac:dyDescent="0.15">
      <c r="A19" s="2"/>
      <c r="B19" s="509" t="s">
        <v>70</v>
      </c>
      <c r="C19" s="441"/>
      <c r="D19" s="441"/>
      <c r="E19" s="510"/>
      <c r="F19" s="510"/>
      <c r="G19" s="510"/>
      <c r="H19" s="510"/>
      <c r="I19" s="510"/>
      <c r="J19" s="510"/>
      <c r="K19" s="510"/>
      <c r="L19" s="511">
        <v>760</v>
      </c>
      <c r="M19" s="511"/>
      <c r="N19" s="511"/>
      <c r="O19" s="511"/>
      <c r="P19" s="511"/>
      <c r="Q19" s="511"/>
      <c r="R19" s="512"/>
      <c r="S19" s="512"/>
      <c r="T19" s="512"/>
      <c r="U19" s="512"/>
      <c r="V19" s="513"/>
      <c r="W19" s="411"/>
      <c r="X19" s="412"/>
      <c r="Y19" s="412"/>
      <c r="Z19" s="412"/>
      <c r="AA19" s="412"/>
      <c r="AB19" s="412"/>
      <c r="AC19" s="520"/>
      <c r="AD19" s="520"/>
      <c r="AE19" s="520"/>
      <c r="AF19" s="520"/>
      <c r="AG19" s="520"/>
      <c r="AH19" s="520"/>
      <c r="AI19" s="520"/>
      <c r="AJ19" s="520"/>
      <c r="AK19" s="520"/>
      <c r="AL19" s="521"/>
      <c r="AM19" s="522"/>
      <c r="AN19" s="484"/>
      <c r="AO19" s="484"/>
      <c r="AP19" s="484"/>
      <c r="AQ19" s="484"/>
      <c r="AR19" s="484"/>
      <c r="AS19" s="484"/>
      <c r="AT19" s="485"/>
      <c r="AU19" s="523"/>
      <c r="AV19" s="524"/>
      <c r="AW19" s="524"/>
      <c r="AX19" s="524"/>
      <c r="AY19" s="490" t="s">
        <v>236</v>
      </c>
      <c r="AZ19" s="491"/>
      <c r="BA19" s="491"/>
      <c r="BB19" s="491"/>
      <c r="BC19" s="491"/>
      <c r="BD19" s="491"/>
      <c r="BE19" s="491"/>
      <c r="BF19" s="491"/>
      <c r="BG19" s="491"/>
      <c r="BH19" s="491"/>
      <c r="BI19" s="491"/>
      <c r="BJ19" s="491"/>
      <c r="BK19" s="491"/>
      <c r="BL19" s="491"/>
      <c r="BM19" s="492"/>
      <c r="BN19" s="493">
        <v>12059242</v>
      </c>
      <c r="BO19" s="494"/>
      <c r="BP19" s="494"/>
      <c r="BQ19" s="494"/>
      <c r="BR19" s="494"/>
      <c r="BS19" s="494"/>
      <c r="BT19" s="494"/>
      <c r="BU19" s="495"/>
      <c r="BV19" s="493">
        <v>11574962</v>
      </c>
      <c r="BW19" s="494"/>
      <c r="BX19" s="494"/>
      <c r="BY19" s="494"/>
      <c r="BZ19" s="494"/>
      <c r="CA19" s="494"/>
      <c r="CB19" s="494"/>
      <c r="CC19" s="495"/>
      <c r="CD19" s="21"/>
      <c r="CE19" s="354"/>
      <c r="CF19" s="354"/>
      <c r="CG19" s="354"/>
      <c r="CH19" s="354"/>
      <c r="CI19" s="354"/>
      <c r="CJ19" s="354"/>
      <c r="CK19" s="354"/>
      <c r="CL19" s="354"/>
      <c r="CM19" s="354"/>
      <c r="CN19" s="354"/>
      <c r="CO19" s="354"/>
      <c r="CP19" s="354"/>
      <c r="CQ19" s="354"/>
      <c r="CR19" s="354"/>
      <c r="CS19" s="355"/>
      <c r="CT19" s="356"/>
      <c r="CU19" s="357"/>
      <c r="CV19" s="357"/>
      <c r="CW19" s="357"/>
      <c r="CX19" s="357"/>
      <c r="CY19" s="357"/>
      <c r="CZ19" s="357"/>
      <c r="DA19" s="358"/>
      <c r="DB19" s="356"/>
      <c r="DC19" s="357"/>
      <c r="DD19" s="357"/>
      <c r="DE19" s="357"/>
      <c r="DF19" s="357"/>
      <c r="DG19" s="357"/>
      <c r="DH19" s="357"/>
      <c r="DI19" s="358"/>
    </row>
    <row r="20" spans="1:113" ht="18.75" customHeight="1" x14ac:dyDescent="0.15">
      <c r="A20" s="2"/>
      <c r="B20" s="509" t="s">
        <v>239</v>
      </c>
      <c r="C20" s="441"/>
      <c r="D20" s="441"/>
      <c r="E20" s="510"/>
      <c r="F20" s="510"/>
      <c r="G20" s="510"/>
      <c r="H20" s="510"/>
      <c r="I20" s="510"/>
      <c r="J20" s="510"/>
      <c r="K20" s="510"/>
      <c r="L20" s="511">
        <v>17722</v>
      </c>
      <c r="M20" s="511"/>
      <c r="N20" s="511"/>
      <c r="O20" s="511"/>
      <c r="P20" s="511"/>
      <c r="Q20" s="511"/>
      <c r="R20" s="512"/>
      <c r="S20" s="512"/>
      <c r="T20" s="512"/>
      <c r="U20" s="512"/>
      <c r="V20" s="513"/>
      <c r="W20" s="428"/>
      <c r="X20" s="429"/>
      <c r="Y20" s="429"/>
      <c r="Z20" s="429"/>
      <c r="AA20" s="429"/>
      <c r="AB20" s="429"/>
      <c r="AC20" s="514"/>
      <c r="AD20" s="514"/>
      <c r="AE20" s="514"/>
      <c r="AF20" s="514"/>
      <c r="AG20" s="514"/>
      <c r="AH20" s="514"/>
      <c r="AI20" s="514"/>
      <c r="AJ20" s="514"/>
      <c r="AK20" s="514"/>
      <c r="AL20" s="515"/>
      <c r="AM20" s="516"/>
      <c r="AN20" s="457"/>
      <c r="AO20" s="457"/>
      <c r="AP20" s="457"/>
      <c r="AQ20" s="457"/>
      <c r="AR20" s="457"/>
      <c r="AS20" s="457"/>
      <c r="AT20" s="458"/>
      <c r="AU20" s="517"/>
      <c r="AV20" s="518"/>
      <c r="AW20" s="518"/>
      <c r="AX20" s="519"/>
      <c r="AY20" s="490"/>
      <c r="AZ20" s="491"/>
      <c r="BA20" s="491"/>
      <c r="BB20" s="491"/>
      <c r="BC20" s="491"/>
      <c r="BD20" s="491"/>
      <c r="BE20" s="491"/>
      <c r="BF20" s="491"/>
      <c r="BG20" s="491"/>
      <c r="BH20" s="491"/>
      <c r="BI20" s="491"/>
      <c r="BJ20" s="491"/>
      <c r="BK20" s="491"/>
      <c r="BL20" s="491"/>
      <c r="BM20" s="492"/>
      <c r="BN20" s="493"/>
      <c r="BO20" s="494"/>
      <c r="BP20" s="494"/>
      <c r="BQ20" s="494"/>
      <c r="BR20" s="494"/>
      <c r="BS20" s="494"/>
      <c r="BT20" s="494"/>
      <c r="BU20" s="495"/>
      <c r="BV20" s="493"/>
      <c r="BW20" s="494"/>
      <c r="BX20" s="494"/>
      <c r="BY20" s="494"/>
      <c r="BZ20" s="494"/>
      <c r="CA20" s="494"/>
      <c r="CB20" s="494"/>
      <c r="CC20" s="495"/>
      <c r="CD20" s="21"/>
      <c r="CE20" s="354"/>
      <c r="CF20" s="354"/>
      <c r="CG20" s="354"/>
      <c r="CH20" s="354"/>
      <c r="CI20" s="354"/>
      <c r="CJ20" s="354"/>
      <c r="CK20" s="354"/>
      <c r="CL20" s="354"/>
      <c r="CM20" s="354"/>
      <c r="CN20" s="354"/>
      <c r="CO20" s="354"/>
      <c r="CP20" s="354"/>
      <c r="CQ20" s="354"/>
      <c r="CR20" s="354"/>
      <c r="CS20" s="355"/>
      <c r="CT20" s="356"/>
      <c r="CU20" s="357"/>
      <c r="CV20" s="357"/>
      <c r="CW20" s="357"/>
      <c r="CX20" s="357"/>
      <c r="CY20" s="357"/>
      <c r="CZ20" s="357"/>
      <c r="DA20" s="358"/>
      <c r="DB20" s="356"/>
      <c r="DC20" s="357"/>
      <c r="DD20" s="357"/>
      <c r="DE20" s="357"/>
      <c r="DF20" s="357"/>
      <c r="DG20" s="357"/>
      <c r="DH20" s="357"/>
      <c r="DI20" s="358"/>
    </row>
    <row r="21" spans="1:113" ht="18.75" customHeight="1" x14ac:dyDescent="0.15">
      <c r="A21" s="2"/>
      <c r="B21" s="506" t="s">
        <v>241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68"/>
      <c r="AZ21" s="469"/>
      <c r="BA21" s="469"/>
      <c r="BB21" s="469"/>
      <c r="BC21" s="469"/>
      <c r="BD21" s="469"/>
      <c r="BE21" s="469"/>
      <c r="BF21" s="469"/>
      <c r="BG21" s="469"/>
      <c r="BH21" s="469"/>
      <c r="BI21" s="469"/>
      <c r="BJ21" s="469"/>
      <c r="BK21" s="469"/>
      <c r="BL21" s="469"/>
      <c r="BM21" s="470"/>
      <c r="BN21" s="471"/>
      <c r="BO21" s="472"/>
      <c r="BP21" s="472"/>
      <c r="BQ21" s="472"/>
      <c r="BR21" s="472"/>
      <c r="BS21" s="472"/>
      <c r="BT21" s="472"/>
      <c r="BU21" s="473"/>
      <c r="BV21" s="471"/>
      <c r="BW21" s="472"/>
      <c r="BX21" s="472"/>
      <c r="BY21" s="472"/>
      <c r="BZ21" s="472"/>
      <c r="CA21" s="472"/>
      <c r="CB21" s="472"/>
      <c r="CC21" s="473"/>
      <c r="CD21" s="21"/>
      <c r="CE21" s="354"/>
      <c r="CF21" s="354"/>
      <c r="CG21" s="354"/>
      <c r="CH21" s="354"/>
      <c r="CI21" s="354"/>
      <c r="CJ21" s="354"/>
      <c r="CK21" s="354"/>
      <c r="CL21" s="354"/>
      <c r="CM21" s="354"/>
      <c r="CN21" s="354"/>
      <c r="CO21" s="354"/>
      <c r="CP21" s="354"/>
      <c r="CQ21" s="354"/>
      <c r="CR21" s="354"/>
      <c r="CS21" s="355"/>
      <c r="CT21" s="356"/>
      <c r="CU21" s="357"/>
      <c r="CV21" s="357"/>
      <c r="CW21" s="357"/>
      <c r="CX21" s="357"/>
      <c r="CY21" s="357"/>
      <c r="CZ21" s="357"/>
      <c r="DA21" s="358"/>
      <c r="DB21" s="356"/>
      <c r="DC21" s="357"/>
      <c r="DD21" s="357"/>
      <c r="DE21" s="357"/>
      <c r="DF21" s="357"/>
      <c r="DG21" s="357"/>
      <c r="DH21" s="357"/>
      <c r="DI21" s="358"/>
    </row>
    <row r="22" spans="1:113" ht="18.75" customHeight="1" x14ac:dyDescent="0.15">
      <c r="A22" s="2"/>
      <c r="B22" s="475" t="s">
        <v>242</v>
      </c>
      <c r="C22" s="389"/>
      <c r="D22" s="390"/>
      <c r="E22" s="368" t="s">
        <v>5</v>
      </c>
      <c r="F22" s="369"/>
      <c r="G22" s="369"/>
      <c r="H22" s="369"/>
      <c r="I22" s="369"/>
      <c r="J22" s="369"/>
      <c r="K22" s="370"/>
      <c r="L22" s="368" t="s">
        <v>244</v>
      </c>
      <c r="M22" s="369"/>
      <c r="N22" s="369"/>
      <c r="O22" s="369"/>
      <c r="P22" s="370"/>
      <c r="Q22" s="374" t="s">
        <v>245</v>
      </c>
      <c r="R22" s="375"/>
      <c r="S22" s="375"/>
      <c r="T22" s="375"/>
      <c r="U22" s="375"/>
      <c r="V22" s="376"/>
      <c r="W22" s="388" t="s">
        <v>247</v>
      </c>
      <c r="X22" s="389"/>
      <c r="Y22" s="390"/>
      <c r="Z22" s="368" t="s">
        <v>5</v>
      </c>
      <c r="AA22" s="369"/>
      <c r="AB22" s="369"/>
      <c r="AC22" s="369"/>
      <c r="AD22" s="369"/>
      <c r="AE22" s="369"/>
      <c r="AF22" s="369"/>
      <c r="AG22" s="370"/>
      <c r="AH22" s="380" t="s">
        <v>188</v>
      </c>
      <c r="AI22" s="369"/>
      <c r="AJ22" s="369"/>
      <c r="AK22" s="369"/>
      <c r="AL22" s="370"/>
      <c r="AM22" s="380" t="s">
        <v>248</v>
      </c>
      <c r="AN22" s="381"/>
      <c r="AO22" s="381"/>
      <c r="AP22" s="381"/>
      <c r="AQ22" s="381"/>
      <c r="AR22" s="382"/>
      <c r="AS22" s="374" t="s">
        <v>245</v>
      </c>
      <c r="AT22" s="375"/>
      <c r="AU22" s="375"/>
      <c r="AV22" s="375"/>
      <c r="AW22" s="375"/>
      <c r="AX22" s="386"/>
      <c r="AY22" s="496" t="s">
        <v>249</v>
      </c>
      <c r="AZ22" s="497"/>
      <c r="BA22" s="497"/>
      <c r="BB22" s="497"/>
      <c r="BC22" s="497"/>
      <c r="BD22" s="497"/>
      <c r="BE22" s="497"/>
      <c r="BF22" s="497"/>
      <c r="BG22" s="497"/>
      <c r="BH22" s="497"/>
      <c r="BI22" s="497"/>
      <c r="BJ22" s="497"/>
      <c r="BK22" s="497"/>
      <c r="BL22" s="497"/>
      <c r="BM22" s="498"/>
      <c r="BN22" s="480">
        <v>8070055</v>
      </c>
      <c r="BO22" s="481"/>
      <c r="BP22" s="481"/>
      <c r="BQ22" s="481"/>
      <c r="BR22" s="481"/>
      <c r="BS22" s="481"/>
      <c r="BT22" s="481"/>
      <c r="BU22" s="482"/>
      <c r="BV22" s="480">
        <v>8738042</v>
      </c>
      <c r="BW22" s="481"/>
      <c r="BX22" s="481"/>
      <c r="BY22" s="481"/>
      <c r="BZ22" s="481"/>
      <c r="CA22" s="481"/>
      <c r="CB22" s="481"/>
      <c r="CC22" s="482"/>
      <c r="CD22" s="21"/>
      <c r="CE22" s="354"/>
      <c r="CF22" s="354"/>
      <c r="CG22" s="354"/>
      <c r="CH22" s="354"/>
      <c r="CI22" s="354"/>
      <c r="CJ22" s="354"/>
      <c r="CK22" s="354"/>
      <c r="CL22" s="354"/>
      <c r="CM22" s="354"/>
      <c r="CN22" s="354"/>
      <c r="CO22" s="354"/>
      <c r="CP22" s="354"/>
      <c r="CQ22" s="354"/>
      <c r="CR22" s="354"/>
      <c r="CS22" s="355"/>
      <c r="CT22" s="356"/>
      <c r="CU22" s="357"/>
      <c r="CV22" s="357"/>
      <c r="CW22" s="357"/>
      <c r="CX22" s="357"/>
      <c r="CY22" s="357"/>
      <c r="CZ22" s="357"/>
      <c r="DA22" s="358"/>
      <c r="DB22" s="356"/>
      <c r="DC22" s="357"/>
      <c r="DD22" s="357"/>
      <c r="DE22" s="357"/>
      <c r="DF22" s="357"/>
      <c r="DG22" s="357"/>
      <c r="DH22" s="357"/>
      <c r="DI22" s="358"/>
    </row>
    <row r="23" spans="1:113" ht="18.75" customHeight="1" x14ac:dyDescent="0.15">
      <c r="A23" s="2"/>
      <c r="B23" s="476"/>
      <c r="C23" s="392"/>
      <c r="D23" s="393"/>
      <c r="E23" s="371"/>
      <c r="F23" s="372"/>
      <c r="G23" s="372"/>
      <c r="H23" s="372"/>
      <c r="I23" s="372"/>
      <c r="J23" s="372"/>
      <c r="K23" s="373"/>
      <c r="L23" s="371"/>
      <c r="M23" s="372"/>
      <c r="N23" s="372"/>
      <c r="O23" s="372"/>
      <c r="P23" s="373"/>
      <c r="Q23" s="377"/>
      <c r="R23" s="378"/>
      <c r="S23" s="378"/>
      <c r="T23" s="378"/>
      <c r="U23" s="378"/>
      <c r="V23" s="379"/>
      <c r="W23" s="391"/>
      <c r="X23" s="392"/>
      <c r="Y23" s="393"/>
      <c r="Z23" s="371"/>
      <c r="AA23" s="372"/>
      <c r="AB23" s="372"/>
      <c r="AC23" s="372"/>
      <c r="AD23" s="372"/>
      <c r="AE23" s="372"/>
      <c r="AF23" s="372"/>
      <c r="AG23" s="373"/>
      <c r="AH23" s="371"/>
      <c r="AI23" s="372"/>
      <c r="AJ23" s="372"/>
      <c r="AK23" s="372"/>
      <c r="AL23" s="373"/>
      <c r="AM23" s="383"/>
      <c r="AN23" s="384"/>
      <c r="AO23" s="384"/>
      <c r="AP23" s="384"/>
      <c r="AQ23" s="384"/>
      <c r="AR23" s="385"/>
      <c r="AS23" s="377"/>
      <c r="AT23" s="378"/>
      <c r="AU23" s="378"/>
      <c r="AV23" s="378"/>
      <c r="AW23" s="378"/>
      <c r="AX23" s="387"/>
      <c r="AY23" s="490" t="s">
        <v>252</v>
      </c>
      <c r="AZ23" s="491"/>
      <c r="BA23" s="491"/>
      <c r="BB23" s="491"/>
      <c r="BC23" s="491"/>
      <c r="BD23" s="491"/>
      <c r="BE23" s="491"/>
      <c r="BF23" s="491"/>
      <c r="BG23" s="491"/>
      <c r="BH23" s="491"/>
      <c r="BI23" s="491"/>
      <c r="BJ23" s="491"/>
      <c r="BK23" s="491"/>
      <c r="BL23" s="491"/>
      <c r="BM23" s="492"/>
      <c r="BN23" s="493">
        <v>5856263</v>
      </c>
      <c r="BO23" s="494"/>
      <c r="BP23" s="494"/>
      <c r="BQ23" s="494"/>
      <c r="BR23" s="494"/>
      <c r="BS23" s="494"/>
      <c r="BT23" s="494"/>
      <c r="BU23" s="495"/>
      <c r="BV23" s="493">
        <v>6603410</v>
      </c>
      <c r="BW23" s="494"/>
      <c r="BX23" s="494"/>
      <c r="BY23" s="494"/>
      <c r="BZ23" s="494"/>
      <c r="CA23" s="494"/>
      <c r="CB23" s="494"/>
      <c r="CC23" s="495"/>
      <c r="CD23" s="21"/>
      <c r="CE23" s="354"/>
      <c r="CF23" s="354"/>
      <c r="CG23" s="354"/>
      <c r="CH23" s="354"/>
      <c r="CI23" s="354"/>
      <c r="CJ23" s="354"/>
      <c r="CK23" s="354"/>
      <c r="CL23" s="354"/>
      <c r="CM23" s="354"/>
      <c r="CN23" s="354"/>
      <c r="CO23" s="354"/>
      <c r="CP23" s="354"/>
      <c r="CQ23" s="354"/>
      <c r="CR23" s="354"/>
      <c r="CS23" s="355"/>
      <c r="CT23" s="356"/>
      <c r="CU23" s="357"/>
      <c r="CV23" s="357"/>
      <c r="CW23" s="357"/>
      <c r="CX23" s="357"/>
      <c r="CY23" s="357"/>
      <c r="CZ23" s="357"/>
      <c r="DA23" s="358"/>
      <c r="DB23" s="356"/>
      <c r="DC23" s="357"/>
      <c r="DD23" s="357"/>
      <c r="DE23" s="357"/>
      <c r="DF23" s="357"/>
      <c r="DG23" s="357"/>
      <c r="DH23" s="357"/>
      <c r="DI23" s="358"/>
    </row>
    <row r="24" spans="1:113" ht="18.75" customHeight="1" x14ac:dyDescent="0.15">
      <c r="A24" s="2"/>
      <c r="B24" s="476"/>
      <c r="C24" s="392"/>
      <c r="D24" s="393"/>
      <c r="E24" s="483" t="s">
        <v>253</v>
      </c>
      <c r="F24" s="484"/>
      <c r="G24" s="484"/>
      <c r="H24" s="484"/>
      <c r="I24" s="484"/>
      <c r="J24" s="484"/>
      <c r="K24" s="485"/>
      <c r="L24" s="486">
        <v>1</v>
      </c>
      <c r="M24" s="487"/>
      <c r="N24" s="487"/>
      <c r="O24" s="487"/>
      <c r="P24" s="488"/>
      <c r="Q24" s="486">
        <v>8290</v>
      </c>
      <c r="R24" s="487"/>
      <c r="S24" s="487"/>
      <c r="T24" s="487"/>
      <c r="U24" s="487"/>
      <c r="V24" s="488"/>
      <c r="W24" s="391"/>
      <c r="X24" s="392"/>
      <c r="Y24" s="393"/>
      <c r="Z24" s="483" t="s">
        <v>255</v>
      </c>
      <c r="AA24" s="484"/>
      <c r="AB24" s="484"/>
      <c r="AC24" s="484"/>
      <c r="AD24" s="484"/>
      <c r="AE24" s="484"/>
      <c r="AF24" s="484"/>
      <c r="AG24" s="485"/>
      <c r="AH24" s="486">
        <v>272</v>
      </c>
      <c r="AI24" s="487"/>
      <c r="AJ24" s="487"/>
      <c r="AK24" s="487"/>
      <c r="AL24" s="488"/>
      <c r="AM24" s="486">
        <v>862784</v>
      </c>
      <c r="AN24" s="487"/>
      <c r="AO24" s="487"/>
      <c r="AP24" s="487"/>
      <c r="AQ24" s="487"/>
      <c r="AR24" s="488"/>
      <c r="AS24" s="486">
        <v>3172</v>
      </c>
      <c r="AT24" s="487"/>
      <c r="AU24" s="487"/>
      <c r="AV24" s="487"/>
      <c r="AW24" s="487"/>
      <c r="AX24" s="489"/>
      <c r="AY24" s="468" t="s">
        <v>256</v>
      </c>
      <c r="AZ24" s="469"/>
      <c r="BA24" s="469"/>
      <c r="BB24" s="469"/>
      <c r="BC24" s="469"/>
      <c r="BD24" s="469"/>
      <c r="BE24" s="469"/>
      <c r="BF24" s="469"/>
      <c r="BG24" s="469"/>
      <c r="BH24" s="469"/>
      <c r="BI24" s="469"/>
      <c r="BJ24" s="469"/>
      <c r="BK24" s="469"/>
      <c r="BL24" s="469"/>
      <c r="BM24" s="470"/>
      <c r="BN24" s="493">
        <v>7003301</v>
      </c>
      <c r="BO24" s="494"/>
      <c r="BP24" s="494"/>
      <c r="BQ24" s="494"/>
      <c r="BR24" s="494"/>
      <c r="BS24" s="494"/>
      <c r="BT24" s="494"/>
      <c r="BU24" s="495"/>
      <c r="BV24" s="493">
        <v>7416029</v>
      </c>
      <c r="BW24" s="494"/>
      <c r="BX24" s="494"/>
      <c r="BY24" s="494"/>
      <c r="BZ24" s="494"/>
      <c r="CA24" s="494"/>
      <c r="CB24" s="494"/>
      <c r="CC24" s="495"/>
      <c r="CD24" s="21"/>
      <c r="CE24" s="354"/>
      <c r="CF24" s="354"/>
      <c r="CG24" s="354"/>
      <c r="CH24" s="354"/>
      <c r="CI24" s="354"/>
      <c r="CJ24" s="354"/>
      <c r="CK24" s="354"/>
      <c r="CL24" s="354"/>
      <c r="CM24" s="354"/>
      <c r="CN24" s="354"/>
      <c r="CO24" s="354"/>
      <c r="CP24" s="354"/>
      <c r="CQ24" s="354"/>
      <c r="CR24" s="354"/>
      <c r="CS24" s="355"/>
      <c r="CT24" s="356"/>
      <c r="CU24" s="357"/>
      <c r="CV24" s="357"/>
      <c r="CW24" s="357"/>
      <c r="CX24" s="357"/>
      <c r="CY24" s="357"/>
      <c r="CZ24" s="357"/>
      <c r="DA24" s="358"/>
      <c r="DB24" s="356"/>
      <c r="DC24" s="357"/>
      <c r="DD24" s="357"/>
      <c r="DE24" s="357"/>
      <c r="DF24" s="357"/>
      <c r="DG24" s="357"/>
      <c r="DH24" s="357"/>
      <c r="DI24" s="358"/>
    </row>
    <row r="25" spans="1:113" ht="18.75" customHeight="1" x14ac:dyDescent="0.15">
      <c r="A25" s="2"/>
      <c r="B25" s="476"/>
      <c r="C25" s="392"/>
      <c r="D25" s="393"/>
      <c r="E25" s="483" t="s">
        <v>258</v>
      </c>
      <c r="F25" s="484"/>
      <c r="G25" s="484"/>
      <c r="H25" s="484"/>
      <c r="I25" s="484"/>
      <c r="J25" s="484"/>
      <c r="K25" s="485"/>
      <c r="L25" s="486">
        <v>1</v>
      </c>
      <c r="M25" s="487"/>
      <c r="N25" s="487"/>
      <c r="O25" s="487"/>
      <c r="P25" s="488"/>
      <c r="Q25" s="486">
        <v>6630</v>
      </c>
      <c r="R25" s="487"/>
      <c r="S25" s="487"/>
      <c r="T25" s="487"/>
      <c r="U25" s="487"/>
      <c r="V25" s="488"/>
      <c r="W25" s="391"/>
      <c r="X25" s="392"/>
      <c r="Y25" s="393"/>
      <c r="Z25" s="483" t="s">
        <v>260</v>
      </c>
      <c r="AA25" s="484"/>
      <c r="AB25" s="484"/>
      <c r="AC25" s="484"/>
      <c r="AD25" s="484"/>
      <c r="AE25" s="484"/>
      <c r="AF25" s="484"/>
      <c r="AG25" s="485"/>
      <c r="AH25" s="486">
        <v>49</v>
      </c>
      <c r="AI25" s="487"/>
      <c r="AJ25" s="487"/>
      <c r="AK25" s="487"/>
      <c r="AL25" s="488"/>
      <c r="AM25" s="486">
        <v>159005</v>
      </c>
      <c r="AN25" s="487"/>
      <c r="AO25" s="487"/>
      <c r="AP25" s="487"/>
      <c r="AQ25" s="487"/>
      <c r="AR25" s="488"/>
      <c r="AS25" s="486">
        <v>3245</v>
      </c>
      <c r="AT25" s="487"/>
      <c r="AU25" s="487"/>
      <c r="AV25" s="487"/>
      <c r="AW25" s="487"/>
      <c r="AX25" s="489"/>
      <c r="AY25" s="496" t="s">
        <v>37</v>
      </c>
      <c r="AZ25" s="497"/>
      <c r="BA25" s="497"/>
      <c r="BB25" s="497"/>
      <c r="BC25" s="497"/>
      <c r="BD25" s="497"/>
      <c r="BE25" s="497"/>
      <c r="BF25" s="497"/>
      <c r="BG25" s="497"/>
      <c r="BH25" s="497"/>
      <c r="BI25" s="497"/>
      <c r="BJ25" s="497"/>
      <c r="BK25" s="497"/>
      <c r="BL25" s="497"/>
      <c r="BM25" s="498"/>
      <c r="BN25" s="480">
        <v>1469155</v>
      </c>
      <c r="BO25" s="481"/>
      <c r="BP25" s="481"/>
      <c r="BQ25" s="481"/>
      <c r="BR25" s="481"/>
      <c r="BS25" s="481"/>
      <c r="BT25" s="481"/>
      <c r="BU25" s="482"/>
      <c r="BV25" s="480">
        <v>2148903</v>
      </c>
      <c r="BW25" s="481"/>
      <c r="BX25" s="481"/>
      <c r="BY25" s="481"/>
      <c r="BZ25" s="481"/>
      <c r="CA25" s="481"/>
      <c r="CB25" s="481"/>
      <c r="CC25" s="482"/>
      <c r="CD25" s="21"/>
      <c r="CE25" s="354"/>
      <c r="CF25" s="354"/>
      <c r="CG25" s="354"/>
      <c r="CH25" s="354"/>
      <c r="CI25" s="354"/>
      <c r="CJ25" s="354"/>
      <c r="CK25" s="354"/>
      <c r="CL25" s="354"/>
      <c r="CM25" s="354"/>
      <c r="CN25" s="354"/>
      <c r="CO25" s="354"/>
      <c r="CP25" s="354"/>
      <c r="CQ25" s="354"/>
      <c r="CR25" s="354"/>
      <c r="CS25" s="355"/>
      <c r="CT25" s="356"/>
      <c r="CU25" s="357"/>
      <c r="CV25" s="357"/>
      <c r="CW25" s="357"/>
      <c r="CX25" s="357"/>
      <c r="CY25" s="357"/>
      <c r="CZ25" s="357"/>
      <c r="DA25" s="358"/>
      <c r="DB25" s="356"/>
      <c r="DC25" s="357"/>
      <c r="DD25" s="357"/>
      <c r="DE25" s="357"/>
      <c r="DF25" s="357"/>
      <c r="DG25" s="357"/>
      <c r="DH25" s="357"/>
      <c r="DI25" s="358"/>
    </row>
    <row r="26" spans="1:113" ht="18.75" customHeight="1" x14ac:dyDescent="0.15">
      <c r="A26" s="2"/>
      <c r="B26" s="476"/>
      <c r="C26" s="392"/>
      <c r="D26" s="393"/>
      <c r="E26" s="483" t="s">
        <v>261</v>
      </c>
      <c r="F26" s="484"/>
      <c r="G26" s="484"/>
      <c r="H26" s="484"/>
      <c r="I26" s="484"/>
      <c r="J26" s="484"/>
      <c r="K26" s="485"/>
      <c r="L26" s="486">
        <v>1</v>
      </c>
      <c r="M26" s="487"/>
      <c r="N26" s="487"/>
      <c r="O26" s="487"/>
      <c r="P26" s="488"/>
      <c r="Q26" s="486">
        <v>6050</v>
      </c>
      <c r="R26" s="487"/>
      <c r="S26" s="487"/>
      <c r="T26" s="487"/>
      <c r="U26" s="487"/>
      <c r="V26" s="488"/>
      <c r="W26" s="391"/>
      <c r="X26" s="392"/>
      <c r="Y26" s="393"/>
      <c r="Z26" s="483" t="s">
        <v>262</v>
      </c>
      <c r="AA26" s="502"/>
      <c r="AB26" s="502"/>
      <c r="AC26" s="502"/>
      <c r="AD26" s="502"/>
      <c r="AE26" s="502"/>
      <c r="AF26" s="502"/>
      <c r="AG26" s="503"/>
      <c r="AH26" s="486" t="s">
        <v>201</v>
      </c>
      <c r="AI26" s="487"/>
      <c r="AJ26" s="487"/>
      <c r="AK26" s="487"/>
      <c r="AL26" s="488"/>
      <c r="AM26" s="486" t="s">
        <v>201</v>
      </c>
      <c r="AN26" s="487"/>
      <c r="AO26" s="487"/>
      <c r="AP26" s="487"/>
      <c r="AQ26" s="487"/>
      <c r="AR26" s="488"/>
      <c r="AS26" s="486" t="s">
        <v>201</v>
      </c>
      <c r="AT26" s="487"/>
      <c r="AU26" s="487"/>
      <c r="AV26" s="487"/>
      <c r="AW26" s="487"/>
      <c r="AX26" s="489"/>
      <c r="AY26" s="504" t="s">
        <v>263</v>
      </c>
      <c r="AZ26" s="455"/>
      <c r="BA26" s="455"/>
      <c r="BB26" s="455"/>
      <c r="BC26" s="455"/>
      <c r="BD26" s="455"/>
      <c r="BE26" s="455"/>
      <c r="BF26" s="455"/>
      <c r="BG26" s="455"/>
      <c r="BH26" s="455"/>
      <c r="BI26" s="455"/>
      <c r="BJ26" s="455"/>
      <c r="BK26" s="455"/>
      <c r="BL26" s="455"/>
      <c r="BM26" s="505"/>
      <c r="BN26" s="493" t="s">
        <v>201</v>
      </c>
      <c r="BO26" s="494"/>
      <c r="BP26" s="494"/>
      <c r="BQ26" s="494"/>
      <c r="BR26" s="494"/>
      <c r="BS26" s="494"/>
      <c r="BT26" s="494"/>
      <c r="BU26" s="495"/>
      <c r="BV26" s="493" t="s">
        <v>201</v>
      </c>
      <c r="BW26" s="494"/>
      <c r="BX26" s="494"/>
      <c r="BY26" s="494"/>
      <c r="BZ26" s="494"/>
      <c r="CA26" s="494"/>
      <c r="CB26" s="494"/>
      <c r="CC26" s="495"/>
      <c r="CD26" s="21"/>
      <c r="CE26" s="354"/>
      <c r="CF26" s="354"/>
      <c r="CG26" s="354"/>
      <c r="CH26" s="354"/>
      <c r="CI26" s="354"/>
      <c r="CJ26" s="354"/>
      <c r="CK26" s="354"/>
      <c r="CL26" s="354"/>
      <c r="CM26" s="354"/>
      <c r="CN26" s="354"/>
      <c r="CO26" s="354"/>
      <c r="CP26" s="354"/>
      <c r="CQ26" s="354"/>
      <c r="CR26" s="354"/>
      <c r="CS26" s="355"/>
      <c r="CT26" s="356"/>
      <c r="CU26" s="357"/>
      <c r="CV26" s="357"/>
      <c r="CW26" s="357"/>
      <c r="CX26" s="357"/>
      <c r="CY26" s="357"/>
      <c r="CZ26" s="357"/>
      <c r="DA26" s="358"/>
      <c r="DB26" s="356"/>
      <c r="DC26" s="357"/>
      <c r="DD26" s="357"/>
      <c r="DE26" s="357"/>
      <c r="DF26" s="357"/>
      <c r="DG26" s="357"/>
      <c r="DH26" s="357"/>
      <c r="DI26" s="358"/>
    </row>
    <row r="27" spans="1:113" ht="18.75" customHeight="1" x14ac:dyDescent="0.15">
      <c r="A27" s="2"/>
      <c r="B27" s="476"/>
      <c r="C27" s="392"/>
      <c r="D27" s="393"/>
      <c r="E27" s="483" t="s">
        <v>264</v>
      </c>
      <c r="F27" s="484"/>
      <c r="G27" s="484"/>
      <c r="H27" s="484"/>
      <c r="I27" s="484"/>
      <c r="J27" s="484"/>
      <c r="K27" s="485"/>
      <c r="L27" s="486">
        <v>1</v>
      </c>
      <c r="M27" s="487"/>
      <c r="N27" s="487"/>
      <c r="O27" s="487"/>
      <c r="P27" s="488"/>
      <c r="Q27" s="486">
        <v>4150</v>
      </c>
      <c r="R27" s="487"/>
      <c r="S27" s="487"/>
      <c r="T27" s="487"/>
      <c r="U27" s="487"/>
      <c r="V27" s="488"/>
      <c r="W27" s="391"/>
      <c r="X27" s="392"/>
      <c r="Y27" s="393"/>
      <c r="Z27" s="483" t="s">
        <v>265</v>
      </c>
      <c r="AA27" s="484"/>
      <c r="AB27" s="484"/>
      <c r="AC27" s="484"/>
      <c r="AD27" s="484"/>
      <c r="AE27" s="484"/>
      <c r="AF27" s="484"/>
      <c r="AG27" s="485"/>
      <c r="AH27" s="486">
        <v>2</v>
      </c>
      <c r="AI27" s="487"/>
      <c r="AJ27" s="487"/>
      <c r="AK27" s="487"/>
      <c r="AL27" s="488"/>
      <c r="AM27" s="486" t="s">
        <v>268</v>
      </c>
      <c r="AN27" s="487"/>
      <c r="AO27" s="487"/>
      <c r="AP27" s="487"/>
      <c r="AQ27" s="487"/>
      <c r="AR27" s="488"/>
      <c r="AS27" s="486" t="s">
        <v>268</v>
      </c>
      <c r="AT27" s="487"/>
      <c r="AU27" s="487"/>
      <c r="AV27" s="487"/>
      <c r="AW27" s="487"/>
      <c r="AX27" s="489"/>
      <c r="AY27" s="499" t="s">
        <v>271</v>
      </c>
      <c r="AZ27" s="500"/>
      <c r="BA27" s="500"/>
      <c r="BB27" s="500"/>
      <c r="BC27" s="500"/>
      <c r="BD27" s="500"/>
      <c r="BE27" s="500"/>
      <c r="BF27" s="500"/>
      <c r="BG27" s="500"/>
      <c r="BH27" s="500"/>
      <c r="BI27" s="500"/>
      <c r="BJ27" s="500"/>
      <c r="BK27" s="500"/>
      <c r="BL27" s="500"/>
      <c r="BM27" s="501"/>
      <c r="BN27" s="471" t="s">
        <v>201</v>
      </c>
      <c r="BO27" s="472"/>
      <c r="BP27" s="472"/>
      <c r="BQ27" s="472"/>
      <c r="BR27" s="472"/>
      <c r="BS27" s="472"/>
      <c r="BT27" s="472"/>
      <c r="BU27" s="473"/>
      <c r="BV27" s="471" t="s">
        <v>201</v>
      </c>
      <c r="BW27" s="472"/>
      <c r="BX27" s="472"/>
      <c r="BY27" s="472"/>
      <c r="BZ27" s="472"/>
      <c r="CA27" s="472"/>
      <c r="CB27" s="472"/>
      <c r="CC27" s="473"/>
      <c r="CD27" s="17"/>
      <c r="CE27" s="354"/>
      <c r="CF27" s="354"/>
      <c r="CG27" s="354"/>
      <c r="CH27" s="354"/>
      <c r="CI27" s="354"/>
      <c r="CJ27" s="354"/>
      <c r="CK27" s="354"/>
      <c r="CL27" s="354"/>
      <c r="CM27" s="354"/>
      <c r="CN27" s="354"/>
      <c r="CO27" s="354"/>
      <c r="CP27" s="354"/>
      <c r="CQ27" s="354"/>
      <c r="CR27" s="354"/>
      <c r="CS27" s="355"/>
      <c r="CT27" s="356"/>
      <c r="CU27" s="357"/>
      <c r="CV27" s="357"/>
      <c r="CW27" s="357"/>
      <c r="CX27" s="357"/>
      <c r="CY27" s="357"/>
      <c r="CZ27" s="357"/>
      <c r="DA27" s="358"/>
      <c r="DB27" s="356"/>
      <c r="DC27" s="357"/>
      <c r="DD27" s="357"/>
      <c r="DE27" s="357"/>
      <c r="DF27" s="357"/>
      <c r="DG27" s="357"/>
      <c r="DH27" s="357"/>
      <c r="DI27" s="358"/>
    </row>
    <row r="28" spans="1:113" ht="18.75" customHeight="1" x14ac:dyDescent="0.15">
      <c r="A28" s="2"/>
      <c r="B28" s="476"/>
      <c r="C28" s="392"/>
      <c r="D28" s="393"/>
      <c r="E28" s="483" t="s">
        <v>273</v>
      </c>
      <c r="F28" s="484"/>
      <c r="G28" s="484"/>
      <c r="H28" s="484"/>
      <c r="I28" s="484"/>
      <c r="J28" s="484"/>
      <c r="K28" s="485"/>
      <c r="L28" s="486">
        <v>1</v>
      </c>
      <c r="M28" s="487"/>
      <c r="N28" s="487"/>
      <c r="O28" s="487"/>
      <c r="P28" s="488"/>
      <c r="Q28" s="486">
        <v>3750</v>
      </c>
      <c r="R28" s="487"/>
      <c r="S28" s="487"/>
      <c r="T28" s="487"/>
      <c r="U28" s="487"/>
      <c r="V28" s="488"/>
      <c r="W28" s="391"/>
      <c r="X28" s="392"/>
      <c r="Y28" s="393"/>
      <c r="Z28" s="483" t="s">
        <v>35</v>
      </c>
      <c r="AA28" s="484"/>
      <c r="AB28" s="484"/>
      <c r="AC28" s="484"/>
      <c r="AD28" s="484"/>
      <c r="AE28" s="484"/>
      <c r="AF28" s="484"/>
      <c r="AG28" s="485"/>
      <c r="AH28" s="486" t="s">
        <v>201</v>
      </c>
      <c r="AI28" s="487"/>
      <c r="AJ28" s="487"/>
      <c r="AK28" s="487"/>
      <c r="AL28" s="488"/>
      <c r="AM28" s="486" t="s">
        <v>201</v>
      </c>
      <c r="AN28" s="487"/>
      <c r="AO28" s="487"/>
      <c r="AP28" s="487"/>
      <c r="AQ28" s="487"/>
      <c r="AR28" s="488"/>
      <c r="AS28" s="486" t="s">
        <v>201</v>
      </c>
      <c r="AT28" s="487"/>
      <c r="AU28" s="487"/>
      <c r="AV28" s="487"/>
      <c r="AW28" s="487"/>
      <c r="AX28" s="489"/>
      <c r="AY28" s="359" t="s">
        <v>274</v>
      </c>
      <c r="AZ28" s="360"/>
      <c r="BA28" s="360"/>
      <c r="BB28" s="361"/>
      <c r="BC28" s="496" t="s">
        <v>100</v>
      </c>
      <c r="BD28" s="497"/>
      <c r="BE28" s="497"/>
      <c r="BF28" s="497"/>
      <c r="BG28" s="497"/>
      <c r="BH28" s="497"/>
      <c r="BI28" s="497"/>
      <c r="BJ28" s="497"/>
      <c r="BK28" s="497"/>
      <c r="BL28" s="497"/>
      <c r="BM28" s="498"/>
      <c r="BN28" s="480">
        <v>3896302</v>
      </c>
      <c r="BO28" s="481"/>
      <c r="BP28" s="481"/>
      <c r="BQ28" s="481"/>
      <c r="BR28" s="481"/>
      <c r="BS28" s="481"/>
      <c r="BT28" s="481"/>
      <c r="BU28" s="482"/>
      <c r="BV28" s="480">
        <v>3949061</v>
      </c>
      <c r="BW28" s="481"/>
      <c r="BX28" s="481"/>
      <c r="BY28" s="481"/>
      <c r="BZ28" s="481"/>
      <c r="CA28" s="481"/>
      <c r="CB28" s="481"/>
      <c r="CC28" s="482"/>
      <c r="CD28" s="21"/>
      <c r="CE28" s="354"/>
      <c r="CF28" s="354"/>
      <c r="CG28" s="354"/>
      <c r="CH28" s="354"/>
      <c r="CI28" s="354"/>
      <c r="CJ28" s="354"/>
      <c r="CK28" s="354"/>
      <c r="CL28" s="354"/>
      <c r="CM28" s="354"/>
      <c r="CN28" s="354"/>
      <c r="CO28" s="354"/>
      <c r="CP28" s="354"/>
      <c r="CQ28" s="354"/>
      <c r="CR28" s="354"/>
      <c r="CS28" s="355"/>
      <c r="CT28" s="356"/>
      <c r="CU28" s="357"/>
      <c r="CV28" s="357"/>
      <c r="CW28" s="357"/>
      <c r="CX28" s="357"/>
      <c r="CY28" s="357"/>
      <c r="CZ28" s="357"/>
      <c r="DA28" s="358"/>
      <c r="DB28" s="356"/>
      <c r="DC28" s="357"/>
      <c r="DD28" s="357"/>
      <c r="DE28" s="357"/>
      <c r="DF28" s="357"/>
      <c r="DG28" s="357"/>
      <c r="DH28" s="357"/>
      <c r="DI28" s="358"/>
    </row>
    <row r="29" spans="1:113" ht="18.75" customHeight="1" x14ac:dyDescent="0.15">
      <c r="A29" s="2"/>
      <c r="B29" s="476"/>
      <c r="C29" s="392"/>
      <c r="D29" s="393"/>
      <c r="E29" s="483" t="s">
        <v>277</v>
      </c>
      <c r="F29" s="484"/>
      <c r="G29" s="484"/>
      <c r="H29" s="484"/>
      <c r="I29" s="484"/>
      <c r="J29" s="484"/>
      <c r="K29" s="485"/>
      <c r="L29" s="486">
        <v>14</v>
      </c>
      <c r="M29" s="487"/>
      <c r="N29" s="487"/>
      <c r="O29" s="487"/>
      <c r="P29" s="488"/>
      <c r="Q29" s="486">
        <v>3440</v>
      </c>
      <c r="R29" s="487"/>
      <c r="S29" s="487"/>
      <c r="T29" s="487"/>
      <c r="U29" s="487"/>
      <c r="V29" s="488"/>
      <c r="W29" s="394"/>
      <c r="X29" s="395"/>
      <c r="Y29" s="396"/>
      <c r="Z29" s="483" t="s">
        <v>279</v>
      </c>
      <c r="AA29" s="484"/>
      <c r="AB29" s="484"/>
      <c r="AC29" s="484"/>
      <c r="AD29" s="484"/>
      <c r="AE29" s="484"/>
      <c r="AF29" s="484"/>
      <c r="AG29" s="485"/>
      <c r="AH29" s="486">
        <v>274</v>
      </c>
      <c r="AI29" s="487"/>
      <c r="AJ29" s="487"/>
      <c r="AK29" s="487"/>
      <c r="AL29" s="488"/>
      <c r="AM29" s="486">
        <v>867952</v>
      </c>
      <c r="AN29" s="487"/>
      <c r="AO29" s="487"/>
      <c r="AP29" s="487"/>
      <c r="AQ29" s="487"/>
      <c r="AR29" s="488"/>
      <c r="AS29" s="486">
        <v>3168</v>
      </c>
      <c r="AT29" s="487"/>
      <c r="AU29" s="487"/>
      <c r="AV29" s="487"/>
      <c r="AW29" s="487"/>
      <c r="AX29" s="489"/>
      <c r="AY29" s="362"/>
      <c r="AZ29" s="363"/>
      <c r="BA29" s="363"/>
      <c r="BB29" s="364"/>
      <c r="BC29" s="490" t="s">
        <v>281</v>
      </c>
      <c r="BD29" s="491"/>
      <c r="BE29" s="491"/>
      <c r="BF29" s="491"/>
      <c r="BG29" s="491"/>
      <c r="BH29" s="491"/>
      <c r="BI29" s="491"/>
      <c r="BJ29" s="491"/>
      <c r="BK29" s="491"/>
      <c r="BL29" s="491"/>
      <c r="BM29" s="492"/>
      <c r="BN29" s="493">
        <v>39103</v>
      </c>
      <c r="BO29" s="494"/>
      <c r="BP29" s="494"/>
      <c r="BQ29" s="494"/>
      <c r="BR29" s="494"/>
      <c r="BS29" s="494"/>
      <c r="BT29" s="494"/>
      <c r="BU29" s="495"/>
      <c r="BV29" s="493">
        <v>39103</v>
      </c>
      <c r="BW29" s="494"/>
      <c r="BX29" s="494"/>
      <c r="BY29" s="494"/>
      <c r="BZ29" s="494"/>
      <c r="CA29" s="494"/>
      <c r="CB29" s="494"/>
      <c r="CC29" s="495"/>
      <c r="CD29" s="17"/>
      <c r="CE29" s="354"/>
      <c r="CF29" s="354"/>
      <c r="CG29" s="354"/>
      <c r="CH29" s="354"/>
      <c r="CI29" s="354"/>
      <c r="CJ29" s="354"/>
      <c r="CK29" s="354"/>
      <c r="CL29" s="354"/>
      <c r="CM29" s="354"/>
      <c r="CN29" s="354"/>
      <c r="CO29" s="354"/>
      <c r="CP29" s="354"/>
      <c r="CQ29" s="354"/>
      <c r="CR29" s="354"/>
      <c r="CS29" s="355"/>
      <c r="CT29" s="356"/>
      <c r="CU29" s="357"/>
      <c r="CV29" s="357"/>
      <c r="CW29" s="357"/>
      <c r="CX29" s="357"/>
      <c r="CY29" s="357"/>
      <c r="CZ29" s="357"/>
      <c r="DA29" s="358"/>
      <c r="DB29" s="356"/>
      <c r="DC29" s="357"/>
      <c r="DD29" s="357"/>
      <c r="DE29" s="357"/>
      <c r="DF29" s="357"/>
      <c r="DG29" s="357"/>
      <c r="DH29" s="357"/>
      <c r="DI29" s="358"/>
    </row>
    <row r="30" spans="1:113" ht="18.75" customHeight="1" x14ac:dyDescent="0.15">
      <c r="A30" s="2"/>
      <c r="B30" s="477"/>
      <c r="C30" s="478"/>
      <c r="D30" s="479"/>
      <c r="E30" s="456"/>
      <c r="F30" s="457"/>
      <c r="G30" s="457"/>
      <c r="H30" s="457"/>
      <c r="I30" s="457"/>
      <c r="J30" s="457"/>
      <c r="K30" s="458"/>
      <c r="L30" s="459"/>
      <c r="M30" s="460"/>
      <c r="N30" s="460"/>
      <c r="O30" s="460"/>
      <c r="P30" s="461"/>
      <c r="Q30" s="459"/>
      <c r="R30" s="460"/>
      <c r="S30" s="460"/>
      <c r="T30" s="460"/>
      <c r="U30" s="460"/>
      <c r="V30" s="461"/>
      <c r="W30" s="462" t="s">
        <v>282</v>
      </c>
      <c r="X30" s="463"/>
      <c r="Y30" s="463"/>
      <c r="Z30" s="463"/>
      <c r="AA30" s="463"/>
      <c r="AB30" s="463"/>
      <c r="AC30" s="463"/>
      <c r="AD30" s="463"/>
      <c r="AE30" s="463"/>
      <c r="AF30" s="463"/>
      <c r="AG30" s="464"/>
      <c r="AH30" s="465">
        <v>99.6</v>
      </c>
      <c r="AI30" s="466"/>
      <c r="AJ30" s="466"/>
      <c r="AK30" s="466"/>
      <c r="AL30" s="466"/>
      <c r="AM30" s="466"/>
      <c r="AN30" s="466"/>
      <c r="AO30" s="466"/>
      <c r="AP30" s="466"/>
      <c r="AQ30" s="466"/>
      <c r="AR30" s="466"/>
      <c r="AS30" s="466"/>
      <c r="AT30" s="466"/>
      <c r="AU30" s="466"/>
      <c r="AV30" s="466"/>
      <c r="AW30" s="466"/>
      <c r="AX30" s="467"/>
      <c r="AY30" s="365"/>
      <c r="AZ30" s="366"/>
      <c r="BA30" s="366"/>
      <c r="BB30" s="367"/>
      <c r="BC30" s="468" t="s">
        <v>73</v>
      </c>
      <c r="BD30" s="469"/>
      <c r="BE30" s="469"/>
      <c r="BF30" s="469"/>
      <c r="BG30" s="469"/>
      <c r="BH30" s="469"/>
      <c r="BI30" s="469"/>
      <c r="BJ30" s="469"/>
      <c r="BK30" s="469"/>
      <c r="BL30" s="469"/>
      <c r="BM30" s="470"/>
      <c r="BN30" s="471">
        <v>4151568</v>
      </c>
      <c r="BO30" s="472"/>
      <c r="BP30" s="472"/>
      <c r="BQ30" s="472"/>
      <c r="BR30" s="472"/>
      <c r="BS30" s="472"/>
      <c r="BT30" s="472"/>
      <c r="BU30" s="473"/>
      <c r="BV30" s="471">
        <v>3198525</v>
      </c>
      <c r="BW30" s="472"/>
      <c r="BX30" s="472"/>
      <c r="BY30" s="472"/>
      <c r="BZ30" s="472"/>
      <c r="CA30" s="472"/>
      <c r="CB30" s="472"/>
      <c r="CC30" s="47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4" t="s">
        <v>192</v>
      </c>
      <c r="D32" s="474"/>
      <c r="E32" s="474"/>
      <c r="F32" s="474"/>
      <c r="G32" s="474"/>
      <c r="H32" s="474"/>
      <c r="I32" s="474"/>
      <c r="J32" s="474"/>
      <c r="K32" s="474"/>
      <c r="L32" s="474"/>
      <c r="M32" s="474"/>
      <c r="N32" s="474"/>
      <c r="O32" s="474"/>
      <c r="P32" s="474"/>
      <c r="Q32" s="474"/>
      <c r="R32" s="474"/>
      <c r="S32" s="474"/>
      <c r="U32" s="455" t="s">
        <v>91</v>
      </c>
      <c r="V32" s="455"/>
      <c r="W32" s="455"/>
      <c r="X32" s="455"/>
      <c r="Y32" s="455"/>
      <c r="Z32" s="455"/>
      <c r="AA32" s="455"/>
      <c r="AB32" s="455"/>
      <c r="AC32" s="455"/>
      <c r="AD32" s="455"/>
      <c r="AE32" s="455"/>
      <c r="AF32" s="455"/>
      <c r="AG32" s="455"/>
      <c r="AH32" s="455"/>
      <c r="AI32" s="455"/>
      <c r="AJ32" s="455"/>
      <c r="AK32" s="455"/>
      <c r="AM32" s="455" t="s">
        <v>284</v>
      </c>
      <c r="AN32" s="455"/>
      <c r="AO32" s="455"/>
      <c r="AP32" s="455"/>
      <c r="AQ32" s="455"/>
      <c r="AR32" s="455"/>
      <c r="AS32" s="455"/>
      <c r="AT32" s="455"/>
      <c r="AU32" s="455"/>
      <c r="AV32" s="455"/>
      <c r="AW32" s="455"/>
      <c r="AX32" s="455"/>
      <c r="AY32" s="455"/>
      <c r="AZ32" s="455"/>
      <c r="BA32" s="455"/>
      <c r="BB32" s="455"/>
      <c r="BC32" s="455"/>
      <c r="BE32" s="455" t="s">
        <v>285</v>
      </c>
      <c r="BF32" s="455"/>
      <c r="BG32" s="455"/>
      <c r="BH32" s="455"/>
      <c r="BI32" s="455"/>
      <c r="BJ32" s="455"/>
      <c r="BK32" s="455"/>
      <c r="BL32" s="455"/>
      <c r="BM32" s="455"/>
      <c r="BN32" s="455"/>
      <c r="BO32" s="455"/>
      <c r="BP32" s="455"/>
      <c r="BQ32" s="455"/>
      <c r="BR32" s="455"/>
      <c r="BS32" s="455"/>
      <c r="BT32" s="455"/>
      <c r="BU32" s="455"/>
      <c r="BW32" s="455" t="s">
        <v>286</v>
      </c>
      <c r="BX32" s="455"/>
      <c r="BY32" s="455"/>
      <c r="BZ32" s="455"/>
      <c r="CA32" s="455"/>
      <c r="CB32" s="455"/>
      <c r="CC32" s="455"/>
      <c r="CD32" s="455"/>
      <c r="CE32" s="455"/>
      <c r="CF32" s="455"/>
      <c r="CG32" s="455"/>
      <c r="CH32" s="455"/>
      <c r="CI32" s="455"/>
      <c r="CJ32" s="455"/>
      <c r="CK32" s="455"/>
      <c r="CL32" s="455"/>
      <c r="CM32" s="455"/>
      <c r="CO32" s="455" t="s">
        <v>288</v>
      </c>
      <c r="CP32" s="455"/>
      <c r="CQ32" s="455"/>
      <c r="CR32" s="455"/>
      <c r="CS32" s="455"/>
      <c r="CT32" s="455"/>
      <c r="CU32" s="455"/>
      <c r="CV32" s="455"/>
      <c r="CW32" s="455"/>
      <c r="CX32" s="455"/>
      <c r="CY32" s="455"/>
      <c r="CZ32" s="455"/>
      <c r="DA32" s="455"/>
      <c r="DB32" s="455"/>
      <c r="DC32" s="455"/>
      <c r="DD32" s="455"/>
      <c r="DE32" s="455"/>
      <c r="DI32" s="36"/>
    </row>
    <row r="33" spans="1:113" ht="13.5" customHeight="1" x14ac:dyDescent="0.15">
      <c r="A33" s="2"/>
      <c r="B33" s="5"/>
      <c r="C33" s="434" t="s">
        <v>123</v>
      </c>
      <c r="D33" s="434"/>
      <c r="E33" s="414" t="s">
        <v>289</v>
      </c>
      <c r="F33" s="414"/>
      <c r="G33" s="414"/>
      <c r="H33" s="414"/>
      <c r="I33" s="414"/>
      <c r="J33" s="414"/>
      <c r="K33" s="414"/>
      <c r="L33" s="414"/>
      <c r="M33" s="414"/>
      <c r="N33" s="414"/>
      <c r="O33" s="414"/>
      <c r="P33" s="414"/>
      <c r="Q33" s="414"/>
      <c r="R33" s="414"/>
      <c r="S33" s="414"/>
      <c r="T33" s="12"/>
      <c r="U33" s="434" t="s">
        <v>123</v>
      </c>
      <c r="V33" s="434"/>
      <c r="W33" s="414" t="s">
        <v>289</v>
      </c>
      <c r="X33" s="414"/>
      <c r="Y33" s="414"/>
      <c r="Z33" s="414"/>
      <c r="AA33" s="414"/>
      <c r="AB33" s="414"/>
      <c r="AC33" s="414"/>
      <c r="AD33" s="414"/>
      <c r="AE33" s="414"/>
      <c r="AF33" s="414"/>
      <c r="AG33" s="414"/>
      <c r="AH33" s="414"/>
      <c r="AI33" s="414"/>
      <c r="AJ33" s="414"/>
      <c r="AK33" s="414"/>
      <c r="AL33" s="12"/>
      <c r="AM33" s="434" t="s">
        <v>123</v>
      </c>
      <c r="AN33" s="434"/>
      <c r="AO33" s="414" t="s">
        <v>289</v>
      </c>
      <c r="AP33" s="414"/>
      <c r="AQ33" s="414"/>
      <c r="AR33" s="414"/>
      <c r="AS33" s="414"/>
      <c r="AT33" s="414"/>
      <c r="AU33" s="414"/>
      <c r="AV33" s="414"/>
      <c r="AW33" s="414"/>
      <c r="AX33" s="414"/>
      <c r="AY33" s="414"/>
      <c r="AZ33" s="414"/>
      <c r="BA33" s="414"/>
      <c r="BB33" s="414"/>
      <c r="BC33" s="414"/>
      <c r="BD33" s="8"/>
      <c r="BE33" s="414" t="s">
        <v>290</v>
      </c>
      <c r="BF33" s="414"/>
      <c r="BG33" s="414" t="s">
        <v>173</v>
      </c>
      <c r="BH33" s="414"/>
      <c r="BI33" s="414"/>
      <c r="BJ33" s="414"/>
      <c r="BK33" s="414"/>
      <c r="BL33" s="414"/>
      <c r="BM33" s="414"/>
      <c r="BN33" s="414"/>
      <c r="BO33" s="414"/>
      <c r="BP33" s="414"/>
      <c r="BQ33" s="414"/>
      <c r="BR33" s="414"/>
      <c r="BS33" s="414"/>
      <c r="BT33" s="414"/>
      <c r="BU33" s="414"/>
      <c r="BV33" s="8"/>
      <c r="BW33" s="434" t="s">
        <v>290</v>
      </c>
      <c r="BX33" s="434"/>
      <c r="BY33" s="414" t="s">
        <v>108</v>
      </c>
      <c r="BZ33" s="414"/>
      <c r="CA33" s="414"/>
      <c r="CB33" s="414"/>
      <c r="CC33" s="414"/>
      <c r="CD33" s="414"/>
      <c r="CE33" s="414"/>
      <c r="CF33" s="414"/>
      <c r="CG33" s="414"/>
      <c r="CH33" s="414"/>
      <c r="CI33" s="414"/>
      <c r="CJ33" s="414"/>
      <c r="CK33" s="414"/>
      <c r="CL33" s="414"/>
      <c r="CM33" s="414"/>
      <c r="CN33" s="12"/>
      <c r="CO33" s="434" t="s">
        <v>123</v>
      </c>
      <c r="CP33" s="434"/>
      <c r="CQ33" s="414" t="s">
        <v>292</v>
      </c>
      <c r="CR33" s="414"/>
      <c r="CS33" s="414"/>
      <c r="CT33" s="414"/>
      <c r="CU33" s="414"/>
      <c r="CV33" s="414"/>
      <c r="CW33" s="414"/>
      <c r="CX33" s="414"/>
      <c r="CY33" s="414"/>
      <c r="CZ33" s="414"/>
      <c r="DA33" s="414"/>
      <c r="DB33" s="414"/>
      <c r="DC33" s="414"/>
      <c r="DD33" s="414"/>
      <c r="DE33" s="414"/>
      <c r="DF33" s="12"/>
      <c r="DG33" s="454" t="s">
        <v>84</v>
      </c>
      <c r="DH33" s="454"/>
      <c r="DI33" s="19"/>
    </row>
    <row r="34" spans="1:113" ht="32.25" customHeight="1" x14ac:dyDescent="0.15">
      <c r="A34" s="2"/>
      <c r="B34" s="5"/>
      <c r="C34" s="452">
        <f>IF(E34="","",1)</f>
        <v>1</v>
      </c>
      <c r="D34" s="452"/>
      <c r="E34" s="451" t="str">
        <f>IF('各会計、関係団体の財政状況及び健全化判断比率'!B7="","",'各会計、関係団体の財政状況及び健全化判断比率'!B7)</f>
        <v>一般会計</v>
      </c>
      <c r="F34" s="451"/>
      <c r="G34" s="451"/>
      <c r="H34" s="451"/>
      <c r="I34" s="451"/>
      <c r="J34" s="451"/>
      <c r="K34" s="451"/>
      <c r="L34" s="451"/>
      <c r="M34" s="451"/>
      <c r="N34" s="451"/>
      <c r="O34" s="451"/>
      <c r="P34" s="451"/>
      <c r="Q34" s="451"/>
      <c r="R34" s="451"/>
      <c r="S34" s="451"/>
      <c r="T34" s="2"/>
      <c r="U34" s="452">
        <f>IF(W34="","",MAX(C34:D43)+1)</f>
        <v>5</v>
      </c>
      <c r="V34" s="452"/>
      <c r="W34" s="451" t="str">
        <f>IF('各会計、関係団体の財政状況及び健全化判断比率'!B28="","",'各会計、関係団体の財政状況及び健全化判断比率'!B28)</f>
        <v>国民健康保険特別会計</v>
      </c>
      <c r="X34" s="451"/>
      <c r="Y34" s="451"/>
      <c r="Z34" s="451"/>
      <c r="AA34" s="451"/>
      <c r="AB34" s="451"/>
      <c r="AC34" s="451"/>
      <c r="AD34" s="451"/>
      <c r="AE34" s="451"/>
      <c r="AF34" s="451"/>
      <c r="AG34" s="451"/>
      <c r="AH34" s="451"/>
      <c r="AI34" s="451"/>
      <c r="AJ34" s="451"/>
      <c r="AK34" s="451"/>
      <c r="AL34" s="2"/>
      <c r="AM34" s="452">
        <f>IF(AO34="","",MAX(C34:D43,U34:V43)+1)</f>
        <v>8</v>
      </c>
      <c r="AN34" s="452"/>
      <c r="AO34" s="451" t="str">
        <f>IF('各会計、関係団体の財政状況及び健全化判断比率'!B31="","",'各会計、関係団体の財政状況及び健全化判断比率'!B31)</f>
        <v>水道事業会計</v>
      </c>
      <c r="AP34" s="451"/>
      <c r="AQ34" s="451"/>
      <c r="AR34" s="451"/>
      <c r="AS34" s="451"/>
      <c r="AT34" s="451"/>
      <c r="AU34" s="451"/>
      <c r="AV34" s="451"/>
      <c r="AW34" s="451"/>
      <c r="AX34" s="451"/>
      <c r="AY34" s="451"/>
      <c r="AZ34" s="451"/>
      <c r="BA34" s="451"/>
      <c r="BB34" s="451"/>
      <c r="BC34" s="451"/>
      <c r="BD34" s="2"/>
      <c r="BE34" s="452">
        <f>IF(BG34="","",MAX(C34:D43,U34:V43,AM34:AN43)+1)</f>
        <v>10</v>
      </c>
      <c r="BF34" s="452"/>
      <c r="BG34" s="451" t="str">
        <f>IF('各会計、関係団体の財政状況及び健全化判断比率'!B33="","",'各会計、関係団体の財政状況及び健全化判断比率'!B33)</f>
        <v>苅田臨空産業団地開発事業特別会計</v>
      </c>
      <c r="BH34" s="451"/>
      <c r="BI34" s="451"/>
      <c r="BJ34" s="451"/>
      <c r="BK34" s="451"/>
      <c r="BL34" s="451"/>
      <c r="BM34" s="451"/>
      <c r="BN34" s="451"/>
      <c r="BO34" s="451"/>
      <c r="BP34" s="451"/>
      <c r="BQ34" s="451"/>
      <c r="BR34" s="451"/>
      <c r="BS34" s="451"/>
      <c r="BT34" s="451"/>
      <c r="BU34" s="451"/>
      <c r="BV34" s="2"/>
      <c r="BW34" s="452">
        <f>IF(BY34="","",MAX(C34:D43,U34:V43,AM34:AN43,BE34:BF43)+1)</f>
        <v>11</v>
      </c>
      <c r="BX34" s="452"/>
      <c r="BY34" s="451" t="str">
        <f>IF('各会計、関係団体の財政状況及び健全化判断比率'!B68="","",'各会計、関係団体の財政状況及び健全化判断比率'!B68)</f>
        <v>福岡県市町村消防団員等公務災害補償組合</v>
      </c>
      <c r="BZ34" s="451"/>
      <c r="CA34" s="451"/>
      <c r="CB34" s="451"/>
      <c r="CC34" s="451"/>
      <c r="CD34" s="451"/>
      <c r="CE34" s="451"/>
      <c r="CF34" s="451"/>
      <c r="CG34" s="451"/>
      <c r="CH34" s="451"/>
      <c r="CI34" s="451"/>
      <c r="CJ34" s="451"/>
      <c r="CK34" s="451"/>
      <c r="CL34" s="451"/>
      <c r="CM34" s="451"/>
      <c r="CN34" s="2"/>
      <c r="CO34" s="452">
        <f>IF(CQ34="","",MAX(C34:D43,U34:V43,AM34:AN43,BE34:BF43,BW34:BX43)+1)</f>
        <v>21</v>
      </c>
      <c r="CP34" s="452"/>
      <c r="CQ34" s="451" t="str">
        <f>IF('各会計、関係団体の財政状況及び健全化判断比率'!BS7="","",'各会計、関係団体の財政状況及び健全化判断比率'!BS7)</f>
        <v>ピュアタウン苅田</v>
      </c>
      <c r="CR34" s="451"/>
      <c r="CS34" s="451"/>
      <c r="CT34" s="451"/>
      <c r="CU34" s="451"/>
      <c r="CV34" s="451"/>
      <c r="CW34" s="451"/>
      <c r="CX34" s="451"/>
      <c r="CY34" s="451"/>
      <c r="CZ34" s="451"/>
      <c r="DA34" s="451"/>
      <c r="DB34" s="451"/>
      <c r="DC34" s="451"/>
      <c r="DD34" s="451"/>
      <c r="DE34" s="451"/>
      <c r="DG34" s="453" t="str">
        <f>IF('各会計、関係団体の財政状況及び健全化判断比率'!BR7="","",'各会計、関係団体の財政状況及び健全化判断比率'!BR7)</f>
        <v/>
      </c>
      <c r="DH34" s="453"/>
      <c r="DI34" s="19"/>
    </row>
    <row r="35" spans="1:113" ht="32.25" customHeight="1" x14ac:dyDescent="0.15">
      <c r="A35" s="2"/>
      <c r="B35" s="5"/>
      <c r="C35" s="452">
        <f t="shared" ref="C35:C43" si="0">IF(E35="","",C34+1)</f>
        <v>2</v>
      </c>
      <c r="D35" s="452"/>
      <c r="E35" s="451" t="str">
        <f>IF('各会計、関係団体の財政状況及び健全化判断比率'!B8="","",'各会計、関係団体の財政状況及び健全化判断比率'!B8)</f>
        <v>土地区画整理事業特別会計</v>
      </c>
      <c r="F35" s="451"/>
      <c r="G35" s="451"/>
      <c r="H35" s="451"/>
      <c r="I35" s="451"/>
      <c r="J35" s="451"/>
      <c r="K35" s="451"/>
      <c r="L35" s="451"/>
      <c r="M35" s="451"/>
      <c r="N35" s="451"/>
      <c r="O35" s="451"/>
      <c r="P35" s="451"/>
      <c r="Q35" s="451"/>
      <c r="R35" s="451"/>
      <c r="S35" s="451"/>
      <c r="T35" s="2"/>
      <c r="U35" s="452">
        <f t="shared" ref="U35:U43" si="1">IF(W35="","",U34+1)</f>
        <v>6</v>
      </c>
      <c r="V35" s="452"/>
      <c r="W35" s="451" t="str">
        <f>IF('各会計、関係団体の財政状況及び健全化判断比率'!B29="","",'各会計、関係団体の財政状況及び健全化判断比率'!B29)</f>
        <v>後期高齢者医療特別会計</v>
      </c>
      <c r="X35" s="451"/>
      <c r="Y35" s="451"/>
      <c r="Z35" s="451"/>
      <c r="AA35" s="451"/>
      <c r="AB35" s="451"/>
      <c r="AC35" s="451"/>
      <c r="AD35" s="451"/>
      <c r="AE35" s="451"/>
      <c r="AF35" s="451"/>
      <c r="AG35" s="451"/>
      <c r="AH35" s="451"/>
      <c r="AI35" s="451"/>
      <c r="AJ35" s="451"/>
      <c r="AK35" s="451"/>
      <c r="AL35" s="2"/>
      <c r="AM35" s="452">
        <f t="shared" ref="AM35:AM43" si="2">IF(AO35="","",AM34+1)</f>
        <v>9</v>
      </c>
      <c r="AN35" s="452"/>
      <c r="AO35" s="451" t="str">
        <f>IF('各会計、関係団体の財政状況及び健全化判断比率'!B32="","",'各会計、関係団体の財政状況及び健全化判断比率'!B32)</f>
        <v>下水道事業会計</v>
      </c>
      <c r="AP35" s="451"/>
      <c r="AQ35" s="451"/>
      <c r="AR35" s="451"/>
      <c r="AS35" s="451"/>
      <c r="AT35" s="451"/>
      <c r="AU35" s="451"/>
      <c r="AV35" s="451"/>
      <c r="AW35" s="451"/>
      <c r="AX35" s="451"/>
      <c r="AY35" s="451"/>
      <c r="AZ35" s="451"/>
      <c r="BA35" s="451"/>
      <c r="BB35" s="451"/>
      <c r="BC35" s="451"/>
      <c r="BD35" s="2"/>
      <c r="BE35" s="452" t="str">
        <f t="shared" ref="BE35:BE43" si="3">IF(BG35="","",BE34+1)</f>
        <v/>
      </c>
      <c r="BF35" s="452"/>
      <c r="BG35" s="451"/>
      <c r="BH35" s="451"/>
      <c r="BI35" s="451"/>
      <c r="BJ35" s="451"/>
      <c r="BK35" s="451"/>
      <c r="BL35" s="451"/>
      <c r="BM35" s="451"/>
      <c r="BN35" s="451"/>
      <c r="BO35" s="451"/>
      <c r="BP35" s="451"/>
      <c r="BQ35" s="451"/>
      <c r="BR35" s="451"/>
      <c r="BS35" s="451"/>
      <c r="BT35" s="451"/>
      <c r="BU35" s="451"/>
      <c r="BV35" s="2"/>
      <c r="BW35" s="452">
        <f t="shared" ref="BW35:BW43" si="4">IF(BY35="","",BW34+1)</f>
        <v>12</v>
      </c>
      <c r="BX35" s="452"/>
      <c r="BY35" s="451" t="str">
        <f>IF('各会計、関係団体の財政状況及び健全化判断比率'!B69="","",'各会計、関係団体の財政状況及び健全化判断比率'!B69)</f>
        <v>福岡県市町村職員退職手当組合（一般会計）</v>
      </c>
      <c r="BZ35" s="451"/>
      <c r="CA35" s="451"/>
      <c r="CB35" s="451"/>
      <c r="CC35" s="451"/>
      <c r="CD35" s="451"/>
      <c r="CE35" s="451"/>
      <c r="CF35" s="451"/>
      <c r="CG35" s="451"/>
      <c r="CH35" s="451"/>
      <c r="CI35" s="451"/>
      <c r="CJ35" s="451"/>
      <c r="CK35" s="451"/>
      <c r="CL35" s="451"/>
      <c r="CM35" s="451"/>
      <c r="CN35" s="2"/>
      <c r="CO35" s="452">
        <f t="shared" ref="CO35:CO43" si="5">IF(CQ35="","",CO34+1)</f>
        <v>22</v>
      </c>
      <c r="CP35" s="452"/>
      <c r="CQ35" s="451" t="str">
        <f>IF('各会計、関係団体の財政状況及び健全化判断比率'!BS8="","",'各会計、関係団体の財政状況及び健全化判断比率'!BS8)</f>
        <v>苅田エコプラント</v>
      </c>
      <c r="CR35" s="451"/>
      <c r="CS35" s="451"/>
      <c r="CT35" s="451"/>
      <c r="CU35" s="451"/>
      <c r="CV35" s="451"/>
      <c r="CW35" s="451"/>
      <c r="CX35" s="451"/>
      <c r="CY35" s="451"/>
      <c r="CZ35" s="451"/>
      <c r="DA35" s="451"/>
      <c r="DB35" s="451"/>
      <c r="DC35" s="451"/>
      <c r="DD35" s="451"/>
      <c r="DE35" s="451"/>
      <c r="DG35" s="453" t="str">
        <f>IF('各会計、関係団体の財政状況及び健全化判断比率'!BR8="","",'各会計、関係団体の財政状況及び健全化判断比率'!BR8)</f>
        <v/>
      </c>
      <c r="DH35" s="453"/>
      <c r="DI35" s="19"/>
    </row>
    <row r="36" spans="1:113" ht="32.25" customHeight="1" x14ac:dyDescent="0.15">
      <c r="A36" s="2"/>
      <c r="B36" s="5"/>
      <c r="C36" s="452">
        <f t="shared" si="0"/>
        <v>3</v>
      </c>
      <c r="D36" s="452"/>
      <c r="E36" s="451" t="str">
        <f>IF('各会計、関係団体の財政状況及び健全化判断比率'!B9="","",'各会計、関係団体の財政状況及び健全化判断比率'!B9)</f>
        <v>住宅新築資金等特別会計</v>
      </c>
      <c r="F36" s="451"/>
      <c r="G36" s="451"/>
      <c r="H36" s="451"/>
      <c r="I36" s="451"/>
      <c r="J36" s="451"/>
      <c r="K36" s="451"/>
      <c r="L36" s="451"/>
      <c r="M36" s="451"/>
      <c r="N36" s="451"/>
      <c r="O36" s="451"/>
      <c r="P36" s="451"/>
      <c r="Q36" s="451"/>
      <c r="R36" s="451"/>
      <c r="S36" s="451"/>
      <c r="T36" s="2"/>
      <c r="U36" s="452">
        <f t="shared" si="1"/>
        <v>7</v>
      </c>
      <c r="V36" s="452"/>
      <c r="W36" s="451" t="str">
        <f>IF('各会計、関係団体の財政状況及び健全化判断比率'!B30="","",'各会計、関係団体の財政状況及び健全化判断比率'!B30)</f>
        <v>介護保険特別会計</v>
      </c>
      <c r="X36" s="451"/>
      <c r="Y36" s="451"/>
      <c r="Z36" s="451"/>
      <c r="AA36" s="451"/>
      <c r="AB36" s="451"/>
      <c r="AC36" s="451"/>
      <c r="AD36" s="451"/>
      <c r="AE36" s="451"/>
      <c r="AF36" s="451"/>
      <c r="AG36" s="451"/>
      <c r="AH36" s="451"/>
      <c r="AI36" s="451"/>
      <c r="AJ36" s="451"/>
      <c r="AK36" s="451"/>
      <c r="AL36" s="2"/>
      <c r="AM36" s="452" t="str">
        <f t="shared" si="2"/>
        <v/>
      </c>
      <c r="AN36" s="452"/>
      <c r="AO36" s="451"/>
      <c r="AP36" s="451"/>
      <c r="AQ36" s="451"/>
      <c r="AR36" s="451"/>
      <c r="AS36" s="451"/>
      <c r="AT36" s="451"/>
      <c r="AU36" s="451"/>
      <c r="AV36" s="451"/>
      <c r="AW36" s="451"/>
      <c r="AX36" s="451"/>
      <c r="AY36" s="451"/>
      <c r="AZ36" s="451"/>
      <c r="BA36" s="451"/>
      <c r="BB36" s="451"/>
      <c r="BC36" s="451"/>
      <c r="BD36" s="2"/>
      <c r="BE36" s="452" t="str">
        <f t="shared" si="3"/>
        <v/>
      </c>
      <c r="BF36" s="452"/>
      <c r="BG36" s="451"/>
      <c r="BH36" s="451"/>
      <c r="BI36" s="451"/>
      <c r="BJ36" s="451"/>
      <c r="BK36" s="451"/>
      <c r="BL36" s="451"/>
      <c r="BM36" s="451"/>
      <c r="BN36" s="451"/>
      <c r="BO36" s="451"/>
      <c r="BP36" s="451"/>
      <c r="BQ36" s="451"/>
      <c r="BR36" s="451"/>
      <c r="BS36" s="451"/>
      <c r="BT36" s="451"/>
      <c r="BU36" s="451"/>
      <c r="BV36" s="2"/>
      <c r="BW36" s="452">
        <f t="shared" si="4"/>
        <v>13</v>
      </c>
      <c r="BX36" s="452"/>
      <c r="BY36" s="451" t="str">
        <f>IF('各会計、関係団体の財政状況及び健全化判断比率'!B70="","",'各会計、関係団体の財政状況及び健全化判断比率'!B70)</f>
        <v>福岡県市町村職員退職手当組合（基金特別会計）</v>
      </c>
      <c r="BZ36" s="451"/>
      <c r="CA36" s="451"/>
      <c r="CB36" s="451"/>
      <c r="CC36" s="451"/>
      <c r="CD36" s="451"/>
      <c r="CE36" s="451"/>
      <c r="CF36" s="451"/>
      <c r="CG36" s="451"/>
      <c r="CH36" s="451"/>
      <c r="CI36" s="451"/>
      <c r="CJ36" s="451"/>
      <c r="CK36" s="451"/>
      <c r="CL36" s="451"/>
      <c r="CM36" s="451"/>
      <c r="CN36" s="2"/>
      <c r="CO36" s="452">
        <f t="shared" si="5"/>
        <v>23</v>
      </c>
      <c r="CP36" s="452"/>
      <c r="CQ36" s="451" t="str">
        <f>IF('各会計、関係団体の財政状況及び健全化判断比率'!BS9="","",'各会計、関係団体の財政状況及び健全化判断比率'!BS9)</f>
        <v>苅田町土地開発公社</v>
      </c>
      <c r="CR36" s="451"/>
      <c r="CS36" s="451"/>
      <c r="CT36" s="451"/>
      <c r="CU36" s="451"/>
      <c r="CV36" s="451"/>
      <c r="CW36" s="451"/>
      <c r="CX36" s="451"/>
      <c r="CY36" s="451"/>
      <c r="CZ36" s="451"/>
      <c r="DA36" s="451"/>
      <c r="DB36" s="451"/>
      <c r="DC36" s="451"/>
      <c r="DD36" s="451"/>
      <c r="DE36" s="451"/>
      <c r="DG36" s="453" t="str">
        <f>IF('各会計、関係団体の財政状況及び健全化判断比率'!BR9="","",'各会計、関係団体の財政状況及び健全化判断比率'!BR9)</f>
        <v>○</v>
      </c>
      <c r="DH36" s="453"/>
      <c r="DI36" s="19"/>
    </row>
    <row r="37" spans="1:113" ht="32.25" customHeight="1" x14ac:dyDescent="0.15">
      <c r="A37" s="2"/>
      <c r="B37" s="5"/>
      <c r="C37" s="452">
        <f t="shared" si="0"/>
        <v>4</v>
      </c>
      <c r="D37" s="452"/>
      <c r="E37" s="451" t="str">
        <f>IF('各会計、関係団体の財政状況及び健全化判断比率'!B10="","",'各会計、関係団体の財政状況及び健全化判断比率'!B10)</f>
        <v>京都郡公平委員会特別会計</v>
      </c>
      <c r="F37" s="451"/>
      <c r="G37" s="451"/>
      <c r="H37" s="451"/>
      <c r="I37" s="451"/>
      <c r="J37" s="451"/>
      <c r="K37" s="451"/>
      <c r="L37" s="451"/>
      <c r="M37" s="451"/>
      <c r="N37" s="451"/>
      <c r="O37" s="451"/>
      <c r="P37" s="451"/>
      <c r="Q37" s="451"/>
      <c r="R37" s="451"/>
      <c r="S37" s="451"/>
      <c r="T37" s="2"/>
      <c r="U37" s="452" t="str">
        <f t="shared" si="1"/>
        <v/>
      </c>
      <c r="V37" s="452"/>
      <c r="W37" s="451"/>
      <c r="X37" s="451"/>
      <c r="Y37" s="451"/>
      <c r="Z37" s="451"/>
      <c r="AA37" s="451"/>
      <c r="AB37" s="451"/>
      <c r="AC37" s="451"/>
      <c r="AD37" s="451"/>
      <c r="AE37" s="451"/>
      <c r="AF37" s="451"/>
      <c r="AG37" s="451"/>
      <c r="AH37" s="451"/>
      <c r="AI37" s="451"/>
      <c r="AJ37" s="451"/>
      <c r="AK37" s="451"/>
      <c r="AL37" s="2"/>
      <c r="AM37" s="452" t="str">
        <f t="shared" si="2"/>
        <v/>
      </c>
      <c r="AN37" s="452"/>
      <c r="AO37" s="451"/>
      <c r="AP37" s="451"/>
      <c r="AQ37" s="451"/>
      <c r="AR37" s="451"/>
      <c r="AS37" s="451"/>
      <c r="AT37" s="451"/>
      <c r="AU37" s="451"/>
      <c r="AV37" s="451"/>
      <c r="AW37" s="451"/>
      <c r="AX37" s="451"/>
      <c r="AY37" s="451"/>
      <c r="AZ37" s="451"/>
      <c r="BA37" s="451"/>
      <c r="BB37" s="451"/>
      <c r="BC37" s="451"/>
      <c r="BD37" s="2"/>
      <c r="BE37" s="452" t="str">
        <f t="shared" si="3"/>
        <v/>
      </c>
      <c r="BF37" s="452"/>
      <c r="BG37" s="451"/>
      <c r="BH37" s="451"/>
      <c r="BI37" s="451"/>
      <c r="BJ37" s="451"/>
      <c r="BK37" s="451"/>
      <c r="BL37" s="451"/>
      <c r="BM37" s="451"/>
      <c r="BN37" s="451"/>
      <c r="BO37" s="451"/>
      <c r="BP37" s="451"/>
      <c r="BQ37" s="451"/>
      <c r="BR37" s="451"/>
      <c r="BS37" s="451"/>
      <c r="BT37" s="451"/>
      <c r="BU37" s="451"/>
      <c r="BV37" s="2"/>
      <c r="BW37" s="452">
        <f t="shared" si="4"/>
        <v>14</v>
      </c>
      <c r="BX37" s="452"/>
      <c r="BY37" s="451" t="str">
        <f>IF('各会計、関係団体の財政状況及び健全化判断比率'!B71="","",'各会計、関係団体の財政状況及び健全化判断比率'!B71)</f>
        <v>福岡県自治会館管理組合</v>
      </c>
      <c r="BZ37" s="451"/>
      <c r="CA37" s="451"/>
      <c r="CB37" s="451"/>
      <c r="CC37" s="451"/>
      <c r="CD37" s="451"/>
      <c r="CE37" s="451"/>
      <c r="CF37" s="451"/>
      <c r="CG37" s="451"/>
      <c r="CH37" s="451"/>
      <c r="CI37" s="451"/>
      <c r="CJ37" s="451"/>
      <c r="CK37" s="451"/>
      <c r="CL37" s="451"/>
      <c r="CM37" s="451"/>
      <c r="CN37" s="2"/>
      <c r="CO37" s="452">
        <f t="shared" si="5"/>
        <v>24</v>
      </c>
      <c r="CP37" s="452"/>
      <c r="CQ37" s="451" t="str">
        <f>IF('各会計、関係団体の財政状況及び健全化判断比率'!BS10="","",'各会計、関係団体の財政状況及び健全化判断比率'!BS10)</f>
        <v>苅田町農業公社</v>
      </c>
      <c r="CR37" s="451"/>
      <c r="CS37" s="451"/>
      <c r="CT37" s="451"/>
      <c r="CU37" s="451"/>
      <c r="CV37" s="451"/>
      <c r="CW37" s="451"/>
      <c r="CX37" s="451"/>
      <c r="CY37" s="451"/>
      <c r="CZ37" s="451"/>
      <c r="DA37" s="451"/>
      <c r="DB37" s="451"/>
      <c r="DC37" s="451"/>
      <c r="DD37" s="451"/>
      <c r="DE37" s="451"/>
      <c r="DG37" s="453" t="str">
        <f>IF('各会計、関係団体の財政状況及び健全化判断比率'!BR10="","",'各会計、関係団体の財政状況及び健全化判断比率'!BR10)</f>
        <v/>
      </c>
      <c r="DH37" s="453"/>
      <c r="DI37" s="19"/>
    </row>
    <row r="38" spans="1:113" ht="32.25" customHeight="1" x14ac:dyDescent="0.15">
      <c r="A38" s="2"/>
      <c r="B38" s="5"/>
      <c r="C38" s="452" t="str">
        <f t="shared" si="0"/>
        <v/>
      </c>
      <c r="D38" s="452"/>
      <c r="E38" s="451" t="str">
        <f>IF('各会計、関係団体の財政状況及び健全化判断比率'!B11="","",'各会計、関係団体の財政状況及び健全化判断比率'!B11)</f>
        <v/>
      </c>
      <c r="F38" s="451"/>
      <c r="G38" s="451"/>
      <c r="H38" s="451"/>
      <c r="I38" s="451"/>
      <c r="J38" s="451"/>
      <c r="K38" s="451"/>
      <c r="L38" s="451"/>
      <c r="M38" s="451"/>
      <c r="N38" s="451"/>
      <c r="O38" s="451"/>
      <c r="P38" s="451"/>
      <c r="Q38" s="451"/>
      <c r="R38" s="451"/>
      <c r="S38" s="451"/>
      <c r="T38" s="2"/>
      <c r="U38" s="452" t="str">
        <f t="shared" si="1"/>
        <v/>
      </c>
      <c r="V38" s="452"/>
      <c r="W38" s="451"/>
      <c r="X38" s="451"/>
      <c r="Y38" s="451"/>
      <c r="Z38" s="451"/>
      <c r="AA38" s="451"/>
      <c r="AB38" s="451"/>
      <c r="AC38" s="451"/>
      <c r="AD38" s="451"/>
      <c r="AE38" s="451"/>
      <c r="AF38" s="451"/>
      <c r="AG38" s="451"/>
      <c r="AH38" s="451"/>
      <c r="AI38" s="451"/>
      <c r="AJ38" s="451"/>
      <c r="AK38" s="451"/>
      <c r="AL38" s="2"/>
      <c r="AM38" s="452" t="str">
        <f t="shared" si="2"/>
        <v/>
      </c>
      <c r="AN38" s="452"/>
      <c r="AO38" s="451"/>
      <c r="AP38" s="451"/>
      <c r="AQ38" s="451"/>
      <c r="AR38" s="451"/>
      <c r="AS38" s="451"/>
      <c r="AT38" s="451"/>
      <c r="AU38" s="451"/>
      <c r="AV38" s="451"/>
      <c r="AW38" s="451"/>
      <c r="AX38" s="451"/>
      <c r="AY38" s="451"/>
      <c r="AZ38" s="451"/>
      <c r="BA38" s="451"/>
      <c r="BB38" s="451"/>
      <c r="BC38" s="451"/>
      <c r="BD38" s="2"/>
      <c r="BE38" s="452" t="str">
        <f t="shared" si="3"/>
        <v/>
      </c>
      <c r="BF38" s="452"/>
      <c r="BG38" s="451"/>
      <c r="BH38" s="451"/>
      <c r="BI38" s="451"/>
      <c r="BJ38" s="451"/>
      <c r="BK38" s="451"/>
      <c r="BL38" s="451"/>
      <c r="BM38" s="451"/>
      <c r="BN38" s="451"/>
      <c r="BO38" s="451"/>
      <c r="BP38" s="451"/>
      <c r="BQ38" s="451"/>
      <c r="BR38" s="451"/>
      <c r="BS38" s="451"/>
      <c r="BT38" s="451"/>
      <c r="BU38" s="451"/>
      <c r="BV38" s="2"/>
      <c r="BW38" s="452">
        <f t="shared" si="4"/>
        <v>15</v>
      </c>
      <c r="BX38" s="452"/>
      <c r="BY38" s="451" t="str">
        <f>IF('各会計、関係団体の財政状況及び健全化判断比率'!B72="","",'各会計、関係団体の財政状況及び健全化判断比率'!B72)</f>
        <v>福岡県自治振興組合（一般会計）</v>
      </c>
      <c r="BZ38" s="451"/>
      <c r="CA38" s="451"/>
      <c r="CB38" s="451"/>
      <c r="CC38" s="451"/>
      <c r="CD38" s="451"/>
      <c r="CE38" s="451"/>
      <c r="CF38" s="451"/>
      <c r="CG38" s="451"/>
      <c r="CH38" s="451"/>
      <c r="CI38" s="451"/>
      <c r="CJ38" s="451"/>
      <c r="CK38" s="451"/>
      <c r="CL38" s="451"/>
      <c r="CM38" s="451"/>
      <c r="CN38" s="2"/>
      <c r="CO38" s="452" t="str">
        <f t="shared" si="5"/>
        <v/>
      </c>
      <c r="CP38" s="452"/>
      <c r="CQ38" s="451" t="str">
        <f>IF('各会計、関係団体の財政状況及び健全化判断比率'!BS11="","",'各会計、関係団体の財政状況及び健全化判断比率'!BS11)</f>
        <v/>
      </c>
      <c r="CR38" s="451"/>
      <c r="CS38" s="451"/>
      <c r="CT38" s="451"/>
      <c r="CU38" s="451"/>
      <c r="CV38" s="451"/>
      <c r="CW38" s="451"/>
      <c r="CX38" s="451"/>
      <c r="CY38" s="451"/>
      <c r="CZ38" s="451"/>
      <c r="DA38" s="451"/>
      <c r="DB38" s="451"/>
      <c r="DC38" s="451"/>
      <c r="DD38" s="451"/>
      <c r="DE38" s="451"/>
      <c r="DG38" s="453" t="str">
        <f>IF('各会計、関係団体の財政状況及び健全化判断比率'!BR11="","",'各会計、関係団体の財政状況及び健全化判断比率'!BR11)</f>
        <v/>
      </c>
      <c r="DH38" s="453"/>
      <c r="DI38" s="19"/>
    </row>
    <row r="39" spans="1:113" ht="32.25" customHeight="1" x14ac:dyDescent="0.15">
      <c r="A39" s="2"/>
      <c r="B39" s="5"/>
      <c r="C39" s="452" t="str">
        <f t="shared" si="0"/>
        <v/>
      </c>
      <c r="D39" s="452"/>
      <c r="E39" s="451" t="str">
        <f>IF('各会計、関係団体の財政状況及び健全化判断比率'!B12="","",'各会計、関係団体の財政状況及び健全化判断比率'!B12)</f>
        <v/>
      </c>
      <c r="F39" s="451"/>
      <c r="G39" s="451"/>
      <c r="H39" s="451"/>
      <c r="I39" s="451"/>
      <c r="J39" s="451"/>
      <c r="K39" s="451"/>
      <c r="L39" s="451"/>
      <c r="M39" s="451"/>
      <c r="N39" s="451"/>
      <c r="O39" s="451"/>
      <c r="P39" s="451"/>
      <c r="Q39" s="451"/>
      <c r="R39" s="451"/>
      <c r="S39" s="451"/>
      <c r="T39" s="2"/>
      <c r="U39" s="452" t="str">
        <f t="shared" si="1"/>
        <v/>
      </c>
      <c r="V39" s="452"/>
      <c r="W39" s="451"/>
      <c r="X39" s="451"/>
      <c r="Y39" s="451"/>
      <c r="Z39" s="451"/>
      <c r="AA39" s="451"/>
      <c r="AB39" s="451"/>
      <c r="AC39" s="451"/>
      <c r="AD39" s="451"/>
      <c r="AE39" s="451"/>
      <c r="AF39" s="451"/>
      <c r="AG39" s="451"/>
      <c r="AH39" s="451"/>
      <c r="AI39" s="451"/>
      <c r="AJ39" s="451"/>
      <c r="AK39" s="451"/>
      <c r="AL39" s="2"/>
      <c r="AM39" s="452" t="str">
        <f t="shared" si="2"/>
        <v/>
      </c>
      <c r="AN39" s="452"/>
      <c r="AO39" s="451"/>
      <c r="AP39" s="451"/>
      <c r="AQ39" s="451"/>
      <c r="AR39" s="451"/>
      <c r="AS39" s="451"/>
      <c r="AT39" s="451"/>
      <c r="AU39" s="451"/>
      <c r="AV39" s="451"/>
      <c r="AW39" s="451"/>
      <c r="AX39" s="451"/>
      <c r="AY39" s="451"/>
      <c r="AZ39" s="451"/>
      <c r="BA39" s="451"/>
      <c r="BB39" s="451"/>
      <c r="BC39" s="451"/>
      <c r="BD39" s="2"/>
      <c r="BE39" s="452" t="str">
        <f t="shared" si="3"/>
        <v/>
      </c>
      <c r="BF39" s="452"/>
      <c r="BG39" s="451"/>
      <c r="BH39" s="451"/>
      <c r="BI39" s="451"/>
      <c r="BJ39" s="451"/>
      <c r="BK39" s="451"/>
      <c r="BL39" s="451"/>
      <c r="BM39" s="451"/>
      <c r="BN39" s="451"/>
      <c r="BO39" s="451"/>
      <c r="BP39" s="451"/>
      <c r="BQ39" s="451"/>
      <c r="BR39" s="451"/>
      <c r="BS39" s="451"/>
      <c r="BT39" s="451"/>
      <c r="BU39" s="451"/>
      <c r="BV39" s="2"/>
      <c r="BW39" s="452">
        <f t="shared" si="4"/>
        <v>16</v>
      </c>
      <c r="BX39" s="452"/>
      <c r="BY39" s="451" t="str">
        <f>IF('各会計、関係団体の財政状況及び健全化判断比率'!B73="","",'各会計、関係団体の財政状況及び健全化判断比率'!B73)</f>
        <v>福岡県自治振興組合（公文書館事業特別会計）</v>
      </c>
      <c r="BZ39" s="451"/>
      <c r="CA39" s="451"/>
      <c r="CB39" s="451"/>
      <c r="CC39" s="451"/>
      <c r="CD39" s="451"/>
      <c r="CE39" s="451"/>
      <c r="CF39" s="451"/>
      <c r="CG39" s="451"/>
      <c r="CH39" s="451"/>
      <c r="CI39" s="451"/>
      <c r="CJ39" s="451"/>
      <c r="CK39" s="451"/>
      <c r="CL39" s="451"/>
      <c r="CM39" s="451"/>
      <c r="CN39" s="2"/>
      <c r="CO39" s="452" t="str">
        <f t="shared" si="5"/>
        <v/>
      </c>
      <c r="CP39" s="452"/>
      <c r="CQ39" s="451" t="str">
        <f>IF('各会計、関係団体の財政状況及び健全化判断比率'!BS12="","",'各会計、関係団体の財政状況及び健全化判断比率'!BS12)</f>
        <v/>
      </c>
      <c r="CR39" s="451"/>
      <c r="CS39" s="451"/>
      <c r="CT39" s="451"/>
      <c r="CU39" s="451"/>
      <c r="CV39" s="451"/>
      <c r="CW39" s="451"/>
      <c r="CX39" s="451"/>
      <c r="CY39" s="451"/>
      <c r="CZ39" s="451"/>
      <c r="DA39" s="451"/>
      <c r="DB39" s="451"/>
      <c r="DC39" s="451"/>
      <c r="DD39" s="451"/>
      <c r="DE39" s="451"/>
      <c r="DG39" s="453" t="str">
        <f>IF('各会計、関係団体の財政状況及び健全化判断比率'!BR12="","",'各会計、関係団体の財政状況及び健全化判断比率'!BR12)</f>
        <v/>
      </c>
      <c r="DH39" s="453"/>
      <c r="DI39" s="19"/>
    </row>
    <row r="40" spans="1:113" ht="32.25" customHeight="1" x14ac:dyDescent="0.15">
      <c r="A40" s="2"/>
      <c r="B40" s="5"/>
      <c r="C40" s="452" t="str">
        <f t="shared" si="0"/>
        <v/>
      </c>
      <c r="D40" s="452"/>
      <c r="E40" s="451" t="str">
        <f>IF('各会計、関係団体の財政状況及び健全化判断比率'!B13="","",'各会計、関係団体の財政状況及び健全化判断比率'!B13)</f>
        <v/>
      </c>
      <c r="F40" s="451"/>
      <c r="G40" s="451"/>
      <c r="H40" s="451"/>
      <c r="I40" s="451"/>
      <c r="J40" s="451"/>
      <c r="K40" s="451"/>
      <c r="L40" s="451"/>
      <c r="M40" s="451"/>
      <c r="N40" s="451"/>
      <c r="O40" s="451"/>
      <c r="P40" s="451"/>
      <c r="Q40" s="451"/>
      <c r="R40" s="451"/>
      <c r="S40" s="451"/>
      <c r="T40" s="2"/>
      <c r="U40" s="452" t="str">
        <f t="shared" si="1"/>
        <v/>
      </c>
      <c r="V40" s="452"/>
      <c r="W40" s="451"/>
      <c r="X40" s="451"/>
      <c r="Y40" s="451"/>
      <c r="Z40" s="451"/>
      <c r="AA40" s="451"/>
      <c r="AB40" s="451"/>
      <c r="AC40" s="451"/>
      <c r="AD40" s="451"/>
      <c r="AE40" s="451"/>
      <c r="AF40" s="451"/>
      <c r="AG40" s="451"/>
      <c r="AH40" s="451"/>
      <c r="AI40" s="451"/>
      <c r="AJ40" s="451"/>
      <c r="AK40" s="451"/>
      <c r="AL40" s="2"/>
      <c r="AM40" s="452" t="str">
        <f t="shared" si="2"/>
        <v/>
      </c>
      <c r="AN40" s="452"/>
      <c r="AO40" s="451"/>
      <c r="AP40" s="451"/>
      <c r="AQ40" s="451"/>
      <c r="AR40" s="451"/>
      <c r="AS40" s="451"/>
      <c r="AT40" s="451"/>
      <c r="AU40" s="451"/>
      <c r="AV40" s="451"/>
      <c r="AW40" s="451"/>
      <c r="AX40" s="451"/>
      <c r="AY40" s="451"/>
      <c r="AZ40" s="451"/>
      <c r="BA40" s="451"/>
      <c r="BB40" s="451"/>
      <c r="BC40" s="451"/>
      <c r="BD40" s="2"/>
      <c r="BE40" s="452" t="str">
        <f t="shared" si="3"/>
        <v/>
      </c>
      <c r="BF40" s="452"/>
      <c r="BG40" s="451"/>
      <c r="BH40" s="451"/>
      <c r="BI40" s="451"/>
      <c r="BJ40" s="451"/>
      <c r="BK40" s="451"/>
      <c r="BL40" s="451"/>
      <c r="BM40" s="451"/>
      <c r="BN40" s="451"/>
      <c r="BO40" s="451"/>
      <c r="BP40" s="451"/>
      <c r="BQ40" s="451"/>
      <c r="BR40" s="451"/>
      <c r="BS40" s="451"/>
      <c r="BT40" s="451"/>
      <c r="BU40" s="451"/>
      <c r="BV40" s="2"/>
      <c r="BW40" s="452">
        <f t="shared" si="4"/>
        <v>17</v>
      </c>
      <c r="BX40" s="452"/>
      <c r="BY40" s="451" t="str">
        <f>IF('各会計、関係団体の財政状況及び健全化判断比率'!B74="","",'各会計、関係団体の財政状況及び健全化判断比率'!B74)</f>
        <v>京築地区水道企業団</v>
      </c>
      <c r="BZ40" s="451"/>
      <c r="CA40" s="451"/>
      <c r="CB40" s="451"/>
      <c r="CC40" s="451"/>
      <c r="CD40" s="451"/>
      <c r="CE40" s="451"/>
      <c r="CF40" s="451"/>
      <c r="CG40" s="451"/>
      <c r="CH40" s="451"/>
      <c r="CI40" s="451"/>
      <c r="CJ40" s="451"/>
      <c r="CK40" s="451"/>
      <c r="CL40" s="451"/>
      <c r="CM40" s="451"/>
      <c r="CN40" s="2"/>
      <c r="CO40" s="452" t="str">
        <f t="shared" si="5"/>
        <v/>
      </c>
      <c r="CP40" s="452"/>
      <c r="CQ40" s="451" t="str">
        <f>IF('各会計、関係団体の財政状況及び健全化判断比率'!BS13="","",'各会計、関係団体の財政状況及び健全化判断比率'!BS13)</f>
        <v/>
      </c>
      <c r="CR40" s="451"/>
      <c r="CS40" s="451"/>
      <c r="CT40" s="451"/>
      <c r="CU40" s="451"/>
      <c r="CV40" s="451"/>
      <c r="CW40" s="451"/>
      <c r="CX40" s="451"/>
      <c r="CY40" s="451"/>
      <c r="CZ40" s="451"/>
      <c r="DA40" s="451"/>
      <c r="DB40" s="451"/>
      <c r="DC40" s="451"/>
      <c r="DD40" s="451"/>
      <c r="DE40" s="451"/>
      <c r="DG40" s="453" t="str">
        <f>IF('各会計、関係団体の財政状況及び健全化判断比率'!BR13="","",'各会計、関係団体の財政状況及び健全化判断比率'!BR13)</f>
        <v/>
      </c>
      <c r="DH40" s="453"/>
      <c r="DI40" s="19"/>
    </row>
    <row r="41" spans="1:113" ht="32.25" customHeight="1" x14ac:dyDescent="0.15">
      <c r="A41" s="2"/>
      <c r="B41" s="5"/>
      <c r="C41" s="452" t="str">
        <f t="shared" si="0"/>
        <v/>
      </c>
      <c r="D41" s="452"/>
      <c r="E41" s="451" t="str">
        <f>IF('各会計、関係団体の財政状況及び健全化判断比率'!B14="","",'各会計、関係団体の財政状況及び健全化判断比率'!B14)</f>
        <v/>
      </c>
      <c r="F41" s="451"/>
      <c r="G41" s="451"/>
      <c r="H41" s="451"/>
      <c r="I41" s="451"/>
      <c r="J41" s="451"/>
      <c r="K41" s="451"/>
      <c r="L41" s="451"/>
      <c r="M41" s="451"/>
      <c r="N41" s="451"/>
      <c r="O41" s="451"/>
      <c r="P41" s="451"/>
      <c r="Q41" s="451"/>
      <c r="R41" s="451"/>
      <c r="S41" s="451"/>
      <c r="T41" s="2"/>
      <c r="U41" s="452" t="str">
        <f t="shared" si="1"/>
        <v/>
      </c>
      <c r="V41" s="452"/>
      <c r="W41" s="451"/>
      <c r="X41" s="451"/>
      <c r="Y41" s="451"/>
      <c r="Z41" s="451"/>
      <c r="AA41" s="451"/>
      <c r="AB41" s="451"/>
      <c r="AC41" s="451"/>
      <c r="AD41" s="451"/>
      <c r="AE41" s="451"/>
      <c r="AF41" s="451"/>
      <c r="AG41" s="451"/>
      <c r="AH41" s="451"/>
      <c r="AI41" s="451"/>
      <c r="AJ41" s="451"/>
      <c r="AK41" s="451"/>
      <c r="AL41" s="2"/>
      <c r="AM41" s="452" t="str">
        <f t="shared" si="2"/>
        <v/>
      </c>
      <c r="AN41" s="452"/>
      <c r="AO41" s="451"/>
      <c r="AP41" s="451"/>
      <c r="AQ41" s="451"/>
      <c r="AR41" s="451"/>
      <c r="AS41" s="451"/>
      <c r="AT41" s="451"/>
      <c r="AU41" s="451"/>
      <c r="AV41" s="451"/>
      <c r="AW41" s="451"/>
      <c r="AX41" s="451"/>
      <c r="AY41" s="451"/>
      <c r="AZ41" s="451"/>
      <c r="BA41" s="451"/>
      <c r="BB41" s="451"/>
      <c r="BC41" s="451"/>
      <c r="BD41" s="2"/>
      <c r="BE41" s="452" t="str">
        <f t="shared" si="3"/>
        <v/>
      </c>
      <c r="BF41" s="452"/>
      <c r="BG41" s="451"/>
      <c r="BH41" s="451"/>
      <c r="BI41" s="451"/>
      <c r="BJ41" s="451"/>
      <c r="BK41" s="451"/>
      <c r="BL41" s="451"/>
      <c r="BM41" s="451"/>
      <c r="BN41" s="451"/>
      <c r="BO41" s="451"/>
      <c r="BP41" s="451"/>
      <c r="BQ41" s="451"/>
      <c r="BR41" s="451"/>
      <c r="BS41" s="451"/>
      <c r="BT41" s="451"/>
      <c r="BU41" s="451"/>
      <c r="BV41" s="2"/>
      <c r="BW41" s="452">
        <f t="shared" si="4"/>
        <v>18</v>
      </c>
      <c r="BX41" s="452"/>
      <c r="BY41" s="451" t="str">
        <f>IF('各会計、関係団体の財政状況及び健全化判断比率'!B75="","",'各会計、関係団体の財政状況及び健全化判断比率'!B75)</f>
        <v>福岡県後期高齢者医療広域連合（一般会計）</v>
      </c>
      <c r="BZ41" s="451"/>
      <c r="CA41" s="451"/>
      <c r="CB41" s="451"/>
      <c r="CC41" s="451"/>
      <c r="CD41" s="451"/>
      <c r="CE41" s="451"/>
      <c r="CF41" s="451"/>
      <c r="CG41" s="451"/>
      <c r="CH41" s="451"/>
      <c r="CI41" s="451"/>
      <c r="CJ41" s="451"/>
      <c r="CK41" s="451"/>
      <c r="CL41" s="451"/>
      <c r="CM41" s="451"/>
      <c r="CN41" s="2"/>
      <c r="CO41" s="452" t="str">
        <f t="shared" si="5"/>
        <v/>
      </c>
      <c r="CP41" s="452"/>
      <c r="CQ41" s="451" t="str">
        <f>IF('各会計、関係団体の財政状況及び健全化判断比率'!BS14="","",'各会計、関係団体の財政状況及び健全化判断比率'!BS14)</f>
        <v/>
      </c>
      <c r="CR41" s="451"/>
      <c r="CS41" s="451"/>
      <c r="CT41" s="451"/>
      <c r="CU41" s="451"/>
      <c r="CV41" s="451"/>
      <c r="CW41" s="451"/>
      <c r="CX41" s="451"/>
      <c r="CY41" s="451"/>
      <c r="CZ41" s="451"/>
      <c r="DA41" s="451"/>
      <c r="DB41" s="451"/>
      <c r="DC41" s="451"/>
      <c r="DD41" s="451"/>
      <c r="DE41" s="451"/>
      <c r="DG41" s="453" t="str">
        <f>IF('各会計、関係団体の財政状況及び健全化判断比率'!BR14="","",'各会計、関係団体の財政状況及び健全化判断比率'!BR14)</f>
        <v/>
      </c>
      <c r="DH41" s="453"/>
      <c r="DI41" s="19"/>
    </row>
    <row r="42" spans="1:113" ht="32.25" customHeight="1" x14ac:dyDescent="0.15">
      <c r="B42" s="5"/>
      <c r="C42" s="452" t="str">
        <f t="shared" si="0"/>
        <v/>
      </c>
      <c r="D42" s="452"/>
      <c r="E42" s="451" t="str">
        <f>IF('各会計、関係団体の財政状況及び健全化判断比率'!B15="","",'各会計、関係団体の財政状況及び健全化判断比率'!B15)</f>
        <v/>
      </c>
      <c r="F42" s="451"/>
      <c r="G42" s="451"/>
      <c r="H42" s="451"/>
      <c r="I42" s="451"/>
      <c r="J42" s="451"/>
      <c r="K42" s="451"/>
      <c r="L42" s="451"/>
      <c r="M42" s="451"/>
      <c r="N42" s="451"/>
      <c r="O42" s="451"/>
      <c r="P42" s="451"/>
      <c r="Q42" s="451"/>
      <c r="R42" s="451"/>
      <c r="S42" s="451"/>
      <c r="T42" s="2"/>
      <c r="U42" s="452" t="str">
        <f t="shared" si="1"/>
        <v/>
      </c>
      <c r="V42" s="452"/>
      <c r="W42" s="451"/>
      <c r="X42" s="451"/>
      <c r="Y42" s="451"/>
      <c r="Z42" s="451"/>
      <c r="AA42" s="451"/>
      <c r="AB42" s="451"/>
      <c r="AC42" s="451"/>
      <c r="AD42" s="451"/>
      <c r="AE42" s="451"/>
      <c r="AF42" s="451"/>
      <c r="AG42" s="451"/>
      <c r="AH42" s="451"/>
      <c r="AI42" s="451"/>
      <c r="AJ42" s="451"/>
      <c r="AK42" s="451"/>
      <c r="AL42" s="2"/>
      <c r="AM42" s="452" t="str">
        <f t="shared" si="2"/>
        <v/>
      </c>
      <c r="AN42" s="452"/>
      <c r="AO42" s="451"/>
      <c r="AP42" s="451"/>
      <c r="AQ42" s="451"/>
      <c r="AR42" s="451"/>
      <c r="AS42" s="451"/>
      <c r="AT42" s="451"/>
      <c r="AU42" s="451"/>
      <c r="AV42" s="451"/>
      <c r="AW42" s="451"/>
      <c r="AX42" s="451"/>
      <c r="AY42" s="451"/>
      <c r="AZ42" s="451"/>
      <c r="BA42" s="451"/>
      <c r="BB42" s="451"/>
      <c r="BC42" s="451"/>
      <c r="BD42" s="2"/>
      <c r="BE42" s="452" t="str">
        <f t="shared" si="3"/>
        <v/>
      </c>
      <c r="BF42" s="452"/>
      <c r="BG42" s="451"/>
      <c r="BH42" s="451"/>
      <c r="BI42" s="451"/>
      <c r="BJ42" s="451"/>
      <c r="BK42" s="451"/>
      <c r="BL42" s="451"/>
      <c r="BM42" s="451"/>
      <c r="BN42" s="451"/>
      <c r="BO42" s="451"/>
      <c r="BP42" s="451"/>
      <c r="BQ42" s="451"/>
      <c r="BR42" s="451"/>
      <c r="BS42" s="451"/>
      <c r="BT42" s="451"/>
      <c r="BU42" s="451"/>
      <c r="BV42" s="2"/>
      <c r="BW42" s="452">
        <f t="shared" si="4"/>
        <v>19</v>
      </c>
      <c r="BX42" s="452"/>
      <c r="BY42" s="451" t="str">
        <f>IF('各会計、関係団体の財政状況及び健全化判断比率'!B76="","",'各会計、関係団体の財政状況及び健全化判断比率'!B76)</f>
        <v>福岡県後期高齢者医療広域連合（後期高齢者医療特別会計）</v>
      </c>
      <c r="BZ42" s="451"/>
      <c r="CA42" s="451"/>
      <c r="CB42" s="451"/>
      <c r="CC42" s="451"/>
      <c r="CD42" s="451"/>
      <c r="CE42" s="451"/>
      <c r="CF42" s="451"/>
      <c r="CG42" s="451"/>
      <c r="CH42" s="451"/>
      <c r="CI42" s="451"/>
      <c r="CJ42" s="451"/>
      <c r="CK42" s="451"/>
      <c r="CL42" s="451"/>
      <c r="CM42" s="451"/>
      <c r="CN42" s="2"/>
      <c r="CO42" s="452" t="str">
        <f t="shared" si="5"/>
        <v/>
      </c>
      <c r="CP42" s="452"/>
      <c r="CQ42" s="451" t="str">
        <f>IF('各会計、関係団体の財政状況及び健全化判断比率'!BS15="","",'各会計、関係団体の財政状況及び健全化判断比率'!BS15)</f>
        <v/>
      </c>
      <c r="CR42" s="451"/>
      <c r="CS42" s="451"/>
      <c r="CT42" s="451"/>
      <c r="CU42" s="451"/>
      <c r="CV42" s="451"/>
      <c r="CW42" s="451"/>
      <c r="CX42" s="451"/>
      <c r="CY42" s="451"/>
      <c r="CZ42" s="451"/>
      <c r="DA42" s="451"/>
      <c r="DB42" s="451"/>
      <c r="DC42" s="451"/>
      <c r="DD42" s="451"/>
      <c r="DE42" s="451"/>
      <c r="DG42" s="453" t="str">
        <f>IF('各会計、関係団体の財政状況及び健全化判断比率'!BR15="","",'各会計、関係団体の財政状況及び健全化判断比率'!BR15)</f>
        <v/>
      </c>
      <c r="DH42" s="453"/>
      <c r="DI42" s="19"/>
    </row>
    <row r="43" spans="1:113" ht="32.25" customHeight="1" x14ac:dyDescent="0.15">
      <c r="B43" s="5"/>
      <c r="C43" s="452" t="str">
        <f t="shared" si="0"/>
        <v/>
      </c>
      <c r="D43" s="452"/>
      <c r="E43" s="451" t="str">
        <f>IF('各会計、関係団体の財政状況及び健全化判断比率'!B16="","",'各会計、関係団体の財政状況及び健全化判断比率'!B16)</f>
        <v/>
      </c>
      <c r="F43" s="451"/>
      <c r="G43" s="451"/>
      <c r="H43" s="451"/>
      <c r="I43" s="451"/>
      <c r="J43" s="451"/>
      <c r="K43" s="451"/>
      <c r="L43" s="451"/>
      <c r="M43" s="451"/>
      <c r="N43" s="451"/>
      <c r="O43" s="451"/>
      <c r="P43" s="451"/>
      <c r="Q43" s="451"/>
      <c r="R43" s="451"/>
      <c r="S43" s="451"/>
      <c r="T43" s="2"/>
      <c r="U43" s="452" t="str">
        <f t="shared" si="1"/>
        <v/>
      </c>
      <c r="V43" s="452"/>
      <c r="W43" s="451"/>
      <c r="X43" s="451"/>
      <c r="Y43" s="451"/>
      <c r="Z43" s="451"/>
      <c r="AA43" s="451"/>
      <c r="AB43" s="451"/>
      <c r="AC43" s="451"/>
      <c r="AD43" s="451"/>
      <c r="AE43" s="451"/>
      <c r="AF43" s="451"/>
      <c r="AG43" s="451"/>
      <c r="AH43" s="451"/>
      <c r="AI43" s="451"/>
      <c r="AJ43" s="451"/>
      <c r="AK43" s="451"/>
      <c r="AL43" s="2"/>
      <c r="AM43" s="452" t="str">
        <f t="shared" si="2"/>
        <v/>
      </c>
      <c r="AN43" s="452"/>
      <c r="AO43" s="451"/>
      <c r="AP43" s="451"/>
      <c r="AQ43" s="451"/>
      <c r="AR43" s="451"/>
      <c r="AS43" s="451"/>
      <c r="AT43" s="451"/>
      <c r="AU43" s="451"/>
      <c r="AV43" s="451"/>
      <c r="AW43" s="451"/>
      <c r="AX43" s="451"/>
      <c r="AY43" s="451"/>
      <c r="AZ43" s="451"/>
      <c r="BA43" s="451"/>
      <c r="BB43" s="451"/>
      <c r="BC43" s="451"/>
      <c r="BD43" s="2"/>
      <c r="BE43" s="452" t="str">
        <f t="shared" si="3"/>
        <v/>
      </c>
      <c r="BF43" s="452"/>
      <c r="BG43" s="451"/>
      <c r="BH43" s="451"/>
      <c r="BI43" s="451"/>
      <c r="BJ43" s="451"/>
      <c r="BK43" s="451"/>
      <c r="BL43" s="451"/>
      <c r="BM43" s="451"/>
      <c r="BN43" s="451"/>
      <c r="BO43" s="451"/>
      <c r="BP43" s="451"/>
      <c r="BQ43" s="451"/>
      <c r="BR43" s="451"/>
      <c r="BS43" s="451"/>
      <c r="BT43" s="451"/>
      <c r="BU43" s="451"/>
      <c r="BV43" s="2"/>
      <c r="BW43" s="452">
        <f t="shared" si="4"/>
        <v>20</v>
      </c>
      <c r="BX43" s="452"/>
      <c r="BY43" s="451" t="str">
        <f>IF('各会計、関係団体の財政状況及び健全化判断比率'!B77="","",'各会計、関係団体の財政状況及び健全化判断比率'!B77)</f>
        <v>行橋京都メディカルセンター</v>
      </c>
      <c r="BZ43" s="451"/>
      <c r="CA43" s="451"/>
      <c r="CB43" s="451"/>
      <c r="CC43" s="451"/>
      <c r="CD43" s="451"/>
      <c r="CE43" s="451"/>
      <c r="CF43" s="451"/>
      <c r="CG43" s="451"/>
      <c r="CH43" s="451"/>
      <c r="CI43" s="451"/>
      <c r="CJ43" s="451"/>
      <c r="CK43" s="451"/>
      <c r="CL43" s="451"/>
      <c r="CM43" s="451"/>
      <c r="CN43" s="2"/>
      <c r="CO43" s="452" t="str">
        <f t="shared" si="5"/>
        <v/>
      </c>
      <c r="CP43" s="452"/>
      <c r="CQ43" s="451" t="str">
        <f>IF('各会計、関係団体の財政状況及び健全化判断比率'!BS16="","",'各会計、関係団体の財政状況及び健全化判断比率'!BS16)</f>
        <v/>
      </c>
      <c r="CR43" s="451"/>
      <c r="CS43" s="451"/>
      <c r="CT43" s="451"/>
      <c r="CU43" s="451"/>
      <c r="CV43" s="451"/>
      <c r="CW43" s="451"/>
      <c r="CX43" s="451"/>
      <c r="CY43" s="451"/>
      <c r="CZ43" s="451"/>
      <c r="DA43" s="451"/>
      <c r="DB43" s="451"/>
      <c r="DC43" s="451"/>
      <c r="DD43" s="451"/>
      <c r="DE43" s="451"/>
      <c r="DG43" s="453" t="str">
        <f>IF('各会計、関係団体の財政状況及び健全化判断比率'!BR16="","",'各会計、関係団体の財政状況及び健全化判断比率'!BR16)</f>
        <v/>
      </c>
      <c r="DH43" s="45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293</v>
      </c>
      <c r="E46" s="397" t="s">
        <v>295</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15">
      <c r="E47" s="397" t="s">
        <v>299</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15">
      <c r="E48" s="397" t="s">
        <v>301</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15">
      <c r="E49" s="397" t="s">
        <v>303</v>
      </c>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97"/>
      <c r="AF49" s="397"/>
      <c r="AG49" s="397"/>
      <c r="AH49" s="397"/>
      <c r="AI49" s="397"/>
      <c r="AJ49" s="397"/>
      <c r="AK49" s="397"/>
      <c r="AL49" s="397"/>
      <c r="AM49" s="397"/>
      <c r="AN49" s="397"/>
      <c r="AO49" s="397"/>
      <c r="AP49" s="397"/>
      <c r="AQ49" s="397"/>
      <c r="AR49" s="397"/>
      <c r="AS49" s="397"/>
      <c r="AT49" s="397"/>
      <c r="AU49" s="397"/>
      <c r="AV49" s="397"/>
      <c r="AW49" s="397"/>
      <c r="AX49" s="397"/>
      <c r="AY49" s="397"/>
      <c r="AZ49" s="397"/>
      <c r="BA49" s="397"/>
      <c r="BB49" s="397"/>
      <c r="BC49" s="397"/>
      <c r="BD49" s="397"/>
      <c r="BE49" s="397"/>
      <c r="BF49" s="397"/>
      <c r="BG49" s="397"/>
      <c r="BH49" s="397"/>
      <c r="BI49" s="397"/>
      <c r="BJ49" s="397"/>
      <c r="BK49" s="397"/>
      <c r="BL49" s="397"/>
      <c r="BM49" s="397"/>
      <c r="BN49" s="397"/>
      <c r="BO49" s="397"/>
      <c r="BP49" s="397"/>
      <c r="BQ49" s="397"/>
      <c r="BR49" s="397"/>
      <c r="BS49" s="397"/>
      <c r="BT49" s="397"/>
      <c r="BU49" s="397"/>
      <c r="BV49" s="397"/>
      <c r="BW49" s="397"/>
      <c r="BX49" s="397"/>
      <c r="BY49" s="397"/>
      <c r="BZ49" s="397"/>
      <c r="CA49" s="397"/>
      <c r="CB49" s="397"/>
      <c r="CC49" s="397"/>
      <c r="CD49" s="397"/>
      <c r="CE49" s="397"/>
      <c r="CF49" s="397"/>
      <c r="CG49" s="397"/>
      <c r="CH49" s="397"/>
      <c r="CI49" s="397"/>
      <c r="CJ49" s="397"/>
      <c r="CK49" s="397"/>
      <c r="CL49" s="397"/>
      <c r="CM49" s="397"/>
      <c r="CN49" s="397"/>
      <c r="CO49" s="397"/>
      <c r="CP49" s="397"/>
      <c r="CQ49" s="397"/>
      <c r="CR49" s="397"/>
      <c r="CS49" s="397"/>
      <c r="CT49" s="397"/>
      <c r="CU49" s="397"/>
      <c r="CV49" s="397"/>
      <c r="CW49" s="397"/>
      <c r="CX49" s="397"/>
      <c r="CY49" s="397"/>
      <c r="CZ49" s="397"/>
      <c r="DA49" s="397"/>
      <c r="DB49" s="397"/>
      <c r="DC49" s="397"/>
      <c r="DD49" s="397"/>
      <c r="DE49" s="397"/>
      <c r="DF49" s="397"/>
      <c r="DG49" s="397"/>
      <c r="DH49" s="397"/>
      <c r="DI49" s="397"/>
    </row>
    <row r="50" spans="5:113" x14ac:dyDescent="0.15">
      <c r="E50" s="397" t="s">
        <v>198</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15">
      <c r="E51" s="397" t="s">
        <v>306</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15">
      <c r="E52" s="397" t="s">
        <v>308</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15">
      <c r="E53" s="397" t="s">
        <v>146</v>
      </c>
      <c r="F53" s="397"/>
      <c r="G53" s="397"/>
      <c r="H53" s="397"/>
      <c r="I53" s="397"/>
      <c r="J53" s="397"/>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397"/>
      <c r="BA53" s="397"/>
      <c r="BB53" s="397"/>
      <c r="BC53" s="397"/>
      <c r="BD53" s="397"/>
      <c r="BE53" s="397"/>
      <c r="BF53" s="397"/>
      <c r="BG53" s="397"/>
      <c r="BH53" s="397"/>
      <c r="BI53" s="397"/>
      <c r="BJ53" s="397"/>
      <c r="BK53" s="397"/>
      <c r="BL53" s="397"/>
      <c r="BM53" s="397"/>
      <c r="BN53" s="397"/>
      <c r="BO53" s="397"/>
      <c r="BP53" s="397"/>
      <c r="BQ53" s="397"/>
      <c r="BR53" s="397"/>
      <c r="BS53" s="397"/>
      <c r="BT53" s="397"/>
      <c r="BU53" s="397"/>
      <c r="BV53" s="397"/>
      <c r="BW53" s="397"/>
      <c r="BX53" s="397"/>
      <c r="BY53" s="397"/>
      <c r="BZ53" s="397"/>
      <c r="CA53" s="397"/>
      <c r="CB53" s="397"/>
      <c r="CC53" s="397"/>
      <c r="CD53" s="397"/>
      <c r="CE53" s="397"/>
      <c r="CF53" s="397"/>
      <c r="CG53" s="397"/>
      <c r="CH53" s="397"/>
      <c r="CI53" s="397"/>
      <c r="CJ53" s="397"/>
      <c r="CK53" s="397"/>
      <c r="CL53" s="397"/>
      <c r="CM53" s="397"/>
      <c r="CN53" s="397"/>
      <c r="CO53" s="397"/>
      <c r="CP53" s="397"/>
      <c r="CQ53" s="397"/>
      <c r="CR53" s="397"/>
      <c r="CS53" s="397"/>
      <c r="CT53" s="397"/>
      <c r="CU53" s="397"/>
      <c r="CV53" s="397"/>
      <c r="CW53" s="397"/>
      <c r="CX53" s="397"/>
      <c r="CY53" s="397"/>
      <c r="CZ53" s="397"/>
      <c r="DA53" s="397"/>
      <c r="DB53" s="397"/>
      <c r="DC53" s="397"/>
      <c r="DD53" s="397"/>
      <c r="DE53" s="397"/>
      <c r="DF53" s="397"/>
      <c r="DG53" s="397"/>
      <c r="DH53" s="397"/>
      <c r="DI53" s="397"/>
    </row>
    <row r="54" spans="5:113" x14ac:dyDescent="0.15"/>
    <row r="55" spans="5:113" x14ac:dyDescent="0.15"/>
    <row r="56" spans="5:113" x14ac:dyDescent="0.15"/>
  </sheetData>
  <sheetProtection algorithmName="SHA-512" hashValue="DeVGaZX7haoinUQp+a97ITmAOf1gTmYOHnwt4/+1RR8Npd6KjMzTdrPwD7HwuGUq0/3+Hv2rJa+7yI+n+9YMCg==" saltValue="roVAUgM4Ffg9UwRBJCLAa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533</v>
      </c>
      <c r="G33" s="201" t="s">
        <v>534</v>
      </c>
      <c r="H33" s="201" t="s">
        <v>535</v>
      </c>
      <c r="I33" s="201" t="s">
        <v>536</v>
      </c>
      <c r="J33" s="205" t="s">
        <v>537</v>
      </c>
      <c r="K33" s="186"/>
      <c r="L33" s="186"/>
      <c r="M33" s="186"/>
      <c r="N33" s="186"/>
      <c r="O33" s="186"/>
      <c r="P33" s="186"/>
    </row>
    <row r="34" spans="1:16" ht="39" customHeight="1" x14ac:dyDescent="0.15">
      <c r="A34" s="186"/>
      <c r="B34" s="188"/>
      <c r="C34" s="1063" t="s">
        <v>466</v>
      </c>
      <c r="D34" s="1063"/>
      <c r="E34" s="1064"/>
      <c r="F34" s="197" t="s">
        <v>539</v>
      </c>
      <c r="G34" s="202" t="s">
        <v>131</v>
      </c>
      <c r="H34" s="202" t="s">
        <v>540</v>
      </c>
      <c r="I34" s="202" t="s">
        <v>502</v>
      </c>
      <c r="J34" s="206" t="s">
        <v>541</v>
      </c>
      <c r="K34" s="186"/>
      <c r="L34" s="186"/>
      <c r="M34" s="186"/>
      <c r="N34" s="186"/>
      <c r="O34" s="186"/>
      <c r="P34" s="186"/>
    </row>
    <row r="35" spans="1:16" ht="39" customHeight="1" x14ac:dyDescent="0.15">
      <c r="A35" s="186"/>
      <c r="B35" s="189"/>
      <c r="C35" s="1059" t="s">
        <v>467</v>
      </c>
      <c r="D35" s="1059"/>
      <c r="E35" s="1060"/>
      <c r="F35" s="198">
        <v>12.96</v>
      </c>
      <c r="G35" s="203">
        <v>13.35</v>
      </c>
      <c r="H35" s="203">
        <v>13.37</v>
      </c>
      <c r="I35" s="203">
        <v>13.92</v>
      </c>
      <c r="J35" s="207">
        <v>12.27</v>
      </c>
      <c r="K35" s="186"/>
      <c r="L35" s="186"/>
      <c r="M35" s="186"/>
      <c r="N35" s="186"/>
      <c r="O35" s="186"/>
      <c r="P35" s="186"/>
    </row>
    <row r="36" spans="1:16" ht="39" customHeight="1" x14ac:dyDescent="0.15">
      <c r="A36" s="186"/>
      <c r="B36" s="189"/>
      <c r="C36" s="1059" t="s">
        <v>269</v>
      </c>
      <c r="D36" s="1059"/>
      <c r="E36" s="1060"/>
      <c r="F36" s="198">
        <v>7.84</v>
      </c>
      <c r="G36" s="203">
        <v>7.09</v>
      </c>
      <c r="H36" s="203">
        <v>7.51</v>
      </c>
      <c r="I36" s="203">
        <v>8.76</v>
      </c>
      <c r="J36" s="207">
        <v>5.24</v>
      </c>
      <c r="K36" s="186"/>
      <c r="L36" s="186"/>
      <c r="M36" s="186"/>
      <c r="N36" s="186"/>
      <c r="O36" s="186"/>
      <c r="P36" s="186"/>
    </row>
    <row r="37" spans="1:16" ht="39" customHeight="1" x14ac:dyDescent="0.15">
      <c r="A37" s="186"/>
      <c r="B37" s="189"/>
      <c r="C37" s="1059" t="s">
        <v>417</v>
      </c>
      <c r="D37" s="1059"/>
      <c r="E37" s="1060"/>
      <c r="F37" s="198">
        <v>3.27</v>
      </c>
      <c r="G37" s="203">
        <v>3.38</v>
      </c>
      <c r="H37" s="203">
        <v>3.28</v>
      </c>
      <c r="I37" s="203">
        <v>3.39</v>
      </c>
      <c r="J37" s="207">
        <v>3.16</v>
      </c>
      <c r="K37" s="186"/>
      <c r="L37" s="186"/>
      <c r="M37" s="186"/>
      <c r="N37" s="186"/>
      <c r="O37" s="186"/>
      <c r="P37" s="186"/>
    </row>
    <row r="38" spans="1:16" ht="39" customHeight="1" x14ac:dyDescent="0.15">
      <c r="A38" s="186"/>
      <c r="B38" s="189"/>
      <c r="C38" s="1059" t="s">
        <v>356</v>
      </c>
      <c r="D38" s="1059"/>
      <c r="E38" s="1060"/>
      <c r="F38" s="198">
        <v>2.16</v>
      </c>
      <c r="G38" s="203">
        <v>2.17</v>
      </c>
      <c r="H38" s="203">
        <v>1.59</v>
      </c>
      <c r="I38" s="203">
        <v>1.41</v>
      </c>
      <c r="J38" s="207">
        <v>2.02</v>
      </c>
      <c r="K38" s="186"/>
      <c r="L38" s="186"/>
      <c r="M38" s="186"/>
      <c r="N38" s="186"/>
      <c r="O38" s="186"/>
      <c r="P38" s="186"/>
    </row>
    <row r="39" spans="1:16" ht="39" customHeight="1" x14ac:dyDescent="0.15">
      <c r="A39" s="186"/>
      <c r="B39" s="189"/>
      <c r="C39" s="1059" t="s">
        <v>28</v>
      </c>
      <c r="D39" s="1059"/>
      <c r="E39" s="1060"/>
      <c r="F39" s="198">
        <v>0.42</v>
      </c>
      <c r="G39" s="203">
        <v>0.34</v>
      </c>
      <c r="H39" s="203">
        <v>0.12</v>
      </c>
      <c r="I39" s="203">
        <v>0.32</v>
      </c>
      <c r="J39" s="207">
        <v>0.54</v>
      </c>
      <c r="K39" s="186"/>
      <c r="L39" s="186"/>
      <c r="M39" s="186"/>
      <c r="N39" s="186"/>
      <c r="O39" s="186"/>
      <c r="P39" s="186"/>
    </row>
    <row r="40" spans="1:16" ht="39" customHeight="1" x14ac:dyDescent="0.15">
      <c r="A40" s="186"/>
      <c r="B40" s="189"/>
      <c r="C40" s="1059" t="s">
        <v>226</v>
      </c>
      <c r="D40" s="1059"/>
      <c r="E40" s="1060"/>
      <c r="F40" s="198">
        <v>0.08</v>
      </c>
      <c r="G40" s="203">
        <v>0.04</v>
      </c>
      <c r="H40" s="203">
        <v>0.04</v>
      </c>
      <c r="I40" s="203">
        <v>0.05</v>
      </c>
      <c r="J40" s="207">
        <v>0.06</v>
      </c>
      <c r="K40" s="186"/>
      <c r="L40" s="186"/>
      <c r="M40" s="186"/>
      <c r="N40" s="186"/>
      <c r="O40" s="186"/>
      <c r="P40" s="186"/>
    </row>
    <row r="41" spans="1:16" ht="39" customHeight="1" x14ac:dyDescent="0.15">
      <c r="A41" s="186"/>
      <c r="B41" s="189"/>
      <c r="C41" s="1059" t="s">
        <v>150</v>
      </c>
      <c r="D41" s="1059"/>
      <c r="E41" s="1060"/>
      <c r="F41" s="198">
        <v>0.04</v>
      </c>
      <c r="G41" s="203">
        <v>0.02</v>
      </c>
      <c r="H41" s="203">
        <v>0.02</v>
      </c>
      <c r="I41" s="203">
        <v>0.02</v>
      </c>
      <c r="J41" s="207">
        <v>0.03</v>
      </c>
      <c r="K41" s="186"/>
      <c r="L41" s="186"/>
      <c r="M41" s="186"/>
      <c r="N41" s="186"/>
      <c r="O41" s="186"/>
      <c r="P41" s="186"/>
    </row>
    <row r="42" spans="1:16" ht="39" customHeight="1" x14ac:dyDescent="0.15">
      <c r="A42" s="186"/>
      <c r="B42" s="190"/>
      <c r="C42" s="1059" t="s">
        <v>542</v>
      </c>
      <c r="D42" s="1059"/>
      <c r="E42" s="1060"/>
      <c r="F42" s="198" t="s">
        <v>201</v>
      </c>
      <c r="G42" s="203" t="s">
        <v>201</v>
      </c>
      <c r="H42" s="203" t="s">
        <v>201</v>
      </c>
      <c r="I42" s="203" t="s">
        <v>201</v>
      </c>
      <c r="J42" s="207" t="s">
        <v>201</v>
      </c>
      <c r="K42" s="186"/>
      <c r="L42" s="186"/>
      <c r="M42" s="186"/>
      <c r="N42" s="186"/>
      <c r="O42" s="186"/>
      <c r="P42" s="186"/>
    </row>
    <row r="43" spans="1:16" ht="39" customHeight="1" x14ac:dyDescent="0.15">
      <c r="A43" s="186"/>
      <c r="B43" s="191"/>
      <c r="C43" s="1061" t="s">
        <v>492</v>
      </c>
      <c r="D43" s="1061"/>
      <c r="E43" s="1062"/>
      <c r="F43" s="199">
        <v>0</v>
      </c>
      <c r="G43" s="204">
        <v>0</v>
      </c>
      <c r="H43" s="204">
        <v>0</v>
      </c>
      <c r="I43" s="204">
        <v>0</v>
      </c>
      <c r="J43" s="208">
        <v>0</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nOrWlapbhIBnwIB11u4JCMHWMHbsQD1DwKoX62ziIasGjIba7HvcszoZ83+aq+owYfAk+RVnkUPXrEaCHu8wQ==" saltValue="lGJioxJvlRlXyDL4wTrzL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23</v>
      </c>
      <c r="C44" s="215"/>
      <c r="D44" s="215"/>
      <c r="E44" s="223"/>
      <c r="F44" s="223"/>
      <c r="G44" s="223"/>
      <c r="H44" s="223"/>
      <c r="I44" s="223"/>
      <c r="J44" s="226" t="s">
        <v>16</v>
      </c>
      <c r="K44" s="228" t="s">
        <v>533</v>
      </c>
      <c r="L44" s="237" t="s">
        <v>534</v>
      </c>
      <c r="M44" s="237" t="s">
        <v>535</v>
      </c>
      <c r="N44" s="237" t="s">
        <v>536</v>
      </c>
      <c r="O44" s="246" t="s">
        <v>537</v>
      </c>
      <c r="P44" s="85"/>
      <c r="Q44" s="85"/>
      <c r="R44" s="85"/>
      <c r="S44" s="85"/>
      <c r="T44" s="85"/>
      <c r="U44" s="85"/>
    </row>
    <row r="45" spans="1:21" ht="30.75" customHeight="1" x14ac:dyDescent="0.15">
      <c r="A45" s="85"/>
      <c r="B45" s="1080" t="s">
        <v>29</v>
      </c>
      <c r="C45" s="1081"/>
      <c r="D45" s="218"/>
      <c r="E45" s="1094" t="s">
        <v>25</v>
      </c>
      <c r="F45" s="1094"/>
      <c r="G45" s="1094"/>
      <c r="H45" s="1094"/>
      <c r="I45" s="1094"/>
      <c r="J45" s="1095"/>
      <c r="K45" s="229">
        <v>1391</v>
      </c>
      <c r="L45" s="238">
        <v>1279</v>
      </c>
      <c r="M45" s="238">
        <v>1225</v>
      </c>
      <c r="N45" s="238">
        <v>1190</v>
      </c>
      <c r="O45" s="247">
        <v>1227</v>
      </c>
      <c r="P45" s="85"/>
      <c r="Q45" s="85"/>
      <c r="R45" s="85"/>
      <c r="S45" s="85"/>
      <c r="T45" s="85"/>
      <c r="U45" s="85"/>
    </row>
    <row r="46" spans="1:21" ht="30.75" customHeight="1" x14ac:dyDescent="0.15">
      <c r="A46" s="85"/>
      <c r="B46" s="1082"/>
      <c r="C46" s="1083"/>
      <c r="D46" s="219"/>
      <c r="E46" s="1086" t="s">
        <v>31</v>
      </c>
      <c r="F46" s="1086"/>
      <c r="G46" s="1086"/>
      <c r="H46" s="1086"/>
      <c r="I46" s="1086"/>
      <c r="J46" s="1087"/>
      <c r="K46" s="230" t="s">
        <v>201</v>
      </c>
      <c r="L46" s="239" t="s">
        <v>201</v>
      </c>
      <c r="M46" s="239" t="s">
        <v>201</v>
      </c>
      <c r="N46" s="239" t="s">
        <v>201</v>
      </c>
      <c r="O46" s="248" t="s">
        <v>201</v>
      </c>
      <c r="P46" s="85"/>
      <c r="Q46" s="85"/>
      <c r="R46" s="85"/>
      <c r="S46" s="85"/>
      <c r="T46" s="85"/>
      <c r="U46" s="85"/>
    </row>
    <row r="47" spans="1:21" ht="30.75" customHeight="1" x14ac:dyDescent="0.15">
      <c r="A47" s="85"/>
      <c r="B47" s="1082"/>
      <c r="C47" s="1083"/>
      <c r="D47" s="219"/>
      <c r="E47" s="1086" t="s">
        <v>33</v>
      </c>
      <c r="F47" s="1086"/>
      <c r="G47" s="1086"/>
      <c r="H47" s="1086"/>
      <c r="I47" s="1086"/>
      <c r="J47" s="1087"/>
      <c r="K47" s="230" t="s">
        <v>201</v>
      </c>
      <c r="L47" s="239" t="s">
        <v>201</v>
      </c>
      <c r="M47" s="239" t="s">
        <v>201</v>
      </c>
      <c r="N47" s="239" t="s">
        <v>201</v>
      </c>
      <c r="O47" s="248" t="s">
        <v>201</v>
      </c>
      <c r="P47" s="85"/>
      <c r="Q47" s="85"/>
      <c r="R47" s="85"/>
      <c r="S47" s="85"/>
      <c r="T47" s="85"/>
      <c r="U47" s="85"/>
    </row>
    <row r="48" spans="1:21" ht="30.75" customHeight="1" x14ac:dyDescent="0.15">
      <c r="A48" s="85"/>
      <c r="B48" s="1082"/>
      <c r="C48" s="1083"/>
      <c r="D48" s="219"/>
      <c r="E48" s="1086" t="s">
        <v>36</v>
      </c>
      <c r="F48" s="1086"/>
      <c r="G48" s="1086"/>
      <c r="H48" s="1086"/>
      <c r="I48" s="1086"/>
      <c r="J48" s="1087"/>
      <c r="K48" s="230">
        <v>266</v>
      </c>
      <c r="L48" s="239">
        <v>275</v>
      </c>
      <c r="M48" s="239">
        <v>301</v>
      </c>
      <c r="N48" s="239">
        <v>296</v>
      </c>
      <c r="O48" s="248">
        <v>305</v>
      </c>
      <c r="P48" s="85"/>
      <c r="Q48" s="85"/>
      <c r="R48" s="85"/>
      <c r="S48" s="85"/>
      <c r="T48" s="85"/>
      <c r="U48" s="85"/>
    </row>
    <row r="49" spans="1:21" ht="30.75" customHeight="1" x14ac:dyDescent="0.15">
      <c r="A49" s="85"/>
      <c r="B49" s="1082"/>
      <c r="C49" s="1083"/>
      <c r="D49" s="219"/>
      <c r="E49" s="1086" t="s">
        <v>0</v>
      </c>
      <c r="F49" s="1086"/>
      <c r="G49" s="1086"/>
      <c r="H49" s="1086"/>
      <c r="I49" s="1086"/>
      <c r="J49" s="1087"/>
      <c r="K49" s="230" t="s">
        <v>201</v>
      </c>
      <c r="L49" s="239" t="s">
        <v>201</v>
      </c>
      <c r="M49" s="239" t="s">
        <v>201</v>
      </c>
      <c r="N49" s="239" t="s">
        <v>201</v>
      </c>
      <c r="O49" s="248" t="s">
        <v>201</v>
      </c>
      <c r="P49" s="85"/>
      <c r="Q49" s="85"/>
      <c r="R49" s="85"/>
      <c r="S49" s="85"/>
      <c r="T49" s="85"/>
      <c r="U49" s="85"/>
    </row>
    <row r="50" spans="1:21" ht="30.75" customHeight="1" x14ac:dyDescent="0.15">
      <c r="A50" s="85"/>
      <c r="B50" s="1082"/>
      <c r="C50" s="1083"/>
      <c r="D50" s="219"/>
      <c r="E50" s="1086" t="s">
        <v>41</v>
      </c>
      <c r="F50" s="1086"/>
      <c r="G50" s="1086"/>
      <c r="H50" s="1086"/>
      <c r="I50" s="1086"/>
      <c r="J50" s="1087"/>
      <c r="K50" s="230">
        <v>3</v>
      </c>
      <c r="L50" s="239">
        <v>2</v>
      </c>
      <c r="M50" s="239">
        <v>1</v>
      </c>
      <c r="N50" s="239">
        <v>0</v>
      </c>
      <c r="O50" s="248" t="s">
        <v>201</v>
      </c>
      <c r="P50" s="85"/>
      <c r="Q50" s="85"/>
      <c r="R50" s="85"/>
      <c r="S50" s="85"/>
      <c r="T50" s="85"/>
      <c r="U50" s="85"/>
    </row>
    <row r="51" spans="1:21" ht="30.75" customHeight="1" x14ac:dyDescent="0.15">
      <c r="A51" s="85"/>
      <c r="B51" s="1084"/>
      <c r="C51" s="1085"/>
      <c r="D51" s="220"/>
      <c r="E51" s="1086" t="s">
        <v>43</v>
      </c>
      <c r="F51" s="1086"/>
      <c r="G51" s="1086"/>
      <c r="H51" s="1086"/>
      <c r="I51" s="1086"/>
      <c r="J51" s="1087"/>
      <c r="K51" s="230">
        <v>0</v>
      </c>
      <c r="L51" s="239">
        <v>0</v>
      </c>
      <c r="M51" s="239">
        <v>0</v>
      </c>
      <c r="N51" s="239">
        <v>0</v>
      </c>
      <c r="O51" s="248">
        <v>0</v>
      </c>
      <c r="P51" s="85"/>
      <c r="Q51" s="85"/>
      <c r="R51" s="85"/>
      <c r="S51" s="85"/>
      <c r="T51" s="85"/>
      <c r="U51" s="85"/>
    </row>
    <row r="52" spans="1:21" ht="30.75" customHeight="1" x14ac:dyDescent="0.15">
      <c r="A52" s="85"/>
      <c r="B52" s="1088" t="s">
        <v>46</v>
      </c>
      <c r="C52" s="1089"/>
      <c r="D52" s="220"/>
      <c r="E52" s="1086" t="s">
        <v>48</v>
      </c>
      <c r="F52" s="1086"/>
      <c r="G52" s="1086"/>
      <c r="H52" s="1086"/>
      <c r="I52" s="1086"/>
      <c r="J52" s="1087"/>
      <c r="K52" s="230">
        <v>791</v>
      </c>
      <c r="L52" s="239">
        <v>749</v>
      </c>
      <c r="M52" s="239">
        <v>708</v>
      </c>
      <c r="N52" s="239">
        <v>652</v>
      </c>
      <c r="O52" s="248">
        <v>596</v>
      </c>
      <c r="P52" s="85"/>
      <c r="Q52" s="85"/>
      <c r="R52" s="85"/>
      <c r="S52" s="85"/>
      <c r="T52" s="85"/>
      <c r="U52" s="85"/>
    </row>
    <row r="53" spans="1:21" ht="30.75" customHeight="1" x14ac:dyDescent="0.15">
      <c r="A53" s="85"/>
      <c r="B53" s="1090" t="s">
        <v>50</v>
      </c>
      <c r="C53" s="1091"/>
      <c r="D53" s="221"/>
      <c r="E53" s="1092" t="s">
        <v>53</v>
      </c>
      <c r="F53" s="1092"/>
      <c r="G53" s="1092"/>
      <c r="H53" s="1092"/>
      <c r="I53" s="1092"/>
      <c r="J53" s="1093"/>
      <c r="K53" s="231">
        <v>869</v>
      </c>
      <c r="L53" s="240">
        <v>807</v>
      </c>
      <c r="M53" s="240">
        <v>819</v>
      </c>
      <c r="N53" s="240">
        <v>834</v>
      </c>
      <c r="O53" s="249">
        <v>936</v>
      </c>
      <c r="P53" s="85"/>
      <c r="Q53" s="85"/>
      <c r="R53" s="85"/>
      <c r="S53" s="85"/>
      <c r="T53" s="85"/>
      <c r="U53" s="85"/>
    </row>
    <row r="54" spans="1:21" ht="24" customHeight="1" x14ac:dyDescent="0.15">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61</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7</v>
      </c>
      <c r="C56" s="216"/>
      <c r="D56" s="216"/>
      <c r="E56" s="216"/>
      <c r="F56" s="216"/>
      <c r="G56" s="216"/>
      <c r="H56" s="216"/>
      <c r="I56" s="216"/>
      <c r="J56" s="216"/>
      <c r="K56" s="232"/>
      <c r="L56" s="232"/>
      <c r="M56" s="232"/>
      <c r="N56" s="232"/>
      <c r="O56" s="250" t="s">
        <v>543</v>
      </c>
      <c r="P56" s="85"/>
      <c r="Q56" s="85"/>
      <c r="R56" s="85"/>
      <c r="S56" s="85"/>
      <c r="T56" s="85"/>
      <c r="U56" s="85"/>
    </row>
    <row r="57" spans="1:21" ht="31.5" customHeight="1" x14ac:dyDescent="0.15">
      <c r="A57" s="85"/>
      <c r="B57" s="212"/>
      <c r="C57" s="217"/>
      <c r="D57" s="217"/>
      <c r="E57" s="224"/>
      <c r="F57" s="224"/>
      <c r="G57" s="224"/>
      <c r="H57" s="224"/>
      <c r="I57" s="224"/>
      <c r="J57" s="227" t="s">
        <v>16</v>
      </c>
      <c r="K57" s="233" t="s">
        <v>533</v>
      </c>
      <c r="L57" s="241" t="s">
        <v>534</v>
      </c>
      <c r="M57" s="241" t="s">
        <v>535</v>
      </c>
      <c r="N57" s="241" t="s">
        <v>536</v>
      </c>
      <c r="O57" s="251" t="s">
        <v>537</v>
      </c>
      <c r="P57" s="85"/>
      <c r="Q57" s="85"/>
      <c r="R57" s="85"/>
      <c r="S57" s="85"/>
      <c r="T57" s="85"/>
      <c r="U57" s="85"/>
    </row>
    <row r="58" spans="1:21" ht="31.5" customHeight="1" x14ac:dyDescent="0.15">
      <c r="B58" s="1074" t="s">
        <v>63</v>
      </c>
      <c r="C58" s="1075"/>
      <c r="D58" s="1065" t="s">
        <v>65</v>
      </c>
      <c r="E58" s="1066"/>
      <c r="F58" s="1066"/>
      <c r="G58" s="1066"/>
      <c r="H58" s="1066"/>
      <c r="I58" s="1066"/>
      <c r="J58" s="1067"/>
      <c r="K58" s="234"/>
      <c r="L58" s="242"/>
      <c r="M58" s="242"/>
      <c r="N58" s="242"/>
      <c r="O58" s="252"/>
    </row>
    <row r="59" spans="1:21" ht="31.5" customHeight="1" x14ac:dyDescent="0.15">
      <c r="B59" s="1076"/>
      <c r="C59" s="1077"/>
      <c r="D59" s="1068" t="s">
        <v>13</v>
      </c>
      <c r="E59" s="1069"/>
      <c r="F59" s="1069"/>
      <c r="G59" s="1069"/>
      <c r="H59" s="1069"/>
      <c r="I59" s="1069"/>
      <c r="J59" s="1070"/>
      <c r="K59" s="235"/>
      <c r="L59" s="243"/>
      <c r="M59" s="243"/>
      <c r="N59" s="243"/>
      <c r="O59" s="253"/>
    </row>
    <row r="60" spans="1:21" ht="31.5" customHeight="1" x14ac:dyDescent="0.15">
      <c r="B60" s="1078"/>
      <c r="C60" s="1079"/>
      <c r="D60" s="1071" t="s">
        <v>66</v>
      </c>
      <c r="E60" s="1072"/>
      <c r="F60" s="1072"/>
      <c r="G60" s="1072"/>
      <c r="H60" s="1072"/>
      <c r="I60" s="1072"/>
      <c r="J60" s="1073"/>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42</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ApZARtRgXjhsP62aNCw/5645Kmx3CeeoUzvimg0XgtI2oQOg1PbK6pxCSYaR6QPF54xnwgp5QibazrfyOMIWdA==" saltValue="WG/Mp3cZlGnG9uUNSpOHj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23</v>
      </c>
      <c r="C40" s="215"/>
      <c r="D40" s="215"/>
      <c r="E40" s="223"/>
      <c r="F40" s="223"/>
      <c r="G40" s="223"/>
      <c r="H40" s="226" t="s">
        <v>16</v>
      </c>
      <c r="I40" s="228" t="s">
        <v>533</v>
      </c>
      <c r="J40" s="237" t="s">
        <v>534</v>
      </c>
      <c r="K40" s="237" t="s">
        <v>535</v>
      </c>
      <c r="L40" s="237" t="s">
        <v>536</v>
      </c>
      <c r="M40" s="266" t="s">
        <v>537</v>
      </c>
    </row>
    <row r="41" spans="2:13" ht="27.75" customHeight="1" x14ac:dyDescent="0.15">
      <c r="B41" s="1080" t="s">
        <v>38</v>
      </c>
      <c r="C41" s="1081"/>
      <c r="D41" s="218"/>
      <c r="E41" s="1105" t="s">
        <v>69</v>
      </c>
      <c r="F41" s="1105"/>
      <c r="G41" s="1105"/>
      <c r="H41" s="1106"/>
      <c r="I41" s="259">
        <v>10758</v>
      </c>
      <c r="J41" s="263">
        <v>9759</v>
      </c>
      <c r="K41" s="263">
        <v>9108</v>
      </c>
      <c r="L41" s="263">
        <v>8738</v>
      </c>
      <c r="M41" s="267">
        <v>8070</v>
      </c>
    </row>
    <row r="42" spans="2:13" ht="27.75" customHeight="1" x14ac:dyDescent="0.15">
      <c r="B42" s="1082"/>
      <c r="C42" s="1083"/>
      <c r="D42" s="219"/>
      <c r="E42" s="1096" t="s">
        <v>75</v>
      </c>
      <c r="F42" s="1096"/>
      <c r="G42" s="1096"/>
      <c r="H42" s="1097"/>
      <c r="I42" s="260">
        <v>6</v>
      </c>
      <c r="J42" s="264">
        <v>5</v>
      </c>
      <c r="K42" s="264">
        <v>4</v>
      </c>
      <c r="L42" s="264" t="s">
        <v>201</v>
      </c>
      <c r="M42" s="268" t="s">
        <v>201</v>
      </c>
    </row>
    <row r="43" spans="2:13" ht="27.75" customHeight="1" x14ac:dyDescent="0.15">
      <c r="B43" s="1082"/>
      <c r="C43" s="1083"/>
      <c r="D43" s="219"/>
      <c r="E43" s="1096" t="s">
        <v>77</v>
      </c>
      <c r="F43" s="1096"/>
      <c r="G43" s="1096"/>
      <c r="H43" s="1097"/>
      <c r="I43" s="260">
        <v>4506</v>
      </c>
      <c r="J43" s="264">
        <v>4106</v>
      </c>
      <c r="K43" s="264">
        <v>3960</v>
      </c>
      <c r="L43" s="264">
        <v>4198</v>
      </c>
      <c r="M43" s="268">
        <v>4449</v>
      </c>
    </row>
    <row r="44" spans="2:13" ht="27.75" customHeight="1" x14ac:dyDescent="0.15">
      <c r="B44" s="1082"/>
      <c r="C44" s="1083"/>
      <c r="D44" s="219"/>
      <c r="E44" s="1096" t="s">
        <v>19</v>
      </c>
      <c r="F44" s="1096"/>
      <c r="G44" s="1096"/>
      <c r="H44" s="1097"/>
      <c r="I44" s="260" t="s">
        <v>201</v>
      </c>
      <c r="J44" s="264" t="s">
        <v>201</v>
      </c>
      <c r="K44" s="264" t="s">
        <v>201</v>
      </c>
      <c r="L44" s="264" t="s">
        <v>201</v>
      </c>
      <c r="M44" s="268" t="s">
        <v>201</v>
      </c>
    </row>
    <row r="45" spans="2:13" ht="27.75" customHeight="1" x14ac:dyDescent="0.15">
      <c r="B45" s="1082"/>
      <c r="C45" s="1083"/>
      <c r="D45" s="219"/>
      <c r="E45" s="1096" t="s">
        <v>81</v>
      </c>
      <c r="F45" s="1096"/>
      <c r="G45" s="1096"/>
      <c r="H45" s="1097"/>
      <c r="I45" s="260">
        <v>2375</v>
      </c>
      <c r="J45" s="264">
        <v>2312</v>
      </c>
      <c r="K45" s="264">
        <v>2393</v>
      </c>
      <c r="L45" s="264">
        <v>2162</v>
      </c>
      <c r="M45" s="268">
        <v>2204</v>
      </c>
    </row>
    <row r="46" spans="2:13" ht="27.75" customHeight="1" x14ac:dyDescent="0.15">
      <c r="B46" s="1082"/>
      <c r="C46" s="1083"/>
      <c r="D46" s="220"/>
      <c r="E46" s="1096" t="s">
        <v>80</v>
      </c>
      <c r="F46" s="1096"/>
      <c r="G46" s="1096"/>
      <c r="H46" s="1097"/>
      <c r="I46" s="260">
        <v>326</v>
      </c>
      <c r="J46" s="264">
        <v>323</v>
      </c>
      <c r="K46" s="264">
        <v>321</v>
      </c>
      <c r="L46" s="264" t="s">
        <v>201</v>
      </c>
      <c r="M46" s="268" t="s">
        <v>201</v>
      </c>
    </row>
    <row r="47" spans="2:13" ht="27.75" customHeight="1" x14ac:dyDescent="0.15">
      <c r="B47" s="1082"/>
      <c r="C47" s="1083"/>
      <c r="D47" s="256"/>
      <c r="E47" s="1102" t="s">
        <v>83</v>
      </c>
      <c r="F47" s="1103"/>
      <c r="G47" s="1103"/>
      <c r="H47" s="1104"/>
      <c r="I47" s="260" t="s">
        <v>201</v>
      </c>
      <c r="J47" s="264" t="s">
        <v>201</v>
      </c>
      <c r="K47" s="264" t="s">
        <v>201</v>
      </c>
      <c r="L47" s="264" t="s">
        <v>201</v>
      </c>
      <c r="M47" s="268" t="s">
        <v>201</v>
      </c>
    </row>
    <row r="48" spans="2:13" ht="27.75" customHeight="1" x14ac:dyDescent="0.15">
      <c r="B48" s="1082"/>
      <c r="C48" s="1083"/>
      <c r="D48" s="219"/>
      <c r="E48" s="1096" t="s">
        <v>55</v>
      </c>
      <c r="F48" s="1096"/>
      <c r="G48" s="1096"/>
      <c r="H48" s="1097"/>
      <c r="I48" s="260" t="s">
        <v>201</v>
      </c>
      <c r="J48" s="264" t="s">
        <v>201</v>
      </c>
      <c r="K48" s="264" t="s">
        <v>201</v>
      </c>
      <c r="L48" s="264" t="s">
        <v>201</v>
      </c>
      <c r="M48" s="268" t="s">
        <v>201</v>
      </c>
    </row>
    <row r="49" spans="2:13" ht="27.75" customHeight="1" x14ac:dyDescent="0.15">
      <c r="B49" s="1084"/>
      <c r="C49" s="1085"/>
      <c r="D49" s="219"/>
      <c r="E49" s="1096" t="s">
        <v>87</v>
      </c>
      <c r="F49" s="1096"/>
      <c r="G49" s="1096"/>
      <c r="H49" s="1097"/>
      <c r="I49" s="260" t="s">
        <v>201</v>
      </c>
      <c r="J49" s="264" t="s">
        <v>201</v>
      </c>
      <c r="K49" s="264" t="s">
        <v>201</v>
      </c>
      <c r="L49" s="264" t="s">
        <v>201</v>
      </c>
      <c r="M49" s="268" t="s">
        <v>201</v>
      </c>
    </row>
    <row r="50" spans="2:13" ht="27.75" customHeight="1" x14ac:dyDescent="0.15">
      <c r="B50" s="1100" t="s">
        <v>89</v>
      </c>
      <c r="C50" s="1101"/>
      <c r="D50" s="257"/>
      <c r="E50" s="1096" t="s">
        <v>90</v>
      </c>
      <c r="F50" s="1096"/>
      <c r="G50" s="1096"/>
      <c r="H50" s="1097"/>
      <c r="I50" s="260">
        <v>5968</v>
      </c>
      <c r="J50" s="264">
        <v>6663</v>
      </c>
      <c r="K50" s="264">
        <v>6858</v>
      </c>
      <c r="L50" s="264">
        <v>7137</v>
      </c>
      <c r="M50" s="268">
        <v>8037</v>
      </c>
    </row>
    <row r="51" spans="2:13" ht="27.75" customHeight="1" x14ac:dyDescent="0.15">
      <c r="B51" s="1082"/>
      <c r="C51" s="1083"/>
      <c r="D51" s="219"/>
      <c r="E51" s="1096" t="s">
        <v>92</v>
      </c>
      <c r="F51" s="1096"/>
      <c r="G51" s="1096"/>
      <c r="H51" s="1097"/>
      <c r="I51" s="260">
        <v>303</v>
      </c>
      <c r="J51" s="264">
        <v>312</v>
      </c>
      <c r="K51" s="264">
        <v>274</v>
      </c>
      <c r="L51" s="264">
        <v>214</v>
      </c>
      <c r="M51" s="268">
        <v>136</v>
      </c>
    </row>
    <row r="52" spans="2:13" ht="27.75" customHeight="1" x14ac:dyDescent="0.15">
      <c r="B52" s="1084"/>
      <c r="C52" s="1085"/>
      <c r="D52" s="219"/>
      <c r="E52" s="1096" t="s">
        <v>45</v>
      </c>
      <c r="F52" s="1096"/>
      <c r="G52" s="1096"/>
      <c r="H52" s="1097"/>
      <c r="I52" s="260">
        <v>6300</v>
      </c>
      <c r="J52" s="264">
        <v>5789</v>
      </c>
      <c r="K52" s="264">
        <v>5300</v>
      </c>
      <c r="L52" s="264">
        <v>4992</v>
      </c>
      <c r="M52" s="268">
        <v>4837</v>
      </c>
    </row>
    <row r="53" spans="2:13" ht="27.75" customHeight="1" x14ac:dyDescent="0.15">
      <c r="B53" s="1090" t="s">
        <v>50</v>
      </c>
      <c r="C53" s="1091"/>
      <c r="D53" s="221"/>
      <c r="E53" s="1098" t="s">
        <v>96</v>
      </c>
      <c r="F53" s="1098"/>
      <c r="G53" s="1098"/>
      <c r="H53" s="1099"/>
      <c r="I53" s="261">
        <v>5401</v>
      </c>
      <c r="J53" s="265">
        <v>3740</v>
      </c>
      <c r="K53" s="265">
        <v>3353</v>
      </c>
      <c r="L53" s="265">
        <v>2756</v>
      </c>
      <c r="M53" s="269">
        <v>1712</v>
      </c>
    </row>
    <row r="54" spans="2:13" ht="27.75" customHeight="1" x14ac:dyDescent="0.15">
      <c r="B54" s="255" t="s">
        <v>68</v>
      </c>
      <c r="C54" s="192"/>
      <c r="D54" s="192"/>
      <c r="E54" s="258"/>
      <c r="F54" s="258"/>
      <c r="G54" s="258"/>
      <c r="H54" s="258"/>
      <c r="I54" s="262"/>
      <c r="J54" s="262"/>
      <c r="K54" s="262"/>
      <c r="L54" s="262"/>
      <c r="M54" s="262"/>
    </row>
    <row r="55" spans="2:13" x14ac:dyDescent="0.15"/>
  </sheetData>
  <sheetProtection algorithmName="SHA-512" hashValue="4pKaArI0KNWcJTu3lAC8hJZNaNOJTp912SqAb6D7ylr1OTWIzFzxpdj53TXiu3zM7FihmSykvE8amHAns2vj3g==" saltValue="JSfR6u4zy11tTlzfp2+WS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5</v>
      </c>
      <c r="C54" s="276"/>
      <c r="D54" s="276"/>
      <c r="E54" s="277" t="s">
        <v>16</v>
      </c>
      <c r="F54" s="278" t="s">
        <v>535</v>
      </c>
      <c r="G54" s="278" t="s">
        <v>536</v>
      </c>
      <c r="H54" s="286" t="s">
        <v>537</v>
      </c>
    </row>
    <row r="55" spans="2:8" ht="52.5" customHeight="1" x14ac:dyDescent="0.15">
      <c r="B55" s="271"/>
      <c r="C55" s="1115" t="s">
        <v>100</v>
      </c>
      <c r="D55" s="1115"/>
      <c r="E55" s="1116"/>
      <c r="F55" s="279">
        <v>4165</v>
      </c>
      <c r="G55" s="279">
        <v>3949</v>
      </c>
      <c r="H55" s="287">
        <v>3896</v>
      </c>
    </row>
    <row r="56" spans="2:8" ht="52.5" customHeight="1" x14ac:dyDescent="0.15">
      <c r="B56" s="272"/>
      <c r="C56" s="1117" t="s">
        <v>103</v>
      </c>
      <c r="D56" s="1117"/>
      <c r="E56" s="1118"/>
      <c r="F56" s="280">
        <v>39</v>
      </c>
      <c r="G56" s="280">
        <v>39</v>
      </c>
      <c r="H56" s="288">
        <v>39</v>
      </c>
    </row>
    <row r="57" spans="2:8" ht="53.25" customHeight="1" x14ac:dyDescent="0.15">
      <c r="B57" s="272"/>
      <c r="C57" s="1119" t="s">
        <v>73</v>
      </c>
      <c r="D57" s="1119"/>
      <c r="E57" s="1120"/>
      <c r="F57" s="281">
        <v>2340</v>
      </c>
      <c r="G57" s="281">
        <v>3199</v>
      </c>
      <c r="H57" s="289">
        <v>4152</v>
      </c>
    </row>
    <row r="58" spans="2:8" ht="45.75" customHeight="1" x14ac:dyDescent="0.15">
      <c r="B58" s="273"/>
      <c r="C58" s="1107" t="s">
        <v>547</v>
      </c>
      <c r="D58" s="1108"/>
      <c r="E58" s="1109"/>
      <c r="F58" s="282">
        <v>1780</v>
      </c>
      <c r="G58" s="282">
        <v>2550</v>
      </c>
      <c r="H58" s="290">
        <v>3488</v>
      </c>
    </row>
    <row r="59" spans="2:8" ht="45.75" customHeight="1" x14ac:dyDescent="0.15">
      <c r="B59" s="273"/>
      <c r="C59" s="1107" t="s">
        <v>26</v>
      </c>
      <c r="D59" s="1108"/>
      <c r="E59" s="1109"/>
      <c r="F59" s="282">
        <v>378</v>
      </c>
      <c r="G59" s="282">
        <v>460</v>
      </c>
      <c r="H59" s="290">
        <v>471</v>
      </c>
    </row>
    <row r="60" spans="2:8" ht="45.75" customHeight="1" x14ac:dyDescent="0.15">
      <c r="B60" s="273"/>
      <c r="C60" s="1107" t="s">
        <v>272</v>
      </c>
      <c r="D60" s="1108"/>
      <c r="E60" s="1109"/>
      <c r="F60" s="282">
        <v>146</v>
      </c>
      <c r="G60" s="282">
        <v>137</v>
      </c>
      <c r="H60" s="290">
        <v>131</v>
      </c>
    </row>
    <row r="61" spans="2:8" ht="45.75" customHeight="1" x14ac:dyDescent="0.15">
      <c r="B61" s="273"/>
      <c r="C61" s="1107" t="s">
        <v>454</v>
      </c>
      <c r="D61" s="1108"/>
      <c r="E61" s="1109"/>
      <c r="F61" s="282">
        <v>7</v>
      </c>
      <c r="G61" s="282">
        <v>20</v>
      </c>
      <c r="H61" s="290">
        <v>28</v>
      </c>
    </row>
    <row r="62" spans="2:8" ht="45.75" customHeight="1" x14ac:dyDescent="0.15">
      <c r="B62" s="274"/>
      <c r="C62" s="1110" t="s">
        <v>548</v>
      </c>
      <c r="D62" s="1111"/>
      <c r="E62" s="1112"/>
      <c r="F62" s="283">
        <v>23</v>
      </c>
      <c r="G62" s="283">
        <v>26</v>
      </c>
      <c r="H62" s="291">
        <v>28</v>
      </c>
    </row>
    <row r="63" spans="2:8" ht="52.5" customHeight="1" x14ac:dyDescent="0.15">
      <c r="B63" s="275"/>
      <c r="C63" s="1113" t="s">
        <v>106</v>
      </c>
      <c r="D63" s="1113"/>
      <c r="E63" s="1114"/>
      <c r="F63" s="284">
        <v>6544</v>
      </c>
      <c r="G63" s="284">
        <v>7187</v>
      </c>
      <c r="H63" s="292">
        <v>8087</v>
      </c>
    </row>
    <row r="64" spans="2:8" x14ac:dyDescent="0.15"/>
  </sheetData>
  <sheetProtection algorithmName="SHA-512" hashValue="A3nOCXdePCGW5i3rVr0cLlrhFcar1j4BIZHf13MkJ/YcTtlFwywUmoW+7EjNrCRAq5kWQm2ULHr5OUIStdWqcw==" saltValue="h0eIwA0qMCUT+ANPU8NUt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316" customWidth="1"/>
    <col min="2" max="107" width="2.5" style="316" customWidth="1"/>
    <col min="108" max="108" width="6.125" style="318" customWidth="1"/>
    <col min="109" max="109" width="5.875" style="317" customWidth="1"/>
    <col min="110" max="16384" width="8.625" style="316" hidden="1"/>
  </cols>
  <sheetData>
    <row r="1" spans="1:109" ht="42.75" customHeight="1" x14ac:dyDescent="0.15">
      <c r="A1" s="352"/>
      <c r="B1" s="351"/>
      <c r="DD1" s="316"/>
      <c r="DE1" s="316"/>
    </row>
    <row r="2" spans="1:109" ht="25.5" customHeight="1" x14ac:dyDescent="0.15">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316"/>
      <c r="DE2" s="316"/>
    </row>
    <row r="3" spans="1:109" ht="25.5" customHeight="1" x14ac:dyDescent="0.15">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316"/>
      <c r="DE3" s="316"/>
    </row>
    <row r="4" spans="1:109" s="349" customFormat="1" ht="13.5" x14ac:dyDescent="0.15">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349" customFormat="1" ht="13.5" x14ac:dyDescent="0.15">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349" customFormat="1" ht="13.5" x14ac:dyDescent="0.15">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349" customFormat="1" ht="13.5" x14ac:dyDescent="0.15">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349" customFormat="1" ht="13.5" x14ac:dyDescent="0.15">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349" customFormat="1" ht="13.5" x14ac:dyDescent="0.15">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349" customFormat="1" ht="13.5" x14ac:dyDescent="0.15">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349" customFormat="1" ht="13.5" x14ac:dyDescent="0.15">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349" customFormat="1" ht="13.5" x14ac:dyDescent="0.15">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349" customFormat="1" ht="13.5" x14ac:dyDescent="0.15">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349" customFormat="1" ht="13.5" x14ac:dyDescent="0.15">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349" customFormat="1" ht="13.5" x14ac:dyDescent="0.15">
      <c r="A15" s="316"/>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349" customFormat="1" ht="13.5" x14ac:dyDescent="0.15">
      <c r="A16" s="316"/>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349" customFormat="1" ht="13.5" x14ac:dyDescent="0.15">
      <c r="A17" s="316"/>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349" customFormat="1" ht="13.5" x14ac:dyDescent="0.15">
      <c r="A18" s="316"/>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5" x14ac:dyDescent="0.15">
      <c r="DD19" s="316"/>
      <c r="DE19" s="316"/>
    </row>
    <row r="20" spans="1:109" ht="13.5" x14ac:dyDescent="0.15">
      <c r="DD20" s="316"/>
      <c r="DE20" s="316"/>
    </row>
    <row r="21" spans="1:109" ht="17.25" customHeight="1" x14ac:dyDescent="0.15">
      <c r="B21" s="348"/>
      <c r="C21" s="345"/>
      <c r="D21" s="345"/>
      <c r="E21" s="345"/>
      <c r="F21" s="345"/>
      <c r="G21" s="345"/>
      <c r="H21" s="345"/>
      <c r="I21" s="345"/>
      <c r="J21" s="345"/>
      <c r="K21" s="345"/>
      <c r="L21" s="345"/>
      <c r="M21" s="345"/>
      <c r="N21" s="347"/>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7"/>
      <c r="AU21" s="345"/>
      <c r="AV21" s="345"/>
      <c r="AW21" s="345"/>
      <c r="AX21" s="345"/>
      <c r="AY21" s="345"/>
      <c r="AZ21" s="345"/>
      <c r="BA21" s="345"/>
      <c r="BB21" s="345"/>
      <c r="BC21" s="345"/>
      <c r="BD21" s="345"/>
      <c r="BE21" s="345"/>
      <c r="BF21" s="347"/>
      <c r="BG21" s="345"/>
      <c r="BH21" s="345"/>
      <c r="BI21" s="345"/>
      <c r="BJ21" s="345"/>
      <c r="BK21" s="345"/>
      <c r="BL21" s="345"/>
      <c r="BM21" s="345"/>
      <c r="BN21" s="345"/>
      <c r="BO21" s="345"/>
      <c r="BP21" s="345"/>
      <c r="BQ21" s="345"/>
      <c r="BR21" s="347"/>
      <c r="BS21" s="345"/>
      <c r="BT21" s="345"/>
      <c r="BU21" s="345"/>
      <c r="BV21" s="345"/>
      <c r="BW21" s="345"/>
      <c r="BX21" s="345"/>
      <c r="BY21" s="345"/>
      <c r="BZ21" s="345"/>
      <c r="CA21" s="345"/>
      <c r="CB21" s="345"/>
      <c r="CC21" s="345"/>
      <c r="CD21" s="347"/>
      <c r="CE21" s="345"/>
      <c r="CF21" s="345"/>
      <c r="CG21" s="345"/>
      <c r="CH21" s="345"/>
      <c r="CI21" s="345"/>
      <c r="CJ21" s="345"/>
      <c r="CK21" s="345"/>
      <c r="CL21" s="345"/>
      <c r="CM21" s="345"/>
      <c r="CN21" s="345"/>
      <c r="CO21" s="345"/>
      <c r="CP21" s="347"/>
      <c r="CQ21" s="345"/>
      <c r="CR21" s="345"/>
      <c r="CS21" s="345"/>
      <c r="CT21" s="345"/>
      <c r="CU21" s="345"/>
      <c r="CV21" s="345"/>
      <c r="CW21" s="345"/>
      <c r="CX21" s="345"/>
      <c r="CY21" s="345"/>
      <c r="CZ21" s="345"/>
      <c r="DA21" s="345"/>
      <c r="DB21" s="347"/>
      <c r="DC21" s="345"/>
      <c r="DD21" s="344"/>
      <c r="DE21" s="316"/>
    </row>
    <row r="22" spans="1:109" ht="17.25" customHeight="1" x14ac:dyDescent="0.15">
      <c r="B22" s="317"/>
    </row>
    <row r="23" spans="1:109" ht="13.5" x14ac:dyDescent="0.15">
      <c r="B23" s="317"/>
    </row>
    <row r="24" spans="1:109" ht="13.5" x14ac:dyDescent="0.15">
      <c r="B24" s="317"/>
    </row>
    <row r="25" spans="1:109" ht="13.5" x14ac:dyDescent="0.15">
      <c r="B25" s="317"/>
    </row>
    <row r="26" spans="1:109" ht="13.5" x14ac:dyDescent="0.15">
      <c r="B26" s="317"/>
    </row>
    <row r="27" spans="1:109" ht="13.5" x14ac:dyDescent="0.15">
      <c r="B27" s="317"/>
    </row>
    <row r="28" spans="1:109" ht="13.5" x14ac:dyDescent="0.15">
      <c r="B28" s="317"/>
    </row>
    <row r="29" spans="1:109" ht="13.5" x14ac:dyDescent="0.15">
      <c r="B29" s="317"/>
    </row>
    <row r="30" spans="1:109" ht="13.5" x14ac:dyDescent="0.15">
      <c r="B30" s="317"/>
    </row>
    <row r="31" spans="1:109" ht="13.5" x14ac:dyDescent="0.15">
      <c r="B31" s="317"/>
    </row>
    <row r="32" spans="1:109" ht="13.5" x14ac:dyDescent="0.15">
      <c r="B32" s="317"/>
    </row>
    <row r="33" spans="2:109" ht="13.5" x14ac:dyDescent="0.15">
      <c r="B33" s="317"/>
    </row>
    <row r="34" spans="2:109" ht="13.5" x14ac:dyDescent="0.15">
      <c r="B34" s="317"/>
    </row>
    <row r="35" spans="2:109" ht="13.5" x14ac:dyDescent="0.15">
      <c r="B35" s="317"/>
    </row>
    <row r="36" spans="2:109" ht="13.5" x14ac:dyDescent="0.15">
      <c r="B36" s="317"/>
    </row>
    <row r="37" spans="2:109" ht="13.5" x14ac:dyDescent="0.15">
      <c r="B37" s="317"/>
    </row>
    <row r="38" spans="2:109" ht="13.5" x14ac:dyDescent="0.15">
      <c r="B38" s="317"/>
    </row>
    <row r="39" spans="2:109" ht="13.5" x14ac:dyDescent="0.15">
      <c r="B39" s="321"/>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c r="CQ39" s="320"/>
      <c r="CR39" s="320"/>
      <c r="CS39" s="320"/>
      <c r="CT39" s="320"/>
      <c r="CU39" s="320"/>
      <c r="CV39" s="320"/>
      <c r="CW39" s="320"/>
      <c r="CX39" s="320"/>
      <c r="CY39" s="320"/>
      <c r="CZ39" s="320"/>
      <c r="DA39" s="320"/>
      <c r="DB39" s="320"/>
      <c r="DC39" s="320"/>
      <c r="DD39" s="319"/>
    </row>
    <row r="40" spans="2:109" ht="13.5" x14ac:dyDescent="0.15">
      <c r="B40" s="336"/>
      <c r="DD40" s="336"/>
      <c r="DE40" s="316"/>
    </row>
    <row r="41" spans="2:109" ht="17.25" x14ac:dyDescent="0.15">
      <c r="B41" s="346" t="s">
        <v>565</v>
      </c>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c r="AX41" s="345"/>
      <c r="AY41" s="345"/>
      <c r="AZ41" s="345"/>
      <c r="BA41" s="345"/>
      <c r="BB41" s="345"/>
      <c r="BC41" s="345"/>
      <c r="BD41" s="345"/>
      <c r="BE41" s="345"/>
      <c r="BF41" s="345"/>
      <c r="BG41" s="345"/>
      <c r="BH41" s="345"/>
      <c r="BI41" s="345"/>
      <c r="BJ41" s="345"/>
      <c r="BK41" s="345"/>
      <c r="BL41" s="345"/>
      <c r="BM41" s="345"/>
      <c r="BN41" s="345"/>
      <c r="BO41" s="345"/>
      <c r="BP41" s="345"/>
      <c r="BQ41" s="345"/>
      <c r="BR41" s="345"/>
      <c r="BS41" s="345"/>
      <c r="BT41" s="345"/>
      <c r="BU41" s="345"/>
      <c r="BV41" s="345"/>
      <c r="BW41" s="345"/>
      <c r="BX41" s="345"/>
      <c r="BY41" s="345"/>
      <c r="BZ41" s="345"/>
      <c r="CA41" s="345"/>
      <c r="CB41" s="345"/>
      <c r="CC41" s="345"/>
      <c r="CD41" s="345"/>
      <c r="CE41" s="345"/>
      <c r="CF41" s="345"/>
      <c r="CG41" s="345"/>
      <c r="CH41" s="345"/>
      <c r="CI41" s="345"/>
      <c r="CJ41" s="345"/>
      <c r="CK41" s="345"/>
      <c r="CL41" s="345"/>
      <c r="CM41" s="345"/>
      <c r="CN41" s="345"/>
      <c r="CO41" s="345"/>
      <c r="CP41" s="345"/>
      <c r="CQ41" s="345"/>
      <c r="CR41" s="345"/>
      <c r="CS41" s="345"/>
      <c r="CT41" s="345"/>
      <c r="CU41" s="345"/>
      <c r="CV41" s="345"/>
      <c r="CW41" s="345"/>
      <c r="CX41" s="345"/>
      <c r="CY41" s="345"/>
      <c r="CZ41" s="345"/>
      <c r="DA41" s="345"/>
      <c r="DB41" s="345"/>
      <c r="DC41" s="345"/>
      <c r="DD41" s="344"/>
    </row>
    <row r="42" spans="2:109" ht="13.5" x14ac:dyDescent="0.15">
      <c r="B42" s="317"/>
      <c r="G42" s="332"/>
      <c r="I42" s="331"/>
      <c r="J42" s="331"/>
      <c r="K42" s="331"/>
      <c r="AM42" s="332"/>
      <c r="AN42" s="332" t="s">
        <v>561</v>
      </c>
      <c r="AP42" s="331"/>
      <c r="AQ42" s="331"/>
      <c r="AR42" s="331"/>
      <c r="AY42" s="332"/>
      <c r="BA42" s="331"/>
      <c r="BB42" s="331"/>
      <c r="BC42" s="331"/>
      <c r="BK42" s="332"/>
      <c r="BM42" s="331"/>
      <c r="BN42" s="331"/>
      <c r="BO42" s="331"/>
      <c r="BW42" s="332"/>
      <c r="BY42" s="331"/>
      <c r="BZ42" s="331"/>
      <c r="CA42" s="331"/>
      <c r="CI42" s="332"/>
      <c r="CK42" s="331"/>
      <c r="CL42" s="331"/>
      <c r="CM42" s="331"/>
      <c r="CU42" s="332"/>
      <c r="CW42" s="331"/>
      <c r="CX42" s="331"/>
      <c r="CY42" s="331"/>
    </row>
    <row r="43" spans="2:109" ht="13.5" customHeight="1" x14ac:dyDescent="0.15">
      <c r="B43" s="317"/>
      <c r="AN43" s="1123" t="s">
        <v>564</v>
      </c>
      <c r="AO43" s="1124"/>
      <c r="AP43" s="1124"/>
      <c r="AQ43" s="1124"/>
      <c r="AR43" s="1124"/>
      <c r="AS43" s="1124"/>
      <c r="AT43" s="1124"/>
      <c r="AU43" s="1124"/>
      <c r="AV43" s="1124"/>
      <c r="AW43" s="1124"/>
      <c r="AX43" s="1124"/>
      <c r="AY43" s="1124"/>
      <c r="AZ43" s="1124"/>
      <c r="BA43" s="1124"/>
      <c r="BB43" s="1124"/>
      <c r="BC43" s="1124"/>
      <c r="BD43" s="1124"/>
      <c r="BE43" s="1124"/>
      <c r="BF43" s="1124"/>
      <c r="BG43" s="1124"/>
      <c r="BH43" s="1124"/>
      <c r="BI43" s="1124"/>
      <c r="BJ43" s="1124"/>
      <c r="BK43" s="1124"/>
      <c r="BL43" s="1124"/>
      <c r="BM43" s="1124"/>
      <c r="BN43" s="1124"/>
      <c r="BO43" s="1124"/>
      <c r="BP43" s="1124"/>
      <c r="BQ43" s="1124"/>
      <c r="BR43" s="1124"/>
      <c r="BS43" s="1124"/>
      <c r="BT43" s="1124"/>
      <c r="BU43" s="1124"/>
      <c r="BV43" s="1124"/>
      <c r="BW43" s="1124"/>
      <c r="BX43" s="1124"/>
      <c r="BY43" s="1124"/>
      <c r="BZ43" s="1124"/>
      <c r="CA43" s="1124"/>
      <c r="CB43" s="1124"/>
      <c r="CC43" s="1124"/>
      <c r="CD43" s="1124"/>
      <c r="CE43" s="1124"/>
      <c r="CF43" s="1124"/>
      <c r="CG43" s="1124"/>
      <c r="CH43" s="1124"/>
      <c r="CI43" s="1124"/>
      <c r="CJ43" s="1124"/>
      <c r="CK43" s="1124"/>
      <c r="CL43" s="1124"/>
      <c r="CM43" s="1124"/>
      <c r="CN43" s="1124"/>
      <c r="CO43" s="1124"/>
      <c r="CP43" s="1124"/>
      <c r="CQ43" s="1124"/>
      <c r="CR43" s="1124"/>
      <c r="CS43" s="1124"/>
      <c r="CT43" s="1124"/>
      <c r="CU43" s="1124"/>
      <c r="CV43" s="1124"/>
      <c r="CW43" s="1124"/>
      <c r="CX43" s="1124"/>
      <c r="CY43" s="1124"/>
      <c r="CZ43" s="1124"/>
      <c r="DA43" s="1124"/>
      <c r="DB43" s="1124"/>
      <c r="DC43" s="1125"/>
    </row>
    <row r="44" spans="2:109" ht="13.5" x14ac:dyDescent="0.15">
      <c r="B44" s="317"/>
      <c r="AN44" s="1126"/>
      <c r="AO44" s="1127"/>
      <c r="AP44" s="1127"/>
      <c r="AQ44" s="1127"/>
      <c r="AR44" s="1127"/>
      <c r="AS44" s="1127"/>
      <c r="AT44" s="1127"/>
      <c r="AU44" s="1127"/>
      <c r="AV44" s="1127"/>
      <c r="AW44" s="1127"/>
      <c r="AX44" s="1127"/>
      <c r="AY44" s="1127"/>
      <c r="AZ44" s="1127"/>
      <c r="BA44" s="1127"/>
      <c r="BB44" s="1127"/>
      <c r="BC44" s="1127"/>
      <c r="BD44" s="1127"/>
      <c r="BE44" s="1127"/>
      <c r="BF44" s="1127"/>
      <c r="BG44" s="1127"/>
      <c r="BH44" s="1127"/>
      <c r="BI44" s="1127"/>
      <c r="BJ44" s="1127"/>
      <c r="BK44" s="1127"/>
      <c r="BL44" s="1127"/>
      <c r="BM44" s="1127"/>
      <c r="BN44" s="1127"/>
      <c r="BO44" s="1127"/>
      <c r="BP44" s="1127"/>
      <c r="BQ44" s="1127"/>
      <c r="BR44" s="1127"/>
      <c r="BS44" s="1127"/>
      <c r="BT44" s="1127"/>
      <c r="BU44" s="1127"/>
      <c r="BV44" s="1127"/>
      <c r="BW44" s="1127"/>
      <c r="BX44" s="1127"/>
      <c r="BY44" s="1127"/>
      <c r="BZ44" s="1127"/>
      <c r="CA44" s="1127"/>
      <c r="CB44" s="1127"/>
      <c r="CC44" s="1127"/>
      <c r="CD44" s="1127"/>
      <c r="CE44" s="1127"/>
      <c r="CF44" s="1127"/>
      <c r="CG44" s="1127"/>
      <c r="CH44" s="1127"/>
      <c r="CI44" s="1127"/>
      <c r="CJ44" s="1127"/>
      <c r="CK44" s="1127"/>
      <c r="CL44" s="1127"/>
      <c r="CM44" s="1127"/>
      <c r="CN44" s="1127"/>
      <c r="CO44" s="1127"/>
      <c r="CP44" s="1127"/>
      <c r="CQ44" s="1127"/>
      <c r="CR44" s="1127"/>
      <c r="CS44" s="1127"/>
      <c r="CT44" s="1127"/>
      <c r="CU44" s="1127"/>
      <c r="CV44" s="1127"/>
      <c r="CW44" s="1127"/>
      <c r="CX44" s="1127"/>
      <c r="CY44" s="1127"/>
      <c r="CZ44" s="1127"/>
      <c r="DA44" s="1127"/>
      <c r="DB44" s="1127"/>
      <c r="DC44" s="1128"/>
    </row>
    <row r="45" spans="2:109" ht="13.5" x14ac:dyDescent="0.15">
      <c r="B45" s="317"/>
      <c r="AN45" s="1126"/>
      <c r="AO45" s="1127"/>
      <c r="AP45" s="1127"/>
      <c r="AQ45" s="1127"/>
      <c r="AR45" s="1127"/>
      <c r="AS45" s="1127"/>
      <c r="AT45" s="1127"/>
      <c r="AU45" s="1127"/>
      <c r="AV45" s="1127"/>
      <c r="AW45" s="1127"/>
      <c r="AX45" s="1127"/>
      <c r="AY45" s="1127"/>
      <c r="AZ45" s="1127"/>
      <c r="BA45" s="1127"/>
      <c r="BB45" s="1127"/>
      <c r="BC45" s="1127"/>
      <c r="BD45" s="1127"/>
      <c r="BE45" s="1127"/>
      <c r="BF45" s="1127"/>
      <c r="BG45" s="1127"/>
      <c r="BH45" s="1127"/>
      <c r="BI45" s="1127"/>
      <c r="BJ45" s="1127"/>
      <c r="BK45" s="1127"/>
      <c r="BL45" s="1127"/>
      <c r="BM45" s="1127"/>
      <c r="BN45" s="1127"/>
      <c r="BO45" s="1127"/>
      <c r="BP45" s="1127"/>
      <c r="BQ45" s="1127"/>
      <c r="BR45" s="1127"/>
      <c r="BS45" s="1127"/>
      <c r="BT45" s="1127"/>
      <c r="BU45" s="1127"/>
      <c r="BV45" s="1127"/>
      <c r="BW45" s="1127"/>
      <c r="BX45" s="1127"/>
      <c r="BY45" s="1127"/>
      <c r="BZ45" s="1127"/>
      <c r="CA45" s="1127"/>
      <c r="CB45" s="1127"/>
      <c r="CC45" s="1127"/>
      <c r="CD45" s="1127"/>
      <c r="CE45" s="1127"/>
      <c r="CF45" s="1127"/>
      <c r="CG45" s="1127"/>
      <c r="CH45" s="1127"/>
      <c r="CI45" s="1127"/>
      <c r="CJ45" s="1127"/>
      <c r="CK45" s="1127"/>
      <c r="CL45" s="1127"/>
      <c r="CM45" s="1127"/>
      <c r="CN45" s="1127"/>
      <c r="CO45" s="1127"/>
      <c r="CP45" s="1127"/>
      <c r="CQ45" s="1127"/>
      <c r="CR45" s="1127"/>
      <c r="CS45" s="1127"/>
      <c r="CT45" s="1127"/>
      <c r="CU45" s="1127"/>
      <c r="CV45" s="1127"/>
      <c r="CW45" s="1127"/>
      <c r="CX45" s="1127"/>
      <c r="CY45" s="1127"/>
      <c r="CZ45" s="1127"/>
      <c r="DA45" s="1127"/>
      <c r="DB45" s="1127"/>
      <c r="DC45" s="1128"/>
    </row>
    <row r="46" spans="2:109" ht="13.5" x14ac:dyDescent="0.15">
      <c r="B46" s="317"/>
      <c r="AN46" s="1126"/>
      <c r="AO46" s="1127"/>
      <c r="AP46" s="1127"/>
      <c r="AQ46" s="1127"/>
      <c r="AR46" s="1127"/>
      <c r="AS46" s="1127"/>
      <c r="AT46" s="1127"/>
      <c r="AU46" s="1127"/>
      <c r="AV46" s="1127"/>
      <c r="AW46" s="1127"/>
      <c r="AX46" s="1127"/>
      <c r="AY46" s="1127"/>
      <c r="AZ46" s="1127"/>
      <c r="BA46" s="1127"/>
      <c r="BB46" s="1127"/>
      <c r="BC46" s="1127"/>
      <c r="BD46" s="1127"/>
      <c r="BE46" s="1127"/>
      <c r="BF46" s="1127"/>
      <c r="BG46" s="1127"/>
      <c r="BH46" s="1127"/>
      <c r="BI46" s="1127"/>
      <c r="BJ46" s="1127"/>
      <c r="BK46" s="1127"/>
      <c r="BL46" s="1127"/>
      <c r="BM46" s="1127"/>
      <c r="BN46" s="1127"/>
      <c r="BO46" s="1127"/>
      <c r="BP46" s="1127"/>
      <c r="BQ46" s="1127"/>
      <c r="BR46" s="1127"/>
      <c r="BS46" s="1127"/>
      <c r="BT46" s="1127"/>
      <c r="BU46" s="1127"/>
      <c r="BV46" s="1127"/>
      <c r="BW46" s="1127"/>
      <c r="BX46" s="1127"/>
      <c r="BY46" s="1127"/>
      <c r="BZ46" s="1127"/>
      <c r="CA46" s="1127"/>
      <c r="CB46" s="1127"/>
      <c r="CC46" s="1127"/>
      <c r="CD46" s="1127"/>
      <c r="CE46" s="1127"/>
      <c r="CF46" s="1127"/>
      <c r="CG46" s="1127"/>
      <c r="CH46" s="1127"/>
      <c r="CI46" s="1127"/>
      <c r="CJ46" s="1127"/>
      <c r="CK46" s="1127"/>
      <c r="CL46" s="1127"/>
      <c r="CM46" s="1127"/>
      <c r="CN46" s="1127"/>
      <c r="CO46" s="1127"/>
      <c r="CP46" s="1127"/>
      <c r="CQ46" s="1127"/>
      <c r="CR46" s="1127"/>
      <c r="CS46" s="1127"/>
      <c r="CT46" s="1127"/>
      <c r="CU46" s="1127"/>
      <c r="CV46" s="1127"/>
      <c r="CW46" s="1127"/>
      <c r="CX46" s="1127"/>
      <c r="CY46" s="1127"/>
      <c r="CZ46" s="1127"/>
      <c r="DA46" s="1127"/>
      <c r="DB46" s="1127"/>
      <c r="DC46" s="1128"/>
    </row>
    <row r="47" spans="2:109" ht="13.5" x14ac:dyDescent="0.15">
      <c r="B47" s="317"/>
      <c r="AN47" s="1129"/>
      <c r="AO47" s="1130"/>
      <c r="AP47" s="1130"/>
      <c r="AQ47" s="1130"/>
      <c r="AR47" s="1130"/>
      <c r="AS47" s="1130"/>
      <c r="AT47" s="1130"/>
      <c r="AU47" s="1130"/>
      <c r="AV47" s="1130"/>
      <c r="AW47" s="1130"/>
      <c r="AX47" s="1130"/>
      <c r="AY47" s="1130"/>
      <c r="AZ47" s="1130"/>
      <c r="BA47" s="1130"/>
      <c r="BB47" s="1130"/>
      <c r="BC47" s="1130"/>
      <c r="BD47" s="1130"/>
      <c r="BE47" s="1130"/>
      <c r="BF47" s="1130"/>
      <c r="BG47" s="1130"/>
      <c r="BH47" s="1130"/>
      <c r="BI47" s="1130"/>
      <c r="BJ47" s="1130"/>
      <c r="BK47" s="1130"/>
      <c r="BL47" s="1130"/>
      <c r="BM47" s="1130"/>
      <c r="BN47" s="1130"/>
      <c r="BO47" s="1130"/>
      <c r="BP47" s="1130"/>
      <c r="BQ47" s="1130"/>
      <c r="BR47" s="1130"/>
      <c r="BS47" s="1130"/>
      <c r="BT47" s="1130"/>
      <c r="BU47" s="1130"/>
      <c r="BV47" s="1130"/>
      <c r="BW47" s="1130"/>
      <c r="BX47" s="1130"/>
      <c r="BY47" s="1130"/>
      <c r="BZ47" s="1130"/>
      <c r="CA47" s="1130"/>
      <c r="CB47" s="1130"/>
      <c r="CC47" s="1130"/>
      <c r="CD47" s="1130"/>
      <c r="CE47" s="1130"/>
      <c r="CF47" s="1130"/>
      <c r="CG47" s="1130"/>
      <c r="CH47" s="1130"/>
      <c r="CI47" s="1130"/>
      <c r="CJ47" s="1130"/>
      <c r="CK47" s="1130"/>
      <c r="CL47" s="1130"/>
      <c r="CM47" s="1130"/>
      <c r="CN47" s="1130"/>
      <c r="CO47" s="1130"/>
      <c r="CP47" s="1130"/>
      <c r="CQ47" s="1130"/>
      <c r="CR47" s="1130"/>
      <c r="CS47" s="1130"/>
      <c r="CT47" s="1130"/>
      <c r="CU47" s="1130"/>
      <c r="CV47" s="1130"/>
      <c r="CW47" s="1130"/>
      <c r="CX47" s="1130"/>
      <c r="CY47" s="1130"/>
      <c r="CZ47" s="1130"/>
      <c r="DA47" s="1130"/>
      <c r="DB47" s="1130"/>
      <c r="DC47" s="1131"/>
    </row>
    <row r="48" spans="2:109" ht="13.5" x14ac:dyDescent="0.15">
      <c r="B48" s="317"/>
      <c r="H48" s="323"/>
      <c r="I48" s="323"/>
      <c r="J48" s="323"/>
      <c r="AN48" s="323"/>
      <c r="AO48" s="323"/>
      <c r="AP48" s="323"/>
      <c r="AZ48" s="323"/>
      <c r="BA48" s="323"/>
      <c r="BB48" s="323"/>
      <c r="BL48" s="323"/>
      <c r="BM48" s="323"/>
      <c r="BN48" s="323"/>
      <c r="BX48" s="323"/>
      <c r="BY48" s="323"/>
      <c r="BZ48" s="323"/>
      <c r="CJ48" s="323"/>
      <c r="CK48" s="323"/>
      <c r="CL48" s="323"/>
      <c r="CV48" s="323"/>
      <c r="CW48" s="323"/>
      <c r="CX48" s="323"/>
    </row>
    <row r="49" spans="1:109" ht="13.5" x14ac:dyDescent="0.15">
      <c r="B49" s="317"/>
      <c r="AN49" s="316" t="s">
        <v>559</v>
      </c>
    </row>
    <row r="50" spans="1:109" ht="13.5" x14ac:dyDescent="0.15">
      <c r="B50" s="317"/>
      <c r="G50" s="1132"/>
      <c r="H50" s="1132"/>
      <c r="I50" s="1132"/>
      <c r="J50" s="1132"/>
      <c r="K50" s="325"/>
      <c r="L50" s="325"/>
      <c r="M50" s="324"/>
      <c r="N50" s="324"/>
      <c r="AN50" s="1133"/>
      <c r="AO50" s="1134"/>
      <c r="AP50" s="1134"/>
      <c r="AQ50" s="1134"/>
      <c r="AR50" s="1134"/>
      <c r="AS50" s="1134"/>
      <c r="AT50" s="1134"/>
      <c r="AU50" s="1134"/>
      <c r="AV50" s="1134"/>
      <c r="AW50" s="1134"/>
      <c r="AX50" s="1134"/>
      <c r="AY50" s="1134"/>
      <c r="AZ50" s="1134"/>
      <c r="BA50" s="1134"/>
      <c r="BB50" s="1134"/>
      <c r="BC50" s="1134"/>
      <c r="BD50" s="1134"/>
      <c r="BE50" s="1134"/>
      <c r="BF50" s="1134"/>
      <c r="BG50" s="1134"/>
      <c r="BH50" s="1134"/>
      <c r="BI50" s="1134"/>
      <c r="BJ50" s="1134"/>
      <c r="BK50" s="1134"/>
      <c r="BL50" s="1134"/>
      <c r="BM50" s="1134"/>
      <c r="BN50" s="1134"/>
      <c r="BO50" s="1135"/>
      <c r="BP50" s="1136" t="s">
        <v>533</v>
      </c>
      <c r="BQ50" s="1136"/>
      <c r="BR50" s="1136"/>
      <c r="BS50" s="1136"/>
      <c r="BT50" s="1136"/>
      <c r="BU50" s="1136"/>
      <c r="BV50" s="1136"/>
      <c r="BW50" s="1136"/>
      <c r="BX50" s="1136" t="s">
        <v>534</v>
      </c>
      <c r="BY50" s="1136"/>
      <c r="BZ50" s="1136"/>
      <c r="CA50" s="1136"/>
      <c r="CB50" s="1136"/>
      <c r="CC50" s="1136"/>
      <c r="CD50" s="1136"/>
      <c r="CE50" s="1136"/>
      <c r="CF50" s="1136" t="s">
        <v>535</v>
      </c>
      <c r="CG50" s="1136"/>
      <c r="CH50" s="1136"/>
      <c r="CI50" s="1136"/>
      <c r="CJ50" s="1136"/>
      <c r="CK50" s="1136"/>
      <c r="CL50" s="1136"/>
      <c r="CM50" s="1136"/>
      <c r="CN50" s="1136" t="s">
        <v>536</v>
      </c>
      <c r="CO50" s="1136"/>
      <c r="CP50" s="1136"/>
      <c r="CQ50" s="1136"/>
      <c r="CR50" s="1136"/>
      <c r="CS50" s="1136"/>
      <c r="CT50" s="1136"/>
      <c r="CU50" s="1136"/>
      <c r="CV50" s="1136" t="s">
        <v>537</v>
      </c>
      <c r="CW50" s="1136"/>
      <c r="CX50" s="1136"/>
      <c r="CY50" s="1136"/>
      <c r="CZ50" s="1136"/>
      <c r="DA50" s="1136"/>
      <c r="DB50" s="1136"/>
      <c r="DC50" s="1136"/>
    </row>
    <row r="51" spans="1:109" ht="13.5" customHeight="1" x14ac:dyDescent="0.15">
      <c r="B51" s="317"/>
      <c r="G51" s="1122"/>
      <c r="H51" s="1122"/>
      <c r="I51" s="1140"/>
      <c r="J51" s="1140"/>
      <c r="K51" s="1137"/>
      <c r="L51" s="1137"/>
      <c r="M51" s="1137"/>
      <c r="N51" s="1137"/>
      <c r="AM51" s="323"/>
      <c r="AN51" s="1138" t="s">
        <v>558</v>
      </c>
      <c r="AO51" s="1138"/>
      <c r="AP51" s="1138"/>
      <c r="AQ51" s="1138"/>
      <c r="AR51" s="1138"/>
      <c r="AS51" s="1138"/>
      <c r="AT51" s="1138"/>
      <c r="AU51" s="1138"/>
      <c r="AV51" s="1138"/>
      <c r="AW51" s="1138"/>
      <c r="AX51" s="1138"/>
      <c r="AY51" s="1138"/>
      <c r="AZ51" s="1138"/>
      <c r="BA51" s="1138"/>
      <c r="BB51" s="1138" t="s">
        <v>556</v>
      </c>
      <c r="BC51" s="1138"/>
      <c r="BD51" s="1138"/>
      <c r="BE51" s="1138"/>
      <c r="BF51" s="1138"/>
      <c r="BG51" s="1138"/>
      <c r="BH51" s="1138"/>
      <c r="BI51" s="1138"/>
      <c r="BJ51" s="1138"/>
      <c r="BK51" s="1138"/>
      <c r="BL51" s="1138"/>
      <c r="BM51" s="1138"/>
      <c r="BN51" s="1138"/>
      <c r="BO51" s="1138"/>
      <c r="BP51" s="1121">
        <v>62.5</v>
      </c>
      <c r="BQ51" s="1121"/>
      <c r="BR51" s="1121"/>
      <c r="BS51" s="1121"/>
      <c r="BT51" s="1121"/>
      <c r="BU51" s="1121"/>
      <c r="BV51" s="1121"/>
      <c r="BW51" s="1121"/>
      <c r="BX51" s="1121">
        <v>43.3</v>
      </c>
      <c r="BY51" s="1121"/>
      <c r="BZ51" s="1121"/>
      <c r="CA51" s="1121"/>
      <c r="CB51" s="1121"/>
      <c r="CC51" s="1121"/>
      <c r="CD51" s="1121"/>
      <c r="CE51" s="1121"/>
      <c r="CF51" s="1121">
        <v>36.700000000000003</v>
      </c>
      <c r="CG51" s="1121"/>
      <c r="CH51" s="1121"/>
      <c r="CI51" s="1121"/>
      <c r="CJ51" s="1121"/>
      <c r="CK51" s="1121"/>
      <c r="CL51" s="1121"/>
      <c r="CM51" s="1121"/>
      <c r="CN51" s="1121">
        <v>31</v>
      </c>
      <c r="CO51" s="1121"/>
      <c r="CP51" s="1121"/>
      <c r="CQ51" s="1121"/>
      <c r="CR51" s="1121"/>
      <c r="CS51" s="1121"/>
      <c r="CT51" s="1121"/>
      <c r="CU51" s="1121"/>
      <c r="CV51" s="1121">
        <v>17.600000000000001</v>
      </c>
      <c r="CW51" s="1121"/>
      <c r="CX51" s="1121"/>
      <c r="CY51" s="1121"/>
      <c r="CZ51" s="1121"/>
      <c r="DA51" s="1121"/>
      <c r="DB51" s="1121"/>
      <c r="DC51" s="1121"/>
    </row>
    <row r="52" spans="1:109" ht="13.5" x14ac:dyDescent="0.15">
      <c r="B52" s="317"/>
      <c r="G52" s="1122"/>
      <c r="H52" s="1122"/>
      <c r="I52" s="1140"/>
      <c r="J52" s="1140"/>
      <c r="K52" s="1137"/>
      <c r="L52" s="1137"/>
      <c r="M52" s="1137"/>
      <c r="N52" s="1137"/>
      <c r="AM52" s="323"/>
      <c r="AN52" s="1138"/>
      <c r="AO52" s="1138"/>
      <c r="AP52" s="1138"/>
      <c r="AQ52" s="1138"/>
      <c r="AR52" s="1138"/>
      <c r="AS52" s="1138"/>
      <c r="AT52" s="1138"/>
      <c r="AU52" s="1138"/>
      <c r="AV52" s="1138"/>
      <c r="AW52" s="1138"/>
      <c r="AX52" s="1138"/>
      <c r="AY52" s="1138"/>
      <c r="AZ52" s="1138"/>
      <c r="BA52" s="1138"/>
      <c r="BB52" s="1138"/>
      <c r="BC52" s="1138"/>
      <c r="BD52" s="1138"/>
      <c r="BE52" s="1138"/>
      <c r="BF52" s="1138"/>
      <c r="BG52" s="1138"/>
      <c r="BH52" s="1138"/>
      <c r="BI52" s="1138"/>
      <c r="BJ52" s="1138"/>
      <c r="BK52" s="1138"/>
      <c r="BL52" s="1138"/>
      <c r="BM52" s="1138"/>
      <c r="BN52" s="1138"/>
      <c r="BO52" s="1138"/>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ht="13.5" x14ac:dyDescent="0.15">
      <c r="A53" s="331"/>
      <c r="B53" s="317"/>
      <c r="G53" s="1122"/>
      <c r="H53" s="1122"/>
      <c r="I53" s="1132"/>
      <c r="J53" s="1132"/>
      <c r="K53" s="1137"/>
      <c r="L53" s="1137"/>
      <c r="M53" s="1137"/>
      <c r="N53" s="1137"/>
      <c r="AM53" s="323"/>
      <c r="AN53" s="1138"/>
      <c r="AO53" s="1138"/>
      <c r="AP53" s="1138"/>
      <c r="AQ53" s="1138"/>
      <c r="AR53" s="1138"/>
      <c r="AS53" s="1138"/>
      <c r="AT53" s="1138"/>
      <c r="AU53" s="1138"/>
      <c r="AV53" s="1138"/>
      <c r="AW53" s="1138"/>
      <c r="AX53" s="1138"/>
      <c r="AY53" s="1138"/>
      <c r="AZ53" s="1138"/>
      <c r="BA53" s="1138"/>
      <c r="BB53" s="1138" t="s">
        <v>563</v>
      </c>
      <c r="BC53" s="1138"/>
      <c r="BD53" s="1138"/>
      <c r="BE53" s="1138"/>
      <c r="BF53" s="1138"/>
      <c r="BG53" s="1138"/>
      <c r="BH53" s="1138"/>
      <c r="BI53" s="1138"/>
      <c r="BJ53" s="1138"/>
      <c r="BK53" s="1138"/>
      <c r="BL53" s="1138"/>
      <c r="BM53" s="1138"/>
      <c r="BN53" s="1138"/>
      <c r="BO53" s="1138"/>
      <c r="BP53" s="1121">
        <v>58.2</v>
      </c>
      <c r="BQ53" s="1121"/>
      <c r="BR53" s="1121"/>
      <c r="BS53" s="1121"/>
      <c r="BT53" s="1121"/>
      <c r="BU53" s="1121"/>
      <c r="BV53" s="1121"/>
      <c r="BW53" s="1121"/>
      <c r="BX53" s="1121">
        <v>59.5</v>
      </c>
      <c r="BY53" s="1121"/>
      <c r="BZ53" s="1121"/>
      <c r="CA53" s="1121"/>
      <c r="CB53" s="1121"/>
      <c r="CC53" s="1121"/>
      <c r="CD53" s="1121"/>
      <c r="CE53" s="1121"/>
      <c r="CF53" s="1121">
        <v>60.8</v>
      </c>
      <c r="CG53" s="1121"/>
      <c r="CH53" s="1121"/>
      <c r="CI53" s="1121"/>
      <c r="CJ53" s="1121"/>
      <c r="CK53" s="1121"/>
      <c r="CL53" s="1121"/>
      <c r="CM53" s="1121"/>
      <c r="CN53" s="1121">
        <v>61.6</v>
      </c>
      <c r="CO53" s="1121"/>
      <c r="CP53" s="1121"/>
      <c r="CQ53" s="1121"/>
      <c r="CR53" s="1121"/>
      <c r="CS53" s="1121"/>
      <c r="CT53" s="1121"/>
      <c r="CU53" s="1121"/>
      <c r="CV53" s="1121">
        <v>63.1</v>
      </c>
      <c r="CW53" s="1121"/>
      <c r="CX53" s="1121"/>
      <c r="CY53" s="1121"/>
      <c r="CZ53" s="1121"/>
      <c r="DA53" s="1121"/>
      <c r="DB53" s="1121"/>
      <c r="DC53" s="1121"/>
    </row>
    <row r="54" spans="1:109" ht="13.5" x14ac:dyDescent="0.15">
      <c r="A54" s="331"/>
      <c r="B54" s="317"/>
      <c r="G54" s="1122"/>
      <c r="H54" s="1122"/>
      <c r="I54" s="1132"/>
      <c r="J54" s="1132"/>
      <c r="K54" s="1137"/>
      <c r="L54" s="1137"/>
      <c r="M54" s="1137"/>
      <c r="N54" s="1137"/>
      <c r="AM54" s="323"/>
      <c r="AN54" s="1138"/>
      <c r="AO54" s="1138"/>
      <c r="AP54" s="1138"/>
      <c r="AQ54" s="1138"/>
      <c r="AR54" s="1138"/>
      <c r="AS54" s="1138"/>
      <c r="AT54" s="1138"/>
      <c r="AU54" s="1138"/>
      <c r="AV54" s="1138"/>
      <c r="AW54" s="1138"/>
      <c r="AX54" s="1138"/>
      <c r="AY54" s="1138"/>
      <c r="AZ54" s="1138"/>
      <c r="BA54" s="1138"/>
      <c r="BB54" s="1138"/>
      <c r="BC54" s="1138"/>
      <c r="BD54" s="1138"/>
      <c r="BE54" s="1138"/>
      <c r="BF54" s="1138"/>
      <c r="BG54" s="1138"/>
      <c r="BH54" s="1138"/>
      <c r="BI54" s="1138"/>
      <c r="BJ54" s="1138"/>
      <c r="BK54" s="1138"/>
      <c r="BL54" s="1138"/>
      <c r="BM54" s="1138"/>
      <c r="BN54" s="1138"/>
      <c r="BO54" s="1138"/>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ht="13.5" x14ac:dyDescent="0.15">
      <c r="A55" s="331"/>
      <c r="B55" s="317"/>
      <c r="G55" s="1132"/>
      <c r="H55" s="1132"/>
      <c r="I55" s="1132"/>
      <c r="J55" s="1132"/>
      <c r="K55" s="1137"/>
      <c r="L55" s="1137"/>
      <c r="M55" s="1137"/>
      <c r="N55" s="1137"/>
      <c r="AN55" s="1136" t="s">
        <v>557</v>
      </c>
      <c r="AO55" s="1136"/>
      <c r="AP55" s="1136"/>
      <c r="AQ55" s="1136"/>
      <c r="AR55" s="1136"/>
      <c r="AS55" s="1136"/>
      <c r="AT55" s="1136"/>
      <c r="AU55" s="1136"/>
      <c r="AV55" s="1136"/>
      <c r="AW55" s="1136"/>
      <c r="AX55" s="1136"/>
      <c r="AY55" s="1136"/>
      <c r="AZ55" s="1136"/>
      <c r="BA55" s="1136"/>
      <c r="BB55" s="1138" t="s">
        <v>556</v>
      </c>
      <c r="BC55" s="1138"/>
      <c r="BD55" s="1138"/>
      <c r="BE55" s="1138"/>
      <c r="BF55" s="1138"/>
      <c r="BG55" s="1138"/>
      <c r="BH55" s="1138"/>
      <c r="BI55" s="1138"/>
      <c r="BJ55" s="1138"/>
      <c r="BK55" s="1138"/>
      <c r="BL55" s="1138"/>
      <c r="BM55" s="1138"/>
      <c r="BN55" s="1138"/>
      <c r="BO55" s="1138"/>
      <c r="BP55" s="1121">
        <v>11.4</v>
      </c>
      <c r="BQ55" s="1121"/>
      <c r="BR55" s="1121"/>
      <c r="BS55" s="1121"/>
      <c r="BT55" s="1121"/>
      <c r="BU55" s="1121"/>
      <c r="BV55" s="1121"/>
      <c r="BW55" s="1121"/>
      <c r="BX55" s="1121">
        <v>10.4</v>
      </c>
      <c r="BY55" s="1121"/>
      <c r="BZ55" s="1121"/>
      <c r="CA55" s="1121"/>
      <c r="CB55" s="1121"/>
      <c r="CC55" s="1121"/>
      <c r="CD55" s="1121"/>
      <c r="CE55" s="1121"/>
      <c r="CF55" s="1121">
        <v>10.9</v>
      </c>
      <c r="CG55" s="1121"/>
      <c r="CH55" s="1121"/>
      <c r="CI55" s="1121"/>
      <c r="CJ55" s="1121"/>
      <c r="CK55" s="1121"/>
      <c r="CL55" s="1121"/>
      <c r="CM55" s="1121"/>
      <c r="CN55" s="1121">
        <v>6.5</v>
      </c>
      <c r="CO55" s="1121"/>
      <c r="CP55" s="1121"/>
      <c r="CQ55" s="1121"/>
      <c r="CR55" s="1121"/>
      <c r="CS55" s="1121"/>
      <c r="CT55" s="1121"/>
      <c r="CU55" s="1121"/>
      <c r="CV55" s="1121">
        <v>0</v>
      </c>
      <c r="CW55" s="1121"/>
      <c r="CX55" s="1121"/>
      <c r="CY55" s="1121"/>
      <c r="CZ55" s="1121"/>
      <c r="DA55" s="1121"/>
      <c r="DB55" s="1121"/>
      <c r="DC55" s="1121"/>
    </row>
    <row r="56" spans="1:109" ht="13.5" x14ac:dyDescent="0.15">
      <c r="A56" s="331"/>
      <c r="B56" s="317"/>
      <c r="G56" s="1132"/>
      <c r="H56" s="1132"/>
      <c r="I56" s="1132"/>
      <c r="J56" s="1132"/>
      <c r="K56" s="1137"/>
      <c r="L56" s="1137"/>
      <c r="M56" s="1137"/>
      <c r="N56" s="1137"/>
      <c r="AN56" s="1136"/>
      <c r="AO56" s="1136"/>
      <c r="AP56" s="1136"/>
      <c r="AQ56" s="1136"/>
      <c r="AR56" s="1136"/>
      <c r="AS56" s="1136"/>
      <c r="AT56" s="1136"/>
      <c r="AU56" s="1136"/>
      <c r="AV56" s="1136"/>
      <c r="AW56" s="1136"/>
      <c r="AX56" s="1136"/>
      <c r="AY56" s="1136"/>
      <c r="AZ56" s="1136"/>
      <c r="BA56" s="1136"/>
      <c r="BB56" s="1138"/>
      <c r="BC56" s="1138"/>
      <c r="BD56" s="1138"/>
      <c r="BE56" s="1138"/>
      <c r="BF56" s="1138"/>
      <c r="BG56" s="1138"/>
      <c r="BH56" s="1138"/>
      <c r="BI56" s="1138"/>
      <c r="BJ56" s="1138"/>
      <c r="BK56" s="1138"/>
      <c r="BL56" s="1138"/>
      <c r="BM56" s="1138"/>
      <c r="BN56" s="1138"/>
      <c r="BO56" s="1138"/>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331" customFormat="1" ht="13.5" x14ac:dyDescent="0.15">
      <c r="B57" s="337"/>
      <c r="G57" s="1132"/>
      <c r="H57" s="1132"/>
      <c r="I57" s="1139"/>
      <c r="J57" s="1139"/>
      <c r="K57" s="1137"/>
      <c r="L57" s="1137"/>
      <c r="M57" s="1137"/>
      <c r="N57" s="1137"/>
      <c r="AM57" s="316"/>
      <c r="AN57" s="1136"/>
      <c r="AO57" s="1136"/>
      <c r="AP57" s="1136"/>
      <c r="AQ57" s="1136"/>
      <c r="AR57" s="1136"/>
      <c r="AS57" s="1136"/>
      <c r="AT57" s="1136"/>
      <c r="AU57" s="1136"/>
      <c r="AV57" s="1136"/>
      <c r="AW57" s="1136"/>
      <c r="AX57" s="1136"/>
      <c r="AY57" s="1136"/>
      <c r="AZ57" s="1136"/>
      <c r="BA57" s="1136"/>
      <c r="BB57" s="1138" t="s">
        <v>563</v>
      </c>
      <c r="BC57" s="1138"/>
      <c r="BD57" s="1138"/>
      <c r="BE57" s="1138"/>
      <c r="BF57" s="1138"/>
      <c r="BG57" s="1138"/>
      <c r="BH57" s="1138"/>
      <c r="BI57" s="1138"/>
      <c r="BJ57" s="1138"/>
      <c r="BK57" s="1138"/>
      <c r="BL57" s="1138"/>
      <c r="BM57" s="1138"/>
      <c r="BN57" s="1138"/>
      <c r="BO57" s="1138"/>
      <c r="BP57" s="1121">
        <v>60.2</v>
      </c>
      <c r="BQ57" s="1121"/>
      <c r="BR57" s="1121"/>
      <c r="BS57" s="1121"/>
      <c r="BT57" s="1121"/>
      <c r="BU57" s="1121"/>
      <c r="BV57" s="1121"/>
      <c r="BW57" s="1121"/>
      <c r="BX57" s="1121">
        <v>61.3</v>
      </c>
      <c r="BY57" s="1121"/>
      <c r="BZ57" s="1121"/>
      <c r="CA57" s="1121"/>
      <c r="CB57" s="1121"/>
      <c r="CC57" s="1121"/>
      <c r="CD57" s="1121"/>
      <c r="CE57" s="1121"/>
      <c r="CF57" s="1121">
        <v>62.2</v>
      </c>
      <c r="CG57" s="1121"/>
      <c r="CH57" s="1121"/>
      <c r="CI57" s="1121"/>
      <c r="CJ57" s="1121"/>
      <c r="CK57" s="1121"/>
      <c r="CL57" s="1121"/>
      <c r="CM57" s="1121"/>
      <c r="CN57" s="1121">
        <v>63.6</v>
      </c>
      <c r="CO57" s="1121"/>
      <c r="CP57" s="1121"/>
      <c r="CQ57" s="1121"/>
      <c r="CR57" s="1121"/>
      <c r="CS57" s="1121"/>
      <c r="CT57" s="1121"/>
      <c r="CU57" s="1121"/>
      <c r="CV57" s="1121">
        <v>64.7</v>
      </c>
      <c r="CW57" s="1121"/>
      <c r="CX57" s="1121"/>
      <c r="CY57" s="1121"/>
      <c r="CZ57" s="1121"/>
      <c r="DA57" s="1121"/>
      <c r="DB57" s="1121"/>
      <c r="DC57" s="1121"/>
      <c r="DD57" s="342"/>
      <c r="DE57" s="337"/>
    </row>
    <row r="58" spans="1:109" s="331" customFormat="1" ht="13.5" x14ac:dyDescent="0.15">
      <c r="A58" s="316"/>
      <c r="B58" s="337"/>
      <c r="G58" s="1132"/>
      <c r="H58" s="1132"/>
      <c r="I58" s="1139"/>
      <c r="J58" s="1139"/>
      <c r="K58" s="1137"/>
      <c r="L58" s="1137"/>
      <c r="M58" s="1137"/>
      <c r="N58" s="1137"/>
      <c r="AM58" s="316"/>
      <c r="AN58" s="1136"/>
      <c r="AO58" s="1136"/>
      <c r="AP58" s="1136"/>
      <c r="AQ58" s="1136"/>
      <c r="AR58" s="1136"/>
      <c r="AS58" s="1136"/>
      <c r="AT58" s="1136"/>
      <c r="AU58" s="1136"/>
      <c r="AV58" s="1136"/>
      <c r="AW58" s="1136"/>
      <c r="AX58" s="1136"/>
      <c r="AY58" s="1136"/>
      <c r="AZ58" s="1136"/>
      <c r="BA58" s="1136"/>
      <c r="BB58" s="1138"/>
      <c r="BC58" s="1138"/>
      <c r="BD58" s="1138"/>
      <c r="BE58" s="1138"/>
      <c r="BF58" s="1138"/>
      <c r="BG58" s="1138"/>
      <c r="BH58" s="1138"/>
      <c r="BI58" s="1138"/>
      <c r="BJ58" s="1138"/>
      <c r="BK58" s="1138"/>
      <c r="BL58" s="1138"/>
      <c r="BM58" s="1138"/>
      <c r="BN58" s="1138"/>
      <c r="BO58" s="1138"/>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342"/>
      <c r="DE58" s="337"/>
    </row>
    <row r="59" spans="1:109" s="331" customFormat="1" ht="13.5" x14ac:dyDescent="0.15">
      <c r="A59" s="316"/>
      <c r="B59" s="337"/>
      <c r="K59" s="343"/>
      <c r="L59" s="343"/>
      <c r="M59" s="343"/>
      <c r="N59" s="343"/>
      <c r="AQ59" s="343"/>
      <c r="AR59" s="343"/>
      <c r="AS59" s="343"/>
      <c r="AT59" s="343"/>
      <c r="BC59" s="343"/>
      <c r="BD59" s="343"/>
      <c r="BE59" s="343"/>
      <c r="BF59" s="343"/>
      <c r="BO59" s="343"/>
      <c r="BP59" s="343"/>
      <c r="BQ59" s="343"/>
      <c r="BR59" s="343"/>
      <c r="CA59" s="343"/>
      <c r="CB59" s="343"/>
      <c r="CC59" s="343"/>
      <c r="CD59" s="343"/>
      <c r="CM59" s="343"/>
      <c r="CN59" s="343"/>
      <c r="CO59" s="343"/>
      <c r="CP59" s="343"/>
      <c r="CY59" s="343"/>
      <c r="CZ59" s="343"/>
      <c r="DA59" s="343"/>
      <c r="DB59" s="343"/>
      <c r="DC59" s="343"/>
      <c r="DD59" s="342"/>
      <c r="DE59" s="337"/>
    </row>
    <row r="60" spans="1:109" s="331" customFormat="1" ht="13.5" x14ac:dyDescent="0.15">
      <c r="A60" s="316"/>
      <c r="B60" s="337"/>
      <c r="K60" s="343"/>
      <c r="L60" s="343"/>
      <c r="M60" s="343"/>
      <c r="N60" s="343"/>
      <c r="AQ60" s="343"/>
      <c r="AR60" s="343"/>
      <c r="AS60" s="343"/>
      <c r="AT60" s="343"/>
      <c r="BC60" s="343"/>
      <c r="BD60" s="343"/>
      <c r="BE60" s="343"/>
      <c r="BF60" s="343"/>
      <c r="BO60" s="343"/>
      <c r="BP60" s="343"/>
      <c r="BQ60" s="343"/>
      <c r="BR60" s="343"/>
      <c r="CA60" s="343"/>
      <c r="CB60" s="343"/>
      <c r="CC60" s="343"/>
      <c r="CD60" s="343"/>
      <c r="CM60" s="343"/>
      <c r="CN60" s="343"/>
      <c r="CO60" s="343"/>
      <c r="CP60" s="343"/>
      <c r="CY60" s="343"/>
      <c r="CZ60" s="343"/>
      <c r="DA60" s="343"/>
      <c r="DB60" s="343"/>
      <c r="DC60" s="343"/>
      <c r="DD60" s="342"/>
      <c r="DE60" s="337"/>
    </row>
    <row r="61" spans="1:109" s="331" customFormat="1" ht="13.5" x14ac:dyDescent="0.15">
      <c r="A61" s="316"/>
      <c r="B61" s="341"/>
      <c r="C61" s="340"/>
      <c r="D61" s="340"/>
      <c r="E61" s="340"/>
      <c r="F61" s="340"/>
      <c r="G61" s="340"/>
      <c r="H61" s="340"/>
      <c r="I61" s="340"/>
      <c r="J61" s="340"/>
      <c r="K61" s="340"/>
      <c r="L61" s="340"/>
      <c r="M61" s="339"/>
      <c r="N61" s="339"/>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39"/>
      <c r="AT61" s="339"/>
      <c r="AU61" s="340"/>
      <c r="AV61" s="340"/>
      <c r="AW61" s="340"/>
      <c r="AX61" s="340"/>
      <c r="AY61" s="340"/>
      <c r="AZ61" s="340"/>
      <c r="BA61" s="340"/>
      <c r="BB61" s="340"/>
      <c r="BC61" s="340"/>
      <c r="BD61" s="340"/>
      <c r="BE61" s="339"/>
      <c r="BF61" s="339"/>
      <c r="BG61" s="340"/>
      <c r="BH61" s="340"/>
      <c r="BI61" s="340"/>
      <c r="BJ61" s="340"/>
      <c r="BK61" s="340"/>
      <c r="BL61" s="340"/>
      <c r="BM61" s="340"/>
      <c r="BN61" s="340"/>
      <c r="BO61" s="340"/>
      <c r="BP61" s="340"/>
      <c r="BQ61" s="339"/>
      <c r="BR61" s="339"/>
      <c r="BS61" s="340"/>
      <c r="BT61" s="340"/>
      <c r="BU61" s="340"/>
      <c r="BV61" s="340"/>
      <c r="BW61" s="340"/>
      <c r="BX61" s="340"/>
      <c r="BY61" s="340"/>
      <c r="BZ61" s="340"/>
      <c r="CA61" s="340"/>
      <c r="CB61" s="340"/>
      <c r="CC61" s="339"/>
      <c r="CD61" s="339"/>
      <c r="CE61" s="340"/>
      <c r="CF61" s="340"/>
      <c r="CG61" s="340"/>
      <c r="CH61" s="340"/>
      <c r="CI61" s="340"/>
      <c r="CJ61" s="340"/>
      <c r="CK61" s="340"/>
      <c r="CL61" s="340"/>
      <c r="CM61" s="340"/>
      <c r="CN61" s="340"/>
      <c r="CO61" s="339"/>
      <c r="CP61" s="339"/>
      <c r="CQ61" s="340"/>
      <c r="CR61" s="340"/>
      <c r="CS61" s="340"/>
      <c r="CT61" s="340"/>
      <c r="CU61" s="340"/>
      <c r="CV61" s="340"/>
      <c r="CW61" s="340"/>
      <c r="CX61" s="340"/>
      <c r="CY61" s="340"/>
      <c r="CZ61" s="340"/>
      <c r="DA61" s="339"/>
      <c r="DB61" s="339"/>
      <c r="DC61" s="339"/>
      <c r="DD61" s="338"/>
      <c r="DE61" s="337"/>
    </row>
    <row r="62" spans="1:109" ht="13.5"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16"/>
    </row>
    <row r="63" spans="1:109" ht="17.25" x14ac:dyDescent="0.15">
      <c r="B63" s="335" t="s">
        <v>562</v>
      </c>
    </row>
    <row r="64" spans="1:109" ht="13.5" x14ac:dyDescent="0.15">
      <c r="B64" s="317"/>
      <c r="G64" s="332"/>
      <c r="I64" s="334"/>
      <c r="J64" s="334"/>
      <c r="K64" s="334"/>
      <c r="L64" s="334"/>
      <c r="M64" s="334"/>
      <c r="N64" s="333"/>
      <c r="AM64" s="332"/>
      <c r="AN64" s="332" t="s">
        <v>561</v>
      </c>
      <c r="AP64" s="331"/>
      <c r="AQ64" s="331"/>
      <c r="AR64" s="331"/>
      <c r="AY64" s="332"/>
      <c r="BA64" s="331"/>
      <c r="BB64" s="331"/>
      <c r="BC64" s="331"/>
      <c r="BK64" s="332"/>
      <c r="BM64" s="331"/>
      <c r="BN64" s="331"/>
      <c r="BO64" s="331"/>
      <c r="BW64" s="332"/>
      <c r="BY64" s="331"/>
      <c r="BZ64" s="331"/>
      <c r="CA64" s="331"/>
      <c r="CI64" s="332"/>
      <c r="CK64" s="331"/>
      <c r="CL64" s="331"/>
      <c r="CM64" s="331"/>
      <c r="CU64" s="332"/>
      <c r="CW64" s="331"/>
      <c r="CX64" s="331"/>
      <c r="CY64" s="331"/>
    </row>
    <row r="65" spans="2:107" ht="13.5" customHeight="1" x14ac:dyDescent="0.15">
      <c r="B65" s="317"/>
      <c r="AN65" s="1123" t="s">
        <v>560</v>
      </c>
      <c r="AO65" s="1142"/>
      <c r="AP65" s="1142"/>
      <c r="AQ65" s="1142"/>
      <c r="AR65" s="1142"/>
      <c r="AS65" s="1142"/>
      <c r="AT65" s="1142"/>
      <c r="AU65" s="1142"/>
      <c r="AV65" s="1142"/>
      <c r="AW65" s="1142"/>
      <c r="AX65" s="1142"/>
      <c r="AY65" s="1142"/>
      <c r="AZ65" s="1142"/>
      <c r="BA65" s="1142"/>
      <c r="BB65" s="1142"/>
      <c r="BC65" s="1142"/>
      <c r="BD65" s="1142"/>
      <c r="BE65" s="1142"/>
      <c r="BF65" s="1142"/>
      <c r="BG65" s="1142"/>
      <c r="BH65" s="1142"/>
      <c r="BI65" s="1142"/>
      <c r="BJ65" s="1142"/>
      <c r="BK65" s="1142"/>
      <c r="BL65" s="1142"/>
      <c r="BM65" s="1142"/>
      <c r="BN65" s="1142"/>
      <c r="BO65" s="1142"/>
      <c r="BP65" s="1142"/>
      <c r="BQ65" s="1142"/>
      <c r="BR65" s="1142"/>
      <c r="BS65" s="1142"/>
      <c r="BT65" s="1142"/>
      <c r="BU65" s="1142"/>
      <c r="BV65" s="1142"/>
      <c r="BW65" s="1142"/>
      <c r="BX65" s="1142"/>
      <c r="BY65" s="1142"/>
      <c r="BZ65" s="1142"/>
      <c r="CA65" s="1142"/>
      <c r="CB65" s="1142"/>
      <c r="CC65" s="1142"/>
      <c r="CD65" s="1142"/>
      <c r="CE65" s="1142"/>
      <c r="CF65" s="1142"/>
      <c r="CG65" s="1142"/>
      <c r="CH65" s="1142"/>
      <c r="CI65" s="1142"/>
      <c r="CJ65" s="1142"/>
      <c r="CK65" s="1142"/>
      <c r="CL65" s="1142"/>
      <c r="CM65" s="1142"/>
      <c r="CN65" s="1142"/>
      <c r="CO65" s="1142"/>
      <c r="CP65" s="1142"/>
      <c r="CQ65" s="1142"/>
      <c r="CR65" s="1142"/>
      <c r="CS65" s="1142"/>
      <c r="CT65" s="1142"/>
      <c r="CU65" s="1142"/>
      <c r="CV65" s="1142"/>
      <c r="CW65" s="1142"/>
      <c r="CX65" s="1142"/>
      <c r="CY65" s="1142"/>
      <c r="CZ65" s="1142"/>
      <c r="DA65" s="1142"/>
      <c r="DB65" s="1142"/>
      <c r="DC65" s="1143"/>
    </row>
    <row r="66" spans="2:107" ht="13.5" x14ac:dyDescent="0.15">
      <c r="B66" s="317"/>
      <c r="AN66" s="1144"/>
      <c r="AO66" s="1145"/>
      <c r="AP66" s="1145"/>
      <c r="AQ66" s="1145"/>
      <c r="AR66" s="1145"/>
      <c r="AS66" s="1145"/>
      <c r="AT66" s="1145"/>
      <c r="AU66" s="1145"/>
      <c r="AV66" s="1145"/>
      <c r="AW66" s="1145"/>
      <c r="AX66" s="1145"/>
      <c r="AY66" s="1145"/>
      <c r="AZ66" s="1145"/>
      <c r="BA66" s="1145"/>
      <c r="BB66" s="1145"/>
      <c r="BC66" s="1145"/>
      <c r="BD66" s="1145"/>
      <c r="BE66" s="1145"/>
      <c r="BF66" s="1145"/>
      <c r="BG66" s="1145"/>
      <c r="BH66" s="1145"/>
      <c r="BI66" s="1145"/>
      <c r="BJ66" s="1145"/>
      <c r="BK66" s="1145"/>
      <c r="BL66" s="1145"/>
      <c r="BM66" s="1145"/>
      <c r="BN66" s="1145"/>
      <c r="BO66" s="1145"/>
      <c r="BP66" s="1145"/>
      <c r="BQ66" s="1145"/>
      <c r="BR66" s="1145"/>
      <c r="BS66" s="1145"/>
      <c r="BT66" s="1145"/>
      <c r="BU66" s="1145"/>
      <c r="BV66" s="1145"/>
      <c r="BW66" s="1145"/>
      <c r="BX66" s="1145"/>
      <c r="BY66" s="1145"/>
      <c r="BZ66" s="1145"/>
      <c r="CA66" s="1145"/>
      <c r="CB66" s="1145"/>
      <c r="CC66" s="1145"/>
      <c r="CD66" s="1145"/>
      <c r="CE66" s="1145"/>
      <c r="CF66" s="1145"/>
      <c r="CG66" s="1145"/>
      <c r="CH66" s="1145"/>
      <c r="CI66" s="1145"/>
      <c r="CJ66" s="1145"/>
      <c r="CK66" s="1145"/>
      <c r="CL66" s="1145"/>
      <c r="CM66" s="1145"/>
      <c r="CN66" s="1145"/>
      <c r="CO66" s="1145"/>
      <c r="CP66" s="1145"/>
      <c r="CQ66" s="1145"/>
      <c r="CR66" s="1145"/>
      <c r="CS66" s="1145"/>
      <c r="CT66" s="1145"/>
      <c r="CU66" s="1145"/>
      <c r="CV66" s="1145"/>
      <c r="CW66" s="1145"/>
      <c r="CX66" s="1145"/>
      <c r="CY66" s="1145"/>
      <c r="CZ66" s="1145"/>
      <c r="DA66" s="1145"/>
      <c r="DB66" s="1145"/>
      <c r="DC66" s="1146"/>
    </row>
    <row r="67" spans="2:107" ht="13.5" x14ac:dyDescent="0.15">
      <c r="B67" s="317"/>
      <c r="AN67" s="1144"/>
      <c r="AO67" s="1145"/>
      <c r="AP67" s="1145"/>
      <c r="AQ67" s="1145"/>
      <c r="AR67" s="1145"/>
      <c r="AS67" s="1145"/>
      <c r="AT67" s="1145"/>
      <c r="AU67" s="1145"/>
      <c r="AV67" s="1145"/>
      <c r="AW67" s="1145"/>
      <c r="AX67" s="1145"/>
      <c r="AY67" s="1145"/>
      <c r="AZ67" s="1145"/>
      <c r="BA67" s="1145"/>
      <c r="BB67" s="1145"/>
      <c r="BC67" s="1145"/>
      <c r="BD67" s="1145"/>
      <c r="BE67" s="1145"/>
      <c r="BF67" s="1145"/>
      <c r="BG67" s="1145"/>
      <c r="BH67" s="1145"/>
      <c r="BI67" s="1145"/>
      <c r="BJ67" s="1145"/>
      <c r="BK67" s="1145"/>
      <c r="BL67" s="1145"/>
      <c r="BM67" s="1145"/>
      <c r="BN67" s="1145"/>
      <c r="BO67" s="1145"/>
      <c r="BP67" s="1145"/>
      <c r="BQ67" s="1145"/>
      <c r="BR67" s="1145"/>
      <c r="BS67" s="1145"/>
      <c r="BT67" s="1145"/>
      <c r="BU67" s="1145"/>
      <c r="BV67" s="1145"/>
      <c r="BW67" s="1145"/>
      <c r="BX67" s="1145"/>
      <c r="BY67" s="1145"/>
      <c r="BZ67" s="1145"/>
      <c r="CA67" s="1145"/>
      <c r="CB67" s="1145"/>
      <c r="CC67" s="1145"/>
      <c r="CD67" s="1145"/>
      <c r="CE67" s="1145"/>
      <c r="CF67" s="1145"/>
      <c r="CG67" s="1145"/>
      <c r="CH67" s="1145"/>
      <c r="CI67" s="1145"/>
      <c r="CJ67" s="1145"/>
      <c r="CK67" s="1145"/>
      <c r="CL67" s="1145"/>
      <c r="CM67" s="1145"/>
      <c r="CN67" s="1145"/>
      <c r="CO67" s="1145"/>
      <c r="CP67" s="1145"/>
      <c r="CQ67" s="1145"/>
      <c r="CR67" s="1145"/>
      <c r="CS67" s="1145"/>
      <c r="CT67" s="1145"/>
      <c r="CU67" s="1145"/>
      <c r="CV67" s="1145"/>
      <c r="CW67" s="1145"/>
      <c r="CX67" s="1145"/>
      <c r="CY67" s="1145"/>
      <c r="CZ67" s="1145"/>
      <c r="DA67" s="1145"/>
      <c r="DB67" s="1145"/>
      <c r="DC67" s="1146"/>
    </row>
    <row r="68" spans="2:107" ht="13.5" x14ac:dyDescent="0.15">
      <c r="B68" s="317"/>
      <c r="AN68" s="1144"/>
      <c r="AO68" s="1145"/>
      <c r="AP68" s="1145"/>
      <c r="AQ68" s="1145"/>
      <c r="AR68" s="1145"/>
      <c r="AS68" s="1145"/>
      <c r="AT68" s="1145"/>
      <c r="AU68" s="1145"/>
      <c r="AV68" s="1145"/>
      <c r="AW68" s="1145"/>
      <c r="AX68" s="1145"/>
      <c r="AY68" s="1145"/>
      <c r="AZ68" s="1145"/>
      <c r="BA68" s="1145"/>
      <c r="BB68" s="1145"/>
      <c r="BC68" s="1145"/>
      <c r="BD68" s="1145"/>
      <c r="BE68" s="1145"/>
      <c r="BF68" s="1145"/>
      <c r="BG68" s="1145"/>
      <c r="BH68" s="1145"/>
      <c r="BI68" s="1145"/>
      <c r="BJ68" s="1145"/>
      <c r="BK68" s="1145"/>
      <c r="BL68" s="1145"/>
      <c r="BM68" s="1145"/>
      <c r="BN68" s="1145"/>
      <c r="BO68" s="1145"/>
      <c r="BP68" s="1145"/>
      <c r="BQ68" s="1145"/>
      <c r="BR68" s="1145"/>
      <c r="BS68" s="1145"/>
      <c r="BT68" s="1145"/>
      <c r="BU68" s="1145"/>
      <c r="BV68" s="1145"/>
      <c r="BW68" s="1145"/>
      <c r="BX68" s="1145"/>
      <c r="BY68" s="1145"/>
      <c r="BZ68" s="1145"/>
      <c r="CA68" s="1145"/>
      <c r="CB68" s="1145"/>
      <c r="CC68" s="1145"/>
      <c r="CD68" s="1145"/>
      <c r="CE68" s="1145"/>
      <c r="CF68" s="1145"/>
      <c r="CG68" s="1145"/>
      <c r="CH68" s="1145"/>
      <c r="CI68" s="1145"/>
      <c r="CJ68" s="1145"/>
      <c r="CK68" s="1145"/>
      <c r="CL68" s="1145"/>
      <c r="CM68" s="1145"/>
      <c r="CN68" s="1145"/>
      <c r="CO68" s="1145"/>
      <c r="CP68" s="1145"/>
      <c r="CQ68" s="1145"/>
      <c r="CR68" s="1145"/>
      <c r="CS68" s="1145"/>
      <c r="CT68" s="1145"/>
      <c r="CU68" s="1145"/>
      <c r="CV68" s="1145"/>
      <c r="CW68" s="1145"/>
      <c r="CX68" s="1145"/>
      <c r="CY68" s="1145"/>
      <c r="CZ68" s="1145"/>
      <c r="DA68" s="1145"/>
      <c r="DB68" s="1145"/>
      <c r="DC68" s="1146"/>
    </row>
    <row r="69" spans="2:107" ht="13.5" x14ac:dyDescent="0.15">
      <c r="B69" s="317"/>
      <c r="AN69" s="1147"/>
      <c r="AO69" s="1148"/>
      <c r="AP69" s="1148"/>
      <c r="AQ69" s="1148"/>
      <c r="AR69" s="1148"/>
      <c r="AS69" s="1148"/>
      <c r="AT69" s="1148"/>
      <c r="AU69" s="1148"/>
      <c r="AV69" s="1148"/>
      <c r="AW69" s="1148"/>
      <c r="AX69" s="1148"/>
      <c r="AY69" s="1148"/>
      <c r="AZ69" s="1148"/>
      <c r="BA69" s="1148"/>
      <c r="BB69" s="1148"/>
      <c r="BC69" s="1148"/>
      <c r="BD69" s="1148"/>
      <c r="BE69" s="1148"/>
      <c r="BF69" s="1148"/>
      <c r="BG69" s="1148"/>
      <c r="BH69" s="1148"/>
      <c r="BI69" s="1148"/>
      <c r="BJ69" s="1148"/>
      <c r="BK69" s="1148"/>
      <c r="BL69" s="1148"/>
      <c r="BM69" s="1148"/>
      <c r="BN69" s="1148"/>
      <c r="BO69" s="1148"/>
      <c r="BP69" s="1148"/>
      <c r="BQ69" s="1148"/>
      <c r="BR69" s="1148"/>
      <c r="BS69" s="1148"/>
      <c r="BT69" s="1148"/>
      <c r="BU69" s="1148"/>
      <c r="BV69" s="1148"/>
      <c r="BW69" s="1148"/>
      <c r="BX69" s="1148"/>
      <c r="BY69" s="1148"/>
      <c r="BZ69" s="1148"/>
      <c r="CA69" s="1148"/>
      <c r="CB69" s="1148"/>
      <c r="CC69" s="1148"/>
      <c r="CD69" s="1148"/>
      <c r="CE69" s="1148"/>
      <c r="CF69" s="1148"/>
      <c r="CG69" s="1148"/>
      <c r="CH69" s="1148"/>
      <c r="CI69" s="1148"/>
      <c r="CJ69" s="1148"/>
      <c r="CK69" s="1148"/>
      <c r="CL69" s="1148"/>
      <c r="CM69" s="1148"/>
      <c r="CN69" s="1148"/>
      <c r="CO69" s="1148"/>
      <c r="CP69" s="1148"/>
      <c r="CQ69" s="1148"/>
      <c r="CR69" s="1148"/>
      <c r="CS69" s="1148"/>
      <c r="CT69" s="1148"/>
      <c r="CU69" s="1148"/>
      <c r="CV69" s="1148"/>
      <c r="CW69" s="1148"/>
      <c r="CX69" s="1148"/>
      <c r="CY69" s="1148"/>
      <c r="CZ69" s="1148"/>
      <c r="DA69" s="1148"/>
      <c r="DB69" s="1148"/>
      <c r="DC69" s="1149"/>
    </row>
    <row r="70" spans="2:107" ht="13.5" x14ac:dyDescent="0.15">
      <c r="B70" s="317"/>
      <c r="H70" s="330"/>
      <c r="I70" s="330"/>
      <c r="J70" s="328"/>
      <c r="K70" s="328"/>
      <c r="L70" s="327"/>
      <c r="M70" s="328"/>
      <c r="N70" s="327"/>
      <c r="AN70" s="323"/>
      <c r="AO70" s="323"/>
      <c r="AP70" s="323"/>
      <c r="AZ70" s="323"/>
      <c r="BA70" s="323"/>
      <c r="BB70" s="323"/>
      <c r="BL70" s="323"/>
      <c r="BM70" s="323"/>
      <c r="BN70" s="323"/>
      <c r="BX70" s="323"/>
      <c r="BY70" s="323"/>
      <c r="BZ70" s="323"/>
      <c r="CJ70" s="323"/>
      <c r="CK70" s="323"/>
      <c r="CL70" s="323"/>
      <c r="CV70" s="323"/>
      <c r="CW70" s="323"/>
      <c r="CX70" s="323"/>
    </row>
    <row r="71" spans="2:107" ht="13.5" x14ac:dyDescent="0.15">
      <c r="B71" s="317"/>
      <c r="G71" s="326"/>
      <c r="I71" s="329"/>
      <c r="J71" s="328"/>
      <c r="K71" s="328"/>
      <c r="L71" s="327"/>
      <c r="M71" s="328"/>
      <c r="N71" s="327"/>
      <c r="AM71" s="326"/>
      <c r="AN71" s="316" t="s">
        <v>559</v>
      </c>
    </row>
    <row r="72" spans="2:107" ht="13.5" x14ac:dyDescent="0.15">
      <c r="B72" s="317"/>
      <c r="G72" s="1132"/>
      <c r="H72" s="1132"/>
      <c r="I72" s="1132"/>
      <c r="J72" s="1132"/>
      <c r="K72" s="325"/>
      <c r="L72" s="325"/>
      <c r="M72" s="324"/>
      <c r="N72" s="324"/>
      <c r="AN72" s="1133"/>
      <c r="AO72" s="1134"/>
      <c r="AP72" s="1134"/>
      <c r="AQ72" s="1134"/>
      <c r="AR72" s="1134"/>
      <c r="AS72" s="1134"/>
      <c r="AT72" s="1134"/>
      <c r="AU72" s="1134"/>
      <c r="AV72" s="1134"/>
      <c r="AW72" s="1134"/>
      <c r="AX72" s="1134"/>
      <c r="AY72" s="1134"/>
      <c r="AZ72" s="1134"/>
      <c r="BA72" s="1134"/>
      <c r="BB72" s="1134"/>
      <c r="BC72" s="1134"/>
      <c r="BD72" s="1134"/>
      <c r="BE72" s="1134"/>
      <c r="BF72" s="1134"/>
      <c r="BG72" s="1134"/>
      <c r="BH72" s="1134"/>
      <c r="BI72" s="1134"/>
      <c r="BJ72" s="1134"/>
      <c r="BK72" s="1134"/>
      <c r="BL72" s="1134"/>
      <c r="BM72" s="1134"/>
      <c r="BN72" s="1134"/>
      <c r="BO72" s="1135"/>
      <c r="BP72" s="1136" t="s">
        <v>533</v>
      </c>
      <c r="BQ72" s="1136"/>
      <c r="BR72" s="1136"/>
      <c r="BS72" s="1136"/>
      <c r="BT72" s="1136"/>
      <c r="BU72" s="1136"/>
      <c r="BV72" s="1136"/>
      <c r="BW72" s="1136"/>
      <c r="BX72" s="1136" t="s">
        <v>534</v>
      </c>
      <c r="BY72" s="1136"/>
      <c r="BZ72" s="1136"/>
      <c r="CA72" s="1136"/>
      <c r="CB72" s="1136"/>
      <c r="CC72" s="1136"/>
      <c r="CD72" s="1136"/>
      <c r="CE72" s="1136"/>
      <c r="CF72" s="1136" t="s">
        <v>535</v>
      </c>
      <c r="CG72" s="1136"/>
      <c r="CH72" s="1136"/>
      <c r="CI72" s="1136"/>
      <c r="CJ72" s="1136"/>
      <c r="CK72" s="1136"/>
      <c r="CL72" s="1136"/>
      <c r="CM72" s="1136"/>
      <c r="CN72" s="1136" t="s">
        <v>536</v>
      </c>
      <c r="CO72" s="1136"/>
      <c r="CP72" s="1136"/>
      <c r="CQ72" s="1136"/>
      <c r="CR72" s="1136"/>
      <c r="CS72" s="1136"/>
      <c r="CT72" s="1136"/>
      <c r="CU72" s="1136"/>
      <c r="CV72" s="1136" t="s">
        <v>537</v>
      </c>
      <c r="CW72" s="1136"/>
      <c r="CX72" s="1136"/>
      <c r="CY72" s="1136"/>
      <c r="CZ72" s="1136"/>
      <c r="DA72" s="1136"/>
      <c r="DB72" s="1136"/>
      <c r="DC72" s="1136"/>
    </row>
    <row r="73" spans="2:107" ht="13.5" x14ac:dyDescent="0.15">
      <c r="B73" s="317"/>
      <c r="G73" s="1122"/>
      <c r="H73" s="1122"/>
      <c r="I73" s="1122"/>
      <c r="J73" s="1122"/>
      <c r="K73" s="1141"/>
      <c r="L73" s="1141"/>
      <c r="M73" s="1141"/>
      <c r="N73" s="1141"/>
      <c r="AM73" s="323"/>
      <c r="AN73" s="1138" t="s">
        <v>558</v>
      </c>
      <c r="AO73" s="1138"/>
      <c r="AP73" s="1138"/>
      <c r="AQ73" s="1138"/>
      <c r="AR73" s="1138"/>
      <c r="AS73" s="1138"/>
      <c r="AT73" s="1138"/>
      <c r="AU73" s="1138"/>
      <c r="AV73" s="1138"/>
      <c r="AW73" s="1138"/>
      <c r="AX73" s="1138"/>
      <c r="AY73" s="1138"/>
      <c r="AZ73" s="1138"/>
      <c r="BA73" s="1138"/>
      <c r="BB73" s="1138" t="s">
        <v>556</v>
      </c>
      <c r="BC73" s="1138"/>
      <c r="BD73" s="1138"/>
      <c r="BE73" s="1138"/>
      <c r="BF73" s="1138"/>
      <c r="BG73" s="1138"/>
      <c r="BH73" s="1138"/>
      <c r="BI73" s="1138"/>
      <c r="BJ73" s="1138"/>
      <c r="BK73" s="1138"/>
      <c r="BL73" s="1138"/>
      <c r="BM73" s="1138"/>
      <c r="BN73" s="1138"/>
      <c r="BO73" s="1138"/>
      <c r="BP73" s="1121">
        <v>62.5</v>
      </c>
      <c r="BQ73" s="1121"/>
      <c r="BR73" s="1121"/>
      <c r="BS73" s="1121"/>
      <c r="BT73" s="1121"/>
      <c r="BU73" s="1121"/>
      <c r="BV73" s="1121"/>
      <c r="BW73" s="1121"/>
      <c r="BX73" s="1121">
        <v>43.3</v>
      </c>
      <c r="BY73" s="1121"/>
      <c r="BZ73" s="1121"/>
      <c r="CA73" s="1121"/>
      <c r="CB73" s="1121"/>
      <c r="CC73" s="1121"/>
      <c r="CD73" s="1121"/>
      <c r="CE73" s="1121"/>
      <c r="CF73" s="1121">
        <v>36.700000000000003</v>
      </c>
      <c r="CG73" s="1121"/>
      <c r="CH73" s="1121"/>
      <c r="CI73" s="1121"/>
      <c r="CJ73" s="1121"/>
      <c r="CK73" s="1121"/>
      <c r="CL73" s="1121"/>
      <c r="CM73" s="1121"/>
      <c r="CN73" s="1121">
        <v>31</v>
      </c>
      <c r="CO73" s="1121"/>
      <c r="CP73" s="1121"/>
      <c r="CQ73" s="1121"/>
      <c r="CR73" s="1121"/>
      <c r="CS73" s="1121"/>
      <c r="CT73" s="1121"/>
      <c r="CU73" s="1121"/>
      <c r="CV73" s="1121">
        <v>17.600000000000001</v>
      </c>
      <c r="CW73" s="1121"/>
      <c r="CX73" s="1121"/>
      <c r="CY73" s="1121"/>
      <c r="CZ73" s="1121"/>
      <c r="DA73" s="1121"/>
      <c r="DB73" s="1121"/>
      <c r="DC73" s="1121"/>
    </row>
    <row r="74" spans="2:107" ht="13.5" x14ac:dyDescent="0.15">
      <c r="B74" s="317"/>
      <c r="G74" s="1122"/>
      <c r="H74" s="1122"/>
      <c r="I74" s="1122"/>
      <c r="J74" s="1122"/>
      <c r="K74" s="1141"/>
      <c r="L74" s="1141"/>
      <c r="M74" s="1141"/>
      <c r="N74" s="1141"/>
      <c r="AM74" s="323"/>
      <c r="AN74" s="1138"/>
      <c r="AO74" s="1138"/>
      <c r="AP74" s="1138"/>
      <c r="AQ74" s="1138"/>
      <c r="AR74" s="1138"/>
      <c r="AS74" s="1138"/>
      <c r="AT74" s="1138"/>
      <c r="AU74" s="1138"/>
      <c r="AV74" s="1138"/>
      <c r="AW74" s="1138"/>
      <c r="AX74" s="1138"/>
      <c r="AY74" s="1138"/>
      <c r="AZ74" s="1138"/>
      <c r="BA74" s="1138"/>
      <c r="BB74" s="1138"/>
      <c r="BC74" s="1138"/>
      <c r="BD74" s="1138"/>
      <c r="BE74" s="1138"/>
      <c r="BF74" s="1138"/>
      <c r="BG74" s="1138"/>
      <c r="BH74" s="1138"/>
      <c r="BI74" s="1138"/>
      <c r="BJ74" s="1138"/>
      <c r="BK74" s="1138"/>
      <c r="BL74" s="1138"/>
      <c r="BM74" s="1138"/>
      <c r="BN74" s="1138"/>
      <c r="BO74" s="1138"/>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ht="13.5" x14ac:dyDescent="0.15">
      <c r="B75" s="317"/>
      <c r="G75" s="1122"/>
      <c r="H75" s="1122"/>
      <c r="I75" s="1132"/>
      <c r="J75" s="1132"/>
      <c r="K75" s="1137"/>
      <c r="L75" s="1137"/>
      <c r="M75" s="1137"/>
      <c r="N75" s="1137"/>
      <c r="AM75" s="323"/>
      <c r="AN75" s="1138"/>
      <c r="AO75" s="1138"/>
      <c r="AP75" s="1138"/>
      <c r="AQ75" s="1138"/>
      <c r="AR75" s="1138"/>
      <c r="AS75" s="1138"/>
      <c r="AT75" s="1138"/>
      <c r="AU75" s="1138"/>
      <c r="AV75" s="1138"/>
      <c r="AW75" s="1138"/>
      <c r="AX75" s="1138"/>
      <c r="AY75" s="1138"/>
      <c r="AZ75" s="1138"/>
      <c r="BA75" s="1138"/>
      <c r="BB75" s="1138" t="s">
        <v>555</v>
      </c>
      <c r="BC75" s="1138"/>
      <c r="BD75" s="1138"/>
      <c r="BE75" s="1138"/>
      <c r="BF75" s="1138"/>
      <c r="BG75" s="1138"/>
      <c r="BH75" s="1138"/>
      <c r="BI75" s="1138"/>
      <c r="BJ75" s="1138"/>
      <c r="BK75" s="1138"/>
      <c r="BL75" s="1138"/>
      <c r="BM75" s="1138"/>
      <c r="BN75" s="1138"/>
      <c r="BO75" s="1138"/>
      <c r="BP75" s="1121">
        <v>11.2</v>
      </c>
      <c r="BQ75" s="1121"/>
      <c r="BR75" s="1121"/>
      <c r="BS75" s="1121"/>
      <c r="BT75" s="1121"/>
      <c r="BU75" s="1121"/>
      <c r="BV75" s="1121"/>
      <c r="BW75" s="1121"/>
      <c r="BX75" s="1121">
        <v>10.199999999999999</v>
      </c>
      <c r="BY75" s="1121"/>
      <c r="BZ75" s="1121"/>
      <c r="CA75" s="1121"/>
      <c r="CB75" s="1121"/>
      <c r="CC75" s="1121"/>
      <c r="CD75" s="1121"/>
      <c r="CE75" s="1121"/>
      <c r="CF75" s="1121">
        <v>9.4</v>
      </c>
      <c r="CG75" s="1121"/>
      <c r="CH75" s="1121"/>
      <c r="CI75" s="1121"/>
      <c r="CJ75" s="1121"/>
      <c r="CK75" s="1121"/>
      <c r="CL75" s="1121"/>
      <c r="CM75" s="1121"/>
      <c r="CN75" s="1121">
        <v>9.1999999999999993</v>
      </c>
      <c r="CO75" s="1121"/>
      <c r="CP75" s="1121"/>
      <c r="CQ75" s="1121"/>
      <c r="CR75" s="1121"/>
      <c r="CS75" s="1121"/>
      <c r="CT75" s="1121"/>
      <c r="CU75" s="1121"/>
      <c r="CV75" s="1121">
        <v>9.3000000000000007</v>
      </c>
      <c r="CW75" s="1121"/>
      <c r="CX75" s="1121"/>
      <c r="CY75" s="1121"/>
      <c r="CZ75" s="1121"/>
      <c r="DA75" s="1121"/>
      <c r="DB75" s="1121"/>
      <c r="DC75" s="1121"/>
    </row>
    <row r="76" spans="2:107" ht="13.5" x14ac:dyDescent="0.15">
      <c r="B76" s="317"/>
      <c r="G76" s="1122"/>
      <c r="H76" s="1122"/>
      <c r="I76" s="1132"/>
      <c r="J76" s="1132"/>
      <c r="K76" s="1137"/>
      <c r="L76" s="1137"/>
      <c r="M76" s="1137"/>
      <c r="N76" s="1137"/>
      <c r="AM76" s="323"/>
      <c r="AN76" s="1138"/>
      <c r="AO76" s="1138"/>
      <c r="AP76" s="1138"/>
      <c r="AQ76" s="1138"/>
      <c r="AR76" s="1138"/>
      <c r="AS76" s="1138"/>
      <c r="AT76" s="1138"/>
      <c r="AU76" s="1138"/>
      <c r="AV76" s="1138"/>
      <c r="AW76" s="1138"/>
      <c r="AX76" s="1138"/>
      <c r="AY76" s="1138"/>
      <c r="AZ76" s="1138"/>
      <c r="BA76" s="1138"/>
      <c r="BB76" s="1138"/>
      <c r="BC76" s="1138"/>
      <c r="BD76" s="1138"/>
      <c r="BE76" s="1138"/>
      <c r="BF76" s="1138"/>
      <c r="BG76" s="1138"/>
      <c r="BH76" s="1138"/>
      <c r="BI76" s="1138"/>
      <c r="BJ76" s="1138"/>
      <c r="BK76" s="1138"/>
      <c r="BL76" s="1138"/>
      <c r="BM76" s="1138"/>
      <c r="BN76" s="1138"/>
      <c r="BO76" s="1138"/>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ht="13.5" x14ac:dyDescent="0.15">
      <c r="B77" s="317"/>
      <c r="G77" s="1132"/>
      <c r="H77" s="1132"/>
      <c r="I77" s="1132"/>
      <c r="J77" s="1132"/>
      <c r="K77" s="1141"/>
      <c r="L77" s="1141"/>
      <c r="M77" s="1141"/>
      <c r="N77" s="1141"/>
      <c r="AN77" s="1136" t="s">
        <v>557</v>
      </c>
      <c r="AO77" s="1136"/>
      <c r="AP77" s="1136"/>
      <c r="AQ77" s="1136"/>
      <c r="AR77" s="1136"/>
      <c r="AS77" s="1136"/>
      <c r="AT77" s="1136"/>
      <c r="AU77" s="1136"/>
      <c r="AV77" s="1136"/>
      <c r="AW77" s="1136"/>
      <c r="AX77" s="1136"/>
      <c r="AY77" s="1136"/>
      <c r="AZ77" s="1136"/>
      <c r="BA77" s="1136"/>
      <c r="BB77" s="1138" t="s">
        <v>556</v>
      </c>
      <c r="BC77" s="1138"/>
      <c r="BD77" s="1138"/>
      <c r="BE77" s="1138"/>
      <c r="BF77" s="1138"/>
      <c r="BG77" s="1138"/>
      <c r="BH77" s="1138"/>
      <c r="BI77" s="1138"/>
      <c r="BJ77" s="1138"/>
      <c r="BK77" s="1138"/>
      <c r="BL77" s="1138"/>
      <c r="BM77" s="1138"/>
      <c r="BN77" s="1138"/>
      <c r="BO77" s="1138"/>
      <c r="BP77" s="1121">
        <v>11.4</v>
      </c>
      <c r="BQ77" s="1121"/>
      <c r="BR77" s="1121"/>
      <c r="BS77" s="1121"/>
      <c r="BT77" s="1121"/>
      <c r="BU77" s="1121"/>
      <c r="BV77" s="1121"/>
      <c r="BW77" s="1121"/>
      <c r="BX77" s="1121">
        <v>10.4</v>
      </c>
      <c r="BY77" s="1121"/>
      <c r="BZ77" s="1121"/>
      <c r="CA77" s="1121"/>
      <c r="CB77" s="1121"/>
      <c r="CC77" s="1121"/>
      <c r="CD77" s="1121"/>
      <c r="CE77" s="1121"/>
      <c r="CF77" s="1121">
        <v>10.9</v>
      </c>
      <c r="CG77" s="1121"/>
      <c r="CH77" s="1121"/>
      <c r="CI77" s="1121"/>
      <c r="CJ77" s="1121"/>
      <c r="CK77" s="1121"/>
      <c r="CL77" s="1121"/>
      <c r="CM77" s="1121"/>
      <c r="CN77" s="1121">
        <v>6.5</v>
      </c>
      <c r="CO77" s="1121"/>
      <c r="CP77" s="1121"/>
      <c r="CQ77" s="1121"/>
      <c r="CR77" s="1121"/>
      <c r="CS77" s="1121"/>
      <c r="CT77" s="1121"/>
      <c r="CU77" s="1121"/>
      <c r="CV77" s="1121">
        <v>0</v>
      </c>
      <c r="CW77" s="1121"/>
      <c r="CX77" s="1121"/>
      <c r="CY77" s="1121"/>
      <c r="CZ77" s="1121"/>
      <c r="DA77" s="1121"/>
      <c r="DB77" s="1121"/>
      <c r="DC77" s="1121"/>
    </row>
    <row r="78" spans="2:107" ht="13.5" x14ac:dyDescent="0.15">
      <c r="B78" s="317"/>
      <c r="G78" s="1132"/>
      <c r="H78" s="1132"/>
      <c r="I78" s="1132"/>
      <c r="J78" s="1132"/>
      <c r="K78" s="1141"/>
      <c r="L78" s="1141"/>
      <c r="M78" s="1141"/>
      <c r="N78" s="1141"/>
      <c r="AN78" s="1136"/>
      <c r="AO78" s="1136"/>
      <c r="AP78" s="1136"/>
      <c r="AQ78" s="1136"/>
      <c r="AR78" s="1136"/>
      <c r="AS78" s="1136"/>
      <c r="AT78" s="1136"/>
      <c r="AU78" s="1136"/>
      <c r="AV78" s="1136"/>
      <c r="AW78" s="1136"/>
      <c r="AX78" s="1136"/>
      <c r="AY78" s="1136"/>
      <c r="AZ78" s="1136"/>
      <c r="BA78" s="1136"/>
      <c r="BB78" s="1138"/>
      <c r="BC78" s="1138"/>
      <c r="BD78" s="1138"/>
      <c r="BE78" s="1138"/>
      <c r="BF78" s="1138"/>
      <c r="BG78" s="1138"/>
      <c r="BH78" s="1138"/>
      <c r="BI78" s="1138"/>
      <c r="BJ78" s="1138"/>
      <c r="BK78" s="1138"/>
      <c r="BL78" s="1138"/>
      <c r="BM78" s="1138"/>
      <c r="BN78" s="1138"/>
      <c r="BO78" s="1138"/>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ht="13.5" x14ac:dyDescent="0.15">
      <c r="B79" s="317"/>
      <c r="G79" s="1132"/>
      <c r="H79" s="1132"/>
      <c r="I79" s="1139"/>
      <c r="J79" s="1139"/>
      <c r="K79" s="1150"/>
      <c r="L79" s="1150"/>
      <c r="M79" s="1150"/>
      <c r="N79" s="1150"/>
      <c r="AN79" s="1136"/>
      <c r="AO79" s="1136"/>
      <c r="AP79" s="1136"/>
      <c r="AQ79" s="1136"/>
      <c r="AR79" s="1136"/>
      <c r="AS79" s="1136"/>
      <c r="AT79" s="1136"/>
      <c r="AU79" s="1136"/>
      <c r="AV79" s="1136"/>
      <c r="AW79" s="1136"/>
      <c r="AX79" s="1136"/>
      <c r="AY79" s="1136"/>
      <c r="AZ79" s="1136"/>
      <c r="BA79" s="1136"/>
      <c r="BB79" s="1138" t="s">
        <v>555</v>
      </c>
      <c r="BC79" s="1138"/>
      <c r="BD79" s="1138"/>
      <c r="BE79" s="1138"/>
      <c r="BF79" s="1138"/>
      <c r="BG79" s="1138"/>
      <c r="BH79" s="1138"/>
      <c r="BI79" s="1138"/>
      <c r="BJ79" s="1138"/>
      <c r="BK79" s="1138"/>
      <c r="BL79" s="1138"/>
      <c r="BM79" s="1138"/>
      <c r="BN79" s="1138"/>
      <c r="BO79" s="1138"/>
      <c r="BP79" s="1121">
        <v>6.7</v>
      </c>
      <c r="BQ79" s="1121"/>
      <c r="BR79" s="1121"/>
      <c r="BS79" s="1121"/>
      <c r="BT79" s="1121"/>
      <c r="BU79" s="1121"/>
      <c r="BV79" s="1121"/>
      <c r="BW79" s="1121"/>
      <c r="BX79" s="1121">
        <v>6.6</v>
      </c>
      <c r="BY79" s="1121"/>
      <c r="BZ79" s="1121"/>
      <c r="CA79" s="1121"/>
      <c r="CB79" s="1121"/>
      <c r="CC79" s="1121"/>
      <c r="CD79" s="1121"/>
      <c r="CE79" s="1121"/>
      <c r="CF79" s="1121">
        <v>5.9</v>
      </c>
      <c r="CG79" s="1121"/>
      <c r="CH79" s="1121"/>
      <c r="CI79" s="1121"/>
      <c r="CJ79" s="1121"/>
      <c r="CK79" s="1121"/>
      <c r="CL79" s="1121"/>
      <c r="CM79" s="1121"/>
      <c r="CN79" s="1121">
        <v>5.9</v>
      </c>
      <c r="CO79" s="1121"/>
      <c r="CP79" s="1121"/>
      <c r="CQ79" s="1121"/>
      <c r="CR79" s="1121"/>
      <c r="CS79" s="1121"/>
      <c r="CT79" s="1121"/>
      <c r="CU79" s="1121"/>
      <c r="CV79" s="1121">
        <v>6.1</v>
      </c>
      <c r="CW79" s="1121"/>
      <c r="CX79" s="1121"/>
      <c r="CY79" s="1121"/>
      <c r="CZ79" s="1121"/>
      <c r="DA79" s="1121"/>
      <c r="DB79" s="1121"/>
      <c r="DC79" s="1121"/>
    </row>
    <row r="80" spans="2:107" ht="13.5" x14ac:dyDescent="0.15">
      <c r="B80" s="317"/>
      <c r="G80" s="1132"/>
      <c r="H80" s="1132"/>
      <c r="I80" s="1139"/>
      <c r="J80" s="1139"/>
      <c r="K80" s="1150"/>
      <c r="L80" s="1150"/>
      <c r="M80" s="1150"/>
      <c r="N80" s="1150"/>
      <c r="AN80" s="1136"/>
      <c r="AO80" s="1136"/>
      <c r="AP80" s="1136"/>
      <c r="AQ80" s="1136"/>
      <c r="AR80" s="1136"/>
      <c r="AS80" s="1136"/>
      <c r="AT80" s="1136"/>
      <c r="AU80" s="1136"/>
      <c r="AV80" s="1136"/>
      <c r="AW80" s="1136"/>
      <c r="AX80" s="1136"/>
      <c r="AY80" s="1136"/>
      <c r="AZ80" s="1136"/>
      <c r="BA80" s="1136"/>
      <c r="BB80" s="1138"/>
      <c r="BC80" s="1138"/>
      <c r="BD80" s="1138"/>
      <c r="BE80" s="1138"/>
      <c r="BF80" s="1138"/>
      <c r="BG80" s="1138"/>
      <c r="BH80" s="1138"/>
      <c r="BI80" s="1138"/>
      <c r="BJ80" s="1138"/>
      <c r="BK80" s="1138"/>
      <c r="BL80" s="1138"/>
      <c r="BM80" s="1138"/>
      <c r="BN80" s="1138"/>
      <c r="BO80" s="1138"/>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ht="13.5" x14ac:dyDescent="0.15">
      <c r="B81" s="317"/>
    </row>
    <row r="82" spans="2:109" ht="17.25" x14ac:dyDescent="0.15">
      <c r="B82" s="317"/>
      <c r="K82" s="322"/>
      <c r="L82" s="322"/>
      <c r="M82" s="322"/>
      <c r="N82" s="322"/>
      <c r="AQ82" s="322"/>
      <c r="AR82" s="322"/>
      <c r="AS82" s="322"/>
      <c r="AT82" s="322"/>
      <c r="BC82" s="322"/>
      <c r="BD82" s="322"/>
      <c r="BE82" s="322"/>
      <c r="BF82" s="322"/>
      <c r="BO82" s="322"/>
      <c r="BP82" s="322"/>
      <c r="BQ82" s="322"/>
      <c r="BR82" s="322"/>
      <c r="CA82" s="322"/>
      <c r="CB82" s="322"/>
      <c r="CC82" s="322"/>
      <c r="CD82" s="322"/>
      <c r="CM82" s="322"/>
      <c r="CN82" s="322"/>
      <c r="CO82" s="322"/>
      <c r="CP82" s="322"/>
      <c r="CY82" s="322"/>
      <c r="CZ82" s="322"/>
      <c r="DA82" s="322"/>
      <c r="DB82" s="322"/>
      <c r="DC82" s="322"/>
    </row>
    <row r="83" spans="2:109" ht="13.5" x14ac:dyDescent="0.15">
      <c r="B83" s="321"/>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0"/>
      <c r="BL83" s="320"/>
      <c r="BM83" s="320"/>
      <c r="BN83" s="320"/>
      <c r="BO83" s="320"/>
      <c r="BP83" s="320"/>
      <c r="BQ83" s="320"/>
      <c r="BR83" s="320"/>
      <c r="BS83" s="320"/>
      <c r="BT83" s="320"/>
      <c r="BU83" s="320"/>
      <c r="BV83" s="320"/>
      <c r="BW83" s="320"/>
      <c r="BX83" s="320"/>
      <c r="BY83" s="320"/>
      <c r="BZ83" s="320"/>
      <c r="CA83" s="320"/>
      <c r="CB83" s="320"/>
      <c r="CC83" s="320"/>
      <c r="CD83" s="320"/>
      <c r="CE83" s="320"/>
      <c r="CF83" s="320"/>
      <c r="CG83" s="320"/>
      <c r="CH83" s="320"/>
      <c r="CI83" s="320"/>
      <c r="CJ83" s="320"/>
      <c r="CK83" s="320"/>
      <c r="CL83" s="320"/>
      <c r="CM83" s="320"/>
      <c r="CN83" s="320"/>
      <c r="CO83" s="320"/>
      <c r="CP83" s="320"/>
      <c r="CQ83" s="320"/>
      <c r="CR83" s="320"/>
      <c r="CS83" s="320"/>
      <c r="CT83" s="320"/>
      <c r="CU83" s="320"/>
      <c r="CV83" s="320"/>
      <c r="CW83" s="320"/>
      <c r="CX83" s="320"/>
      <c r="CY83" s="320"/>
      <c r="CZ83" s="320"/>
      <c r="DA83" s="320"/>
      <c r="DB83" s="320"/>
      <c r="DC83" s="320"/>
      <c r="DD83" s="319"/>
    </row>
    <row r="84" spans="2:109" ht="13.5" x14ac:dyDescent="0.15">
      <c r="DD84" s="316"/>
      <c r="DE84" s="316"/>
    </row>
    <row r="85" spans="2:109" ht="13.5" x14ac:dyDescent="0.15">
      <c r="DD85" s="316"/>
      <c r="DE85" s="316"/>
    </row>
  </sheetData>
  <sheetProtection algorithmName="SHA-512" hashValue="OIHUdf4KQw5ZqtoqjaApAPIT81+CWAHpCVb2rrGqK2sji1HS+2tOIT7kvwUYzK2q/8yixIaA16Ou1cZitXEZJA==" saltValue="as5WHmL59PV13Hn8wg8oj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4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353" customWidth="1"/>
    <col min="35" max="122" width="2.5" style="349" customWidth="1"/>
    <col min="123" max="16384" width="2.5" style="349" hidden="1"/>
  </cols>
  <sheetData>
    <row r="1" spans="1:34" ht="13.5" customHeight="1" x14ac:dyDescent="0.15">
      <c r="A1" s="349"/>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row>
    <row r="2" spans="1:34" x14ac:dyDescent="0.15">
      <c r="S2" s="349"/>
      <c r="AH2" s="349"/>
    </row>
    <row r="3" spans="1:34" x14ac:dyDescent="0.15">
      <c r="C3" s="349"/>
      <c r="D3" s="349"/>
      <c r="E3" s="349"/>
      <c r="F3" s="349"/>
      <c r="G3" s="349"/>
      <c r="H3" s="349"/>
      <c r="I3" s="349"/>
      <c r="J3" s="349"/>
      <c r="K3" s="349"/>
      <c r="L3" s="349"/>
      <c r="M3" s="349"/>
      <c r="N3" s="349"/>
      <c r="O3" s="349"/>
      <c r="P3" s="349"/>
      <c r="Q3" s="349"/>
      <c r="R3" s="349"/>
      <c r="S3" s="349"/>
      <c r="U3" s="349"/>
      <c r="V3" s="349"/>
      <c r="W3" s="349"/>
      <c r="X3" s="349"/>
      <c r="Y3" s="349"/>
      <c r="Z3" s="349"/>
      <c r="AA3" s="349"/>
      <c r="AB3" s="349"/>
      <c r="AC3" s="349"/>
      <c r="AD3" s="349"/>
      <c r="AE3" s="349"/>
      <c r="AF3" s="349"/>
      <c r="AG3" s="349"/>
      <c r="AH3" s="349"/>
    </row>
    <row r="4" spans="1:34" x14ac:dyDescent="0.15"/>
    <row r="5" spans="1:34" x14ac:dyDescent="0.15"/>
    <row r="6" spans="1:34" x14ac:dyDescent="0.15"/>
    <row r="7" spans="1:34" x14ac:dyDescent="0.15"/>
    <row r="8" spans="1:34" x14ac:dyDescent="0.15"/>
    <row r="9" spans="1:34" x14ac:dyDescent="0.15">
      <c r="AH9" s="3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49"/>
    </row>
    <row r="18" spans="12:34" x14ac:dyDescent="0.15"/>
    <row r="19" spans="12:34" x14ac:dyDescent="0.15"/>
    <row r="20" spans="12:34" x14ac:dyDescent="0.15">
      <c r="AH20" s="349"/>
    </row>
    <row r="21" spans="12:34" x14ac:dyDescent="0.15">
      <c r="AH21" s="349"/>
    </row>
    <row r="22" spans="12:34" x14ac:dyDescent="0.15"/>
    <row r="23" spans="12:34" x14ac:dyDescent="0.15"/>
    <row r="24" spans="12:34" x14ac:dyDescent="0.15">
      <c r="Q24" s="349"/>
    </row>
    <row r="25" spans="12:34" x14ac:dyDescent="0.15"/>
    <row r="26" spans="12:34" x14ac:dyDescent="0.15"/>
    <row r="27" spans="12:34" x14ac:dyDescent="0.15"/>
    <row r="28" spans="12:34" x14ac:dyDescent="0.15">
      <c r="O28" s="349"/>
      <c r="T28" s="349"/>
      <c r="AH28" s="349"/>
    </row>
    <row r="29" spans="12:34" x14ac:dyDescent="0.15"/>
    <row r="30" spans="12:34" x14ac:dyDescent="0.15"/>
    <row r="31" spans="12:34" x14ac:dyDescent="0.15">
      <c r="Q31" s="349"/>
    </row>
    <row r="32" spans="12:34" x14ac:dyDescent="0.15">
      <c r="L32" s="349"/>
    </row>
    <row r="33" spans="2:34" x14ac:dyDescent="0.15">
      <c r="C33" s="349"/>
      <c r="E33" s="349"/>
      <c r="G33" s="349"/>
      <c r="I33" s="349"/>
      <c r="X33" s="349"/>
    </row>
    <row r="34" spans="2:34" x14ac:dyDescent="0.15">
      <c r="B34" s="349"/>
      <c r="P34" s="349"/>
      <c r="R34" s="349"/>
      <c r="T34" s="349"/>
    </row>
    <row r="35" spans="2:34" x14ac:dyDescent="0.15">
      <c r="D35" s="349"/>
      <c r="W35" s="349"/>
      <c r="AC35" s="349"/>
      <c r="AD35" s="349"/>
      <c r="AE35" s="349"/>
      <c r="AF35" s="349"/>
      <c r="AG35" s="349"/>
      <c r="AH35" s="349"/>
    </row>
    <row r="36" spans="2:34" x14ac:dyDescent="0.15">
      <c r="H36" s="349"/>
      <c r="J36" s="349"/>
      <c r="K36" s="349"/>
      <c r="M36" s="349"/>
      <c r="Y36" s="349"/>
      <c r="Z36" s="349"/>
      <c r="AA36" s="349"/>
      <c r="AB36" s="349"/>
      <c r="AC36" s="349"/>
      <c r="AD36" s="349"/>
      <c r="AE36" s="349"/>
      <c r="AF36" s="349"/>
      <c r="AG36" s="349"/>
      <c r="AH36" s="349"/>
    </row>
    <row r="37" spans="2:34" x14ac:dyDescent="0.15">
      <c r="AH37" s="349"/>
    </row>
    <row r="38" spans="2:34" x14ac:dyDescent="0.15">
      <c r="AG38" s="349"/>
      <c r="AH38" s="349"/>
    </row>
    <row r="39" spans="2:34" x14ac:dyDescent="0.15"/>
    <row r="40" spans="2:34" x14ac:dyDescent="0.15">
      <c r="X40" s="349"/>
    </row>
    <row r="41" spans="2:34" x14ac:dyDescent="0.15">
      <c r="R41" s="349"/>
    </row>
    <row r="42" spans="2:34" x14ac:dyDescent="0.15">
      <c r="W42" s="349"/>
    </row>
    <row r="43" spans="2:34" x14ac:dyDescent="0.15">
      <c r="Y43" s="349"/>
      <c r="Z43" s="349"/>
      <c r="AA43" s="349"/>
      <c r="AB43" s="349"/>
      <c r="AC43" s="349"/>
      <c r="AD43" s="349"/>
      <c r="AE43" s="349"/>
      <c r="AF43" s="349"/>
      <c r="AG43" s="349"/>
      <c r="AH43" s="349"/>
    </row>
    <row r="44" spans="2:34" x14ac:dyDescent="0.15">
      <c r="AH44" s="349"/>
    </row>
    <row r="45" spans="2:34" x14ac:dyDescent="0.15">
      <c r="X45" s="349"/>
    </row>
    <row r="46" spans="2:34" x14ac:dyDescent="0.15"/>
    <row r="47" spans="2:34" x14ac:dyDescent="0.15"/>
    <row r="48" spans="2:34" x14ac:dyDescent="0.15">
      <c r="W48" s="349"/>
      <c r="Y48" s="349"/>
      <c r="Z48" s="349"/>
      <c r="AA48" s="349"/>
      <c r="AB48" s="349"/>
      <c r="AC48" s="349"/>
      <c r="AD48" s="349"/>
      <c r="AE48" s="349"/>
      <c r="AF48" s="349"/>
      <c r="AG48" s="349"/>
      <c r="AH48" s="349"/>
    </row>
    <row r="49" spans="28:34" x14ac:dyDescent="0.15"/>
    <row r="50" spans="28:34" x14ac:dyDescent="0.15">
      <c r="AE50" s="349"/>
      <c r="AF50" s="349"/>
      <c r="AG50" s="349"/>
      <c r="AH50" s="349"/>
    </row>
    <row r="51" spans="28:34" x14ac:dyDescent="0.15">
      <c r="AC51" s="349"/>
      <c r="AD51" s="349"/>
      <c r="AE51" s="349"/>
      <c r="AF51" s="349"/>
      <c r="AG51" s="349"/>
      <c r="AH51" s="349"/>
    </row>
    <row r="52" spans="28:34" x14ac:dyDescent="0.15"/>
    <row r="53" spans="28:34" x14ac:dyDescent="0.15">
      <c r="AF53" s="349"/>
      <c r="AG53" s="349"/>
      <c r="AH53" s="349"/>
    </row>
    <row r="54" spans="28:34" x14ac:dyDescent="0.15">
      <c r="AH54" s="349"/>
    </row>
    <row r="55" spans="28:34" x14ac:dyDescent="0.15"/>
    <row r="56" spans="28:34" x14ac:dyDescent="0.15">
      <c r="AB56" s="349"/>
      <c r="AC56" s="349"/>
      <c r="AD56" s="349"/>
      <c r="AE56" s="349"/>
      <c r="AF56" s="349"/>
      <c r="AG56" s="349"/>
      <c r="AH56" s="349"/>
    </row>
    <row r="57" spans="28:34" x14ac:dyDescent="0.15">
      <c r="AH57" s="349"/>
    </row>
    <row r="58" spans="28:34" x14ac:dyDescent="0.15">
      <c r="AH58" s="349"/>
    </row>
    <row r="59" spans="28:34" x14ac:dyDescent="0.15"/>
    <row r="60" spans="28:34" x14ac:dyDescent="0.15"/>
    <row r="61" spans="28:34" x14ac:dyDescent="0.15"/>
    <row r="62" spans="28:34" x14ac:dyDescent="0.15"/>
    <row r="63" spans="28:34" x14ac:dyDescent="0.15">
      <c r="AH63" s="349"/>
    </row>
    <row r="64" spans="28:34" x14ac:dyDescent="0.15">
      <c r="AG64" s="349"/>
      <c r="AH64" s="349"/>
    </row>
    <row r="65" spans="28:34" x14ac:dyDescent="0.15"/>
    <row r="66" spans="28:34" x14ac:dyDescent="0.15"/>
    <row r="67" spans="28:34" x14ac:dyDescent="0.15"/>
    <row r="68" spans="28:34" x14ac:dyDescent="0.15">
      <c r="AB68" s="349"/>
      <c r="AC68" s="349"/>
      <c r="AD68" s="349"/>
      <c r="AE68" s="349"/>
      <c r="AF68" s="349"/>
      <c r="AG68" s="349"/>
      <c r="AH68" s="349"/>
    </row>
    <row r="69" spans="28:34" x14ac:dyDescent="0.15">
      <c r="AF69" s="349"/>
      <c r="AG69" s="349"/>
      <c r="AH69" s="349"/>
    </row>
    <row r="70" spans="28:34" x14ac:dyDescent="0.15"/>
    <row r="71" spans="28:34" x14ac:dyDescent="0.15"/>
    <row r="72" spans="28:34" x14ac:dyDescent="0.15"/>
    <row r="73" spans="28:34" x14ac:dyDescent="0.15"/>
    <row r="74" spans="28:34" x14ac:dyDescent="0.15"/>
    <row r="75" spans="28:34" x14ac:dyDescent="0.15">
      <c r="AH75" s="349"/>
    </row>
    <row r="76" spans="28:34" x14ac:dyDescent="0.15">
      <c r="AF76" s="349"/>
      <c r="AG76" s="349"/>
      <c r="AH76" s="349"/>
    </row>
    <row r="77" spans="28:34" x14ac:dyDescent="0.15">
      <c r="AG77" s="349"/>
      <c r="AH77" s="349"/>
    </row>
    <row r="78" spans="28:34" x14ac:dyDescent="0.15"/>
    <row r="79" spans="28:34" x14ac:dyDescent="0.15"/>
    <row r="80" spans="28:34" x14ac:dyDescent="0.15"/>
    <row r="81" spans="25:34" x14ac:dyDescent="0.15"/>
    <row r="82" spans="25:34" x14ac:dyDescent="0.15">
      <c r="Y82" s="349"/>
    </row>
    <row r="83" spans="25:34" x14ac:dyDescent="0.15">
      <c r="Y83" s="349"/>
      <c r="Z83" s="349"/>
      <c r="AA83" s="349"/>
      <c r="AB83" s="349"/>
      <c r="AC83" s="349"/>
      <c r="AD83" s="349"/>
      <c r="AE83" s="349"/>
      <c r="AF83" s="349"/>
      <c r="AG83" s="349"/>
      <c r="AH83" s="349"/>
    </row>
    <row r="84" spans="25:34" x14ac:dyDescent="0.15"/>
    <row r="85" spans="25:34" x14ac:dyDescent="0.15"/>
    <row r="86" spans="25:34" x14ac:dyDescent="0.15"/>
    <row r="87" spans="25:34" x14ac:dyDescent="0.15"/>
    <row r="88" spans="25:34" x14ac:dyDescent="0.15">
      <c r="AH88" s="3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49"/>
      <c r="AG94" s="349"/>
      <c r="AH94" s="349"/>
    </row>
    <row r="95" spans="25:34" ht="13.5" customHeight="1" x14ac:dyDescent="0.15">
      <c r="AH95" s="3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49"/>
    </row>
    <row r="102" spans="33:34" ht="13.5" customHeight="1" x14ac:dyDescent="0.15"/>
    <row r="103" spans="33:34" ht="13.5" customHeight="1" x14ac:dyDescent="0.15"/>
    <row r="104" spans="33:34" ht="13.5" customHeight="1" x14ac:dyDescent="0.15">
      <c r="AG104" s="349"/>
      <c r="AH104" s="3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49"/>
    </row>
    <row r="117" spans="34:122" ht="13.5" customHeight="1" x14ac:dyDescent="0.15"/>
    <row r="118" spans="34:122" ht="13.5" customHeight="1" x14ac:dyDescent="0.15"/>
    <row r="119" spans="34:122" ht="13.5" customHeight="1" x14ac:dyDescent="0.15"/>
    <row r="120" spans="34:122" ht="13.5" customHeight="1" x14ac:dyDescent="0.15">
      <c r="AH120" s="349"/>
    </row>
    <row r="121" spans="34:122" ht="13.5" customHeight="1" x14ac:dyDescent="0.15">
      <c r="AH121" s="349"/>
    </row>
    <row r="122" spans="34:122" ht="13.5" customHeight="1" x14ac:dyDescent="0.15"/>
    <row r="123" spans="34:122" ht="13.5" customHeight="1" x14ac:dyDescent="0.15"/>
    <row r="124" spans="34:122" ht="13.5" customHeight="1" x14ac:dyDescent="0.15"/>
    <row r="125" spans="34:122" ht="13.5" customHeight="1" x14ac:dyDescent="0.15">
      <c r="DR125" s="349" t="s">
        <v>566</v>
      </c>
    </row>
  </sheetData>
  <sheetProtection algorithmName="SHA-512" hashValue="05+NqjpgvioVGxq6OjVAFccJnPQ//9nCYLZY3baisd1zx992OBd8jmyFvVIey9X4viKd5EC3G4IieAy0R62NOg==" saltValue="kjc1YPs3y09eBsDUl20Vvg==" spinCount="100000" sheet="1" objects="1" scenarios="1"/>
  <dataConsolidate/>
  <phoneticPr fontId="4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353" customWidth="1"/>
    <col min="35" max="122" width="2.5" style="349" customWidth="1"/>
    <col min="123" max="16384" width="2.5" style="349" hidden="1"/>
  </cols>
  <sheetData>
    <row r="1" spans="2:34" ht="13.5" customHeight="1" x14ac:dyDescent="0.15">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row>
    <row r="2" spans="2:34" x14ac:dyDescent="0.15">
      <c r="S2" s="349"/>
      <c r="AH2" s="349"/>
    </row>
    <row r="3" spans="2:34" x14ac:dyDescent="0.15">
      <c r="C3" s="349"/>
      <c r="D3" s="349"/>
      <c r="E3" s="349"/>
      <c r="F3" s="349"/>
      <c r="G3" s="349"/>
      <c r="H3" s="349"/>
      <c r="I3" s="349"/>
      <c r="J3" s="349"/>
      <c r="K3" s="349"/>
      <c r="L3" s="349"/>
      <c r="M3" s="349"/>
      <c r="N3" s="349"/>
      <c r="O3" s="349"/>
      <c r="P3" s="349"/>
      <c r="Q3" s="349"/>
      <c r="R3" s="349"/>
      <c r="S3" s="349"/>
      <c r="U3" s="349"/>
      <c r="V3" s="349"/>
      <c r="W3" s="349"/>
      <c r="X3" s="349"/>
      <c r="Y3" s="349"/>
      <c r="Z3" s="349"/>
      <c r="AA3" s="349"/>
      <c r="AB3" s="349"/>
      <c r="AC3" s="349"/>
      <c r="AD3" s="349"/>
      <c r="AE3" s="349"/>
      <c r="AF3" s="349"/>
      <c r="AG3" s="349"/>
      <c r="AH3" s="349"/>
    </row>
    <row r="4" spans="2:34" x14ac:dyDescent="0.15"/>
    <row r="5" spans="2:34" x14ac:dyDescent="0.15"/>
    <row r="6" spans="2:34" x14ac:dyDescent="0.15"/>
    <row r="7" spans="2:34" x14ac:dyDescent="0.15"/>
    <row r="8" spans="2:34" x14ac:dyDescent="0.15"/>
    <row r="9" spans="2:34" x14ac:dyDescent="0.15">
      <c r="AH9" s="34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49"/>
    </row>
    <row r="18" spans="12:34" x14ac:dyDescent="0.15"/>
    <row r="19" spans="12:34" x14ac:dyDescent="0.15"/>
    <row r="20" spans="12:34" x14ac:dyDescent="0.15">
      <c r="AH20" s="349"/>
    </row>
    <row r="21" spans="12:34" x14ac:dyDescent="0.15">
      <c r="AH21" s="349"/>
    </row>
    <row r="22" spans="12:34" x14ac:dyDescent="0.15"/>
    <row r="23" spans="12:34" x14ac:dyDescent="0.15"/>
    <row r="24" spans="12:34" x14ac:dyDescent="0.15">
      <c r="Q24" s="349"/>
    </row>
    <row r="25" spans="12:34" x14ac:dyDescent="0.15"/>
    <row r="26" spans="12:34" x14ac:dyDescent="0.15"/>
    <row r="27" spans="12:34" x14ac:dyDescent="0.15"/>
    <row r="28" spans="12:34" x14ac:dyDescent="0.15">
      <c r="O28" s="349"/>
      <c r="T28" s="349"/>
      <c r="AH28" s="349"/>
    </row>
    <row r="29" spans="12:34" x14ac:dyDescent="0.15"/>
    <row r="30" spans="12:34" x14ac:dyDescent="0.15"/>
    <row r="31" spans="12:34" x14ac:dyDescent="0.15">
      <c r="Q31" s="349"/>
    </row>
    <row r="32" spans="12:34" x14ac:dyDescent="0.15">
      <c r="L32" s="349"/>
    </row>
    <row r="33" spans="2:34" x14ac:dyDescent="0.15">
      <c r="C33" s="349"/>
      <c r="E33" s="349"/>
      <c r="G33" s="349"/>
      <c r="I33" s="349"/>
      <c r="X33" s="349"/>
    </row>
    <row r="34" spans="2:34" x14ac:dyDescent="0.15">
      <c r="B34" s="349"/>
      <c r="P34" s="349"/>
      <c r="R34" s="349"/>
      <c r="T34" s="349"/>
    </row>
    <row r="35" spans="2:34" x14ac:dyDescent="0.15">
      <c r="D35" s="349"/>
      <c r="W35" s="349"/>
      <c r="AC35" s="349"/>
      <c r="AD35" s="349"/>
      <c r="AE35" s="349"/>
      <c r="AF35" s="349"/>
      <c r="AG35" s="349"/>
      <c r="AH35" s="349"/>
    </row>
    <row r="36" spans="2:34" x14ac:dyDescent="0.15">
      <c r="H36" s="349"/>
      <c r="J36" s="349"/>
      <c r="K36" s="349"/>
      <c r="M36" s="349"/>
      <c r="Y36" s="349"/>
      <c r="Z36" s="349"/>
      <c r="AA36" s="349"/>
      <c r="AB36" s="349"/>
      <c r="AC36" s="349"/>
      <c r="AD36" s="349"/>
      <c r="AE36" s="349"/>
      <c r="AF36" s="349"/>
      <c r="AG36" s="349"/>
      <c r="AH36" s="349"/>
    </row>
    <row r="37" spans="2:34" x14ac:dyDescent="0.15">
      <c r="AH37" s="349"/>
    </row>
    <row r="38" spans="2:34" x14ac:dyDescent="0.15">
      <c r="AG38" s="349"/>
      <c r="AH38" s="349"/>
    </row>
    <row r="39" spans="2:34" x14ac:dyDescent="0.15"/>
    <row r="40" spans="2:34" x14ac:dyDescent="0.15">
      <c r="X40" s="349"/>
    </row>
    <row r="41" spans="2:34" x14ac:dyDescent="0.15">
      <c r="R41" s="349"/>
    </row>
    <row r="42" spans="2:34" x14ac:dyDescent="0.15">
      <c r="W42" s="349"/>
    </row>
    <row r="43" spans="2:34" x14ac:dyDescent="0.15">
      <c r="Y43" s="349"/>
      <c r="Z43" s="349"/>
      <c r="AA43" s="349"/>
      <c r="AB43" s="349"/>
      <c r="AC43" s="349"/>
      <c r="AD43" s="349"/>
      <c r="AE43" s="349"/>
      <c r="AF43" s="349"/>
      <c r="AG43" s="349"/>
      <c r="AH43" s="349"/>
    </row>
    <row r="44" spans="2:34" x14ac:dyDescent="0.15">
      <c r="AH44" s="349"/>
    </row>
    <row r="45" spans="2:34" x14ac:dyDescent="0.15">
      <c r="X45" s="349"/>
    </row>
    <row r="46" spans="2:34" x14ac:dyDescent="0.15"/>
    <row r="47" spans="2:34" x14ac:dyDescent="0.15"/>
    <row r="48" spans="2:34" x14ac:dyDescent="0.15">
      <c r="W48" s="349"/>
      <c r="Y48" s="349"/>
      <c r="Z48" s="349"/>
      <c r="AA48" s="349"/>
      <c r="AB48" s="349"/>
      <c r="AC48" s="349"/>
      <c r="AD48" s="349"/>
      <c r="AE48" s="349"/>
      <c r="AF48" s="349"/>
      <c r="AG48" s="349"/>
      <c r="AH48" s="349"/>
    </row>
    <row r="49" spans="28:34" x14ac:dyDescent="0.15"/>
    <row r="50" spans="28:34" x14ac:dyDescent="0.15">
      <c r="AE50" s="349"/>
      <c r="AF50" s="349"/>
      <c r="AG50" s="349"/>
      <c r="AH50" s="349"/>
    </row>
    <row r="51" spans="28:34" x14ac:dyDescent="0.15">
      <c r="AC51" s="349"/>
      <c r="AD51" s="349"/>
      <c r="AE51" s="349"/>
      <c r="AF51" s="349"/>
      <c r="AG51" s="349"/>
      <c r="AH51" s="349"/>
    </row>
    <row r="52" spans="28:34" x14ac:dyDescent="0.15"/>
    <row r="53" spans="28:34" x14ac:dyDescent="0.15">
      <c r="AF53" s="349"/>
      <c r="AG53" s="349"/>
      <c r="AH53" s="349"/>
    </row>
    <row r="54" spans="28:34" x14ac:dyDescent="0.15">
      <c r="AH54" s="349"/>
    </row>
    <row r="55" spans="28:34" x14ac:dyDescent="0.15"/>
    <row r="56" spans="28:34" x14ac:dyDescent="0.15">
      <c r="AB56" s="349"/>
      <c r="AC56" s="349"/>
      <c r="AD56" s="349"/>
      <c r="AE56" s="349"/>
      <c r="AF56" s="349"/>
      <c r="AG56" s="349"/>
      <c r="AH56" s="349"/>
    </row>
    <row r="57" spans="28:34" x14ac:dyDescent="0.15">
      <c r="AH57" s="349"/>
    </row>
    <row r="58" spans="28:34" x14ac:dyDescent="0.15">
      <c r="AH58" s="349"/>
    </row>
    <row r="59" spans="28:34" x14ac:dyDescent="0.15">
      <c r="AG59" s="349"/>
      <c r="AH59" s="349"/>
    </row>
    <row r="60" spans="28:34" x14ac:dyDescent="0.15"/>
    <row r="61" spans="28:34" x14ac:dyDescent="0.15"/>
    <row r="62" spans="28:34" x14ac:dyDescent="0.15"/>
    <row r="63" spans="28:34" x14ac:dyDescent="0.15">
      <c r="AH63" s="349"/>
    </row>
    <row r="64" spans="28:34" x14ac:dyDescent="0.15">
      <c r="AG64" s="349"/>
      <c r="AH64" s="349"/>
    </row>
    <row r="65" spans="28:34" x14ac:dyDescent="0.15"/>
    <row r="66" spans="28:34" x14ac:dyDescent="0.15"/>
    <row r="67" spans="28:34" x14ac:dyDescent="0.15"/>
    <row r="68" spans="28:34" x14ac:dyDescent="0.15">
      <c r="AB68" s="349"/>
      <c r="AC68" s="349"/>
      <c r="AD68" s="349"/>
      <c r="AE68" s="349"/>
      <c r="AF68" s="349"/>
      <c r="AG68" s="349"/>
      <c r="AH68" s="349"/>
    </row>
    <row r="69" spans="28:34" x14ac:dyDescent="0.15">
      <c r="AF69" s="349"/>
      <c r="AG69" s="349"/>
      <c r="AH69" s="349"/>
    </row>
    <row r="70" spans="28:34" x14ac:dyDescent="0.15"/>
    <row r="71" spans="28:34" x14ac:dyDescent="0.15"/>
    <row r="72" spans="28:34" x14ac:dyDescent="0.15"/>
    <row r="73" spans="28:34" x14ac:dyDescent="0.15"/>
    <row r="74" spans="28:34" x14ac:dyDescent="0.15"/>
    <row r="75" spans="28:34" x14ac:dyDescent="0.15">
      <c r="AH75" s="349"/>
    </row>
    <row r="76" spans="28:34" x14ac:dyDescent="0.15">
      <c r="AF76" s="349"/>
      <c r="AG76" s="349"/>
      <c r="AH76" s="349"/>
    </row>
    <row r="77" spans="28:34" x14ac:dyDescent="0.15">
      <c r="AG77" s="349"/>
      <c r="AH77" s="349"/>
    </row>
    <row r="78" spans="28:34" x14ac:dyDescent="0.15"/>
    <row r="79" spans="28:34" x14ac:dyDescent="0.15"/>
    <row r="80" spans="28:34" x14ac:dyDescent="0.15"/>
    <row r="81" spans="25:34" x14ac:dyDescent="0.15"/>
    <row r="82" spans="25:34" x14ac:dyDescent="0.15">
      <c r="Y82" s="349"/>
    </row>
    <row r="83" spans="25:34" x14ac:dyDescent="0.15">
      <c r="Y83" s="349"/>
      <c r="Z83" s="349"/>
      <c r="AA83" s="349"/>
      <c r="AB83" s="349"/>
      <c r="AC83" s="349"/>
      <c r="AD83" s="349"/>
      <c r="AE83" s="349"/>
      <c r="AF83" s="349"/>
      <c r="AG83" s="349"/>
      <c r="AH83" s="349"/>
    </row>
    <row r="84" spans="25:34" x14ac:dyDescent="0.15"/>
    <row r="85" spans="25:34" x14ac:dyDescent="0.15"/>
    <row r="86" spans="25:34" x14ac:dyDescent="0.15"/>
    <row r="87" spans="25:34" x14ac:dyDescent="0.15"/>
    <row r="88" spans="25:34" x14ac:dyDescent="0.15">
      <c r="AH88" s="3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49"/>
      <c r="AG94" s="349"/>
      <c r="AH94" s="349"/>
    </row>
    <row r="95" spans="25:34" ht="13.5" customHeight="1" x14ac:dyDescent="0.15">
      <c r="AH95" s="3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49"/>
    </row>
    <row r="102" spans="33:34" ht="13.5" customHeight="1" x14ac:dyDescent="0.15"/>
    <row r="103" spans="33:34" ht="13.5" customHeight="1" x14ac:dyDescent="0.15"/>
    <row r="104" spans="33:34" ht="13.5" customHeight="1" x14ac:dyDescent="0.15">
      <c r="AG104" s="349"/>
      <c r="AH104" s="3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49"/>
    </row>
    <row r="117" spans="34:122" ht="13.5" customHeight="1" x14ac:dyDescent="0.15"/>
    <row r="118" spans="34:122" ht="13.5" customHeight="1" x14ac:dyDescent="0.15"/>
    <row r="119" spans="34:122" ht="13.5" customHeight="1" x14ac:dyDescent="0.15"/>
    <row r="120" spans="34:122" ht="13.5" customHeight="1" x14ac:dyDescent="0.15">
      <c r="AH120" s="349"/>
    </row>
    <row r="121" spans="34:122" ht="13.5" customHeight="1" x14ac:dyDescent="0.15">
      <c r="AH121" s="349"/>
    </row>
    <row r="122" spans="34:122" ht="13.5" customHeight="1" x14ac:dyDescent="0.15"/>
    <row r="123" spans="34:122" ht="13.5" customHeight="1" x14ac:dyDescent="0.15"/>
    <row r="124" spans="34:122" ht="13.5" customHeight="1" x14ac:dyDescent="0.15"/>
    <row r="125" spans="34:122" ht="13.5" customHeight="1" x14ac:dyDescent="0.15">
      <c r="DR125" s="349" t="s">
        <v>566</v>
      </c>
    </row>
  </sheetData>
  <sheetProtection algorithmName="SHA-512" hashValue="S4zFDCe369dDnlHVA+DCOxuh5vCBahz5bJ+HvdrKOiIEW9CuLT12RX/NCJ3nr23Hk0CeqFyV6ZdPXXG8bZIBfw==" saltValue="AN4Wk9rh5Ld9wxITeNZ2pA==" spinCount="100000" sheet="1" objects="1" scenarios="1"/>
  <dataConsolidate/>
  <phoneticPr fontId="4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59</v>
      </c>
      <c r="E2" s="124"/>
      <c r="F2" s="308" t="s">
        <v>532</v>
      </c>
      <c r="G2" s="148"/>
      <c r="H2" s="158"/>
    </row>
    <row r="3" spans="1:8" x14ac:dyDescent="0.15">
      <c r="A3" s="114" t="s">
        <v>528</v>
      </c>
      <c r="B3" s="106"/>
      <c r="C3" s="301"/>
      <c r="D3" s="304">
        <v>30121</v>
      </c>
      <c r="E3" s="306"/>
      <c r="F3" s="309">
        <v>53869</v>
      </c>
      <c r="G3" s="311"/>
      <c r="H3" s="314"/>
    </row>
    <row r="4" spans="1:8" x14ac:dyDescent="0.15">
      <c r="A4" s="99"/>
      <c r="B4" s="105"/>
      <c r="C4" s="302"/>
      <c r="D4" s="305">
        <v>17502</v>
      </c>
      <c r="E4" s="307"/>
      <c r="F4" s="310">
        <v>35046</v>
      </c>
      <c r="G4" s="312"/>
      <c r="H4" s="315"/>
    </row>
    <row r="5" spans="1:8" x14ac:dyDescent="0.15">
      <c r="A5" s="114" t="s">
        <v>529</v>
      </c>
      <c r="B5" s="106"/>
      <c r="C5" s="301"/>
      <c r="D5" s="304">
        <v>36201</v>
      </c>
      <c r="E5" s="306"/>
      <c r="F5" s="309">
        <v>59119</v>
      </c>
      <c r="G5" s="311"/>
      <c r="H5" s="314"/>
    </row>
    <row r="6" spans="1:8" x14ac:dyDescent="0.15">
      <c r="A6" s="99"/>
      <c r="B6" s="105"/>
      <c r="C6" s="302"/>
      <c r="D6" s="305">
        <v>20203</v>
      </c>
      <c r="E6" s="307"/>
      <c r="F6" s="310">
        <v>29900</v>
      </c>
      <c r="G6" s="312"/>
      <c r="H6" s="315"/>
    </row>
    <row r="7" spans="1:8" x14ac:dyDescent="0.15">
      <c r="A7" s="114" t="s">
        <v>481</v>
      </c>
      <c r="B7" s="106"/>
      <c r="C7" s="301"/>
      <c r="D7" s="304">
        <v>37648</v>
      </c>
      <c r="E7" s="306"/>
      <c r="F7" s="309">
        <v>53895</v>
      </c>
      <c r="G7" s="311"/>
      <c r="H7" s="314"/>
    </row>
    <row r="8" spans="1:8" x14ac:dyDescent="0.15">
      <c r="A8" s="99"/>
      <c r="B8" s="105"/>
      <c r="C8" s="302"/>
      <c r="D8" s="305">
        <v>25638</v>
      </c>
      <c r="E8" s="307"/>
      <c r="F8" s="310">
        <v>31224</v>
      </c>
      <c r="G8" s="312"/>
      <c r="H8" s="315"/>
    </row>
    <row r="9" spans="1:8" x14ac:dyDescent="0.15">
      <c r="A9" s="114" t="s">
        <v>530</v>
      </c>
      <c r="B9" s="106"/>
      <c r="C9" s="301"/>
      <c r="D9" s="304">
        <v>44901</v>
      </c>
      <c r="E9" s="306"/>
      <c r="F9" s="309">
        <v>56181</v>
      </c>
      <c r="G9" s="311"/>
      <c r="H9" s="314"/>
    </row>
    <row r="10" spans="1:8" x14ac:dyDescent="0.15">
      <c r="A10" s="99"/>
      <c r="B10" s="105"/>
      <c r="C10" s="302"/>
      <c r="D10" s="305">
        <v>27107</v>
      </c>
      <c r="E10" s="307"/>
      <c r="F10" s="310">
        <v>32039</v>
      </c>
      <c r="G10" s="312"/>
      <c r="H10" s="315"/>
    </row>
    <row r="11" spans="1:8" x14ac:dyDescent="0.15">
      <c r="A11" s="114" t="s">
        <v>140</v>
      </c>
      <c r="B11" s="106"/>
      <c r="C11" s="301"/>
      <c r="D11" s="304">
        <v>34384</v>
      </c>
      <c r="E11" s="306"/>
      <c r="F11" s="309">
        <v>47730</v>
      </c>
      <c r="G11" s="311"/>
      <c r="H11" s="314"/>
    </row>
    <row r="12" spans="1:8" x14ac:dyDescent="0.15">
      <c r="A12" s="99"/>
      <c r="B12" s="105"/>
      <c r="C12" s="303"/>
      <c r="D12" s="305">
        <v>27012</v>
      </c>
      <c r="E12" s="307"/>
      <c r="F12" s="310">
        <v>26378</v>
      </c>
      <c r="G12" s="312"/>
      <c r="H12" s="315"/>
    </row>
    <row r="13" spans="1:8" x14ac:dyDescent="0.15">
      <c r="A13" s="114"/>
      <c r="B13" s="106"/>
      <c r="C13" s="301"/>
      <c r="D13" s="304">
        <v>36651</v>
      </c>
      <c r="E13" s="306"/>
      <c r="F13" s="309">
        <v>54159</v>
      </c>
      <c r="G13" s="313"/>
      <c r="H13" s="314"/>
    </row>
    <row r="14" spans="1:8" x14ac:dyDescent="0.15">
      <c r="A14" s="99"/>
      <c r="B14" s="105"/>
      <c r="C14" s="302"/>
      <c r="D14" s="305">
        <v>23492</v>
      </c>
      <c r="E14" s="307"/>
      <c r="F14" s="310">
        <v>30917</v>
      </c>
      <c r="G14" s="312"/>
      <c r="H14" s="315"/>
    </row>
    <row r="17" spans="1:11" x14ac:dyDescent="0.15">
      <c r="A17" s="293" t="s">
        <v>27</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85</v>
      </c>
      <c r="B19" s="294">
        <f>ROUND(VALUE(SUBSTITUTE(実質収支比率等に係る経年分析!F$48,"▲","-")),2)</f>
        <v>7.89</v>
      </c>
      <c r="C19" s="294">
        <f>ROUND(VALUE(SUBSTITUTE(実質収支比率等に係る経年分析!G$48,"▲","-")),2)</f>
        <v>7.12</v>
      </c>
      <c r="D19" s="294">
        <f>ROUND(VALUE(SUBSTITUTE(実質収支比率等に係る経年分析!H$48,"▲","-")),2)</f>
        <v>7.54</v>
      </c>
      <c r="E19" s="294">
        <f>ROUND(VALUE(SUBSTITUTE(実質収支比率等に係る経年分析!I$48,"▲","-")),2)</f>
        <v>8.8000000000000007</v>
      </c>
      <c r="F19" s="294">
        <f>ROUND(VALUE(SUBSTITUTE(実質収支比率等に係る経年分析!J$48,"▲","-")),2)</f>
        <v>5.28</v>
      </c>
    </row>
    <row r="20" spans="1:11" x14ac:dyDescent="0.15">
      <c r="A20" s="294" t="s">
        <v>39</v>
      </c>
      <c r="B20" s="294">
        <f>ROUND(VALUE(SUBSTITUTE(実質収支比率等に係る経年分析!F$47,"▲","-")),2)</f>
        <v>40.17</v>
      </c>
      <c r="C20" s="294">
        <f>ROUND(VALUE(SUBSTITUTE(実質収支比率等に係る経年分析!G$47,"▲","-")),2)</f>
        <v>42.86</v>
      </c>
      <c r="D20" s="294">
        <f>ROUND(VALUE(SUBSTITUTE(実質収支比率等に係る経年分析!H$47,"▲","-")),2)</f>
        <v>42.53</v>
      </c>
      <c r="E20" s="294">
        <f>ROUND(VALUE(SUBSTITUTE(実質収支比率等に係る経年分析!I$47,"▲","-")),2)</f>
        <v>41.49</v>
      </c>
      <c r="F20" s="294">
        <f>ROUND(VALUE(SUBSTITUTE(実質収支比率等に係る経年分析!J$47,"▲","-")),2)</f>
        <v>37.89</v>
      </c>
    </row>
    <row r="21" spans="1:11" x14ac:dyDescent="0.15">
      <c r="A21" s="294" t="s">
        <v>109</v>
      </c>
      <c r="B21" s="294">
        <f>IF(ISNUMBER(VALUE(SUBSTITUTE(実質収支比率等に係る経年分析!F$49,"▲","-"))),ROUND(VALUE(SUBSTITUTE(実質収支比率等に係る経年分析!F$49,"▲","-")),2),NA())</f>
        <v>2.56</v>
      </c>
      <c r="C21" s="294">
        <f>IF(ISNUMBER(VALUE(SUBSTITUTE(実質収支比率等に係る経年分析!G$49,"▲","-"))),ROUND(VALUE(SUBSTITUTE(実質収支比率等に係る経年分析!G$49,"▲","-")),2),NA())</f>
        <v>4.74</v>
      </c>
      <c r="D21" s="294">
        <f>IF(ISNUMBER(VALUE(SUBSTITUTE(実質収支比率等に係る経年分析!H$49,"▲","-"))),ROUND(VALUE(SUBSTITUTE(実質収支比率等に係る経年分析!H$49,"▲","-")),2),NA())</f>
        <v>2.41</v>
      </c>
      <c r="E21" s="294">
        <f>IF(ISNUMBER(VALUE(SUBSTITUTE(実質収支比率等に係る経年分析!I$49,"▲","-"))),ROUND(VALUE(SUBSTITUTE(実質収支比率等に係る経年分析!I$49,"▲","-")),2),NA())</f>
        <v>-1.23</v>
      </c>
      <c r="F21" s="294">
        <f>IF(ISNUMBER(VALUE(SUBSTITUTE(実質収支比率等に係る経年分析!J$49,"▲","-"))),ROUND(VALUE(SUBSTITUTE(実質収支比率等に係る経年分析!J$49,"▲","-")),2),NA())</f>
        <v>-3.38</v>
      </c>
    </row>
    <row r="24" spans="1:11" x14ac:dyDescent="0.15">
      <c r="A24" s="293" t="s">
        <v>97</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111</v>
      </c>
      <c r="C26" s="295" t="s">
        <v>71</v>
      </c>
      <c r="D26" s="295" t="s">
        <v>111</v>
      </c>
      <c r="E26" s="295" t="s">
        <v>71</v>
      </c>
      <c r="F26" s="295" t="s">
        <v>111</v>
      </c>
      <c r="G26" s="295" t="s">
        <v>71</v>
      </c>
      <c r="H26" s="295" t="s">
        <v>111</v>
      </c>
      <c r="I26" s="295" t="s">
        <v>71</v>
      </c>
      <c r="J26" s="295" t="s">
        <v>111</v>
      </c>
      <c r="K26" s="295" t="s">
        <v>71</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住宅新築資金等特別会計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0.04</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0.02</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0.02</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0.02</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0.03</v>
      </c>
    </row>
    <row r="30" spans="1:11" x14ac:dyDescent="0.1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0.08</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0.04</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0.05</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0.06</v>
      </c>
    </row>
    <row r="31" spans="1:11" x14ac:dyDescent="0.15">
      <c r="A31" s="295" t="str">
        <f>IF(連結実質赤字比率に係る赤字・黒字の構成分析!C$39="",NA(),連結実質赤字比率に係る赤字・黒字の構成分析!C$39)</f>
        <v>介護保険特別会計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0.42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0.32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0.54</v>
      </c>
    </row>
    <row r="32" spans="1:11" x14ac:dyDescent="0.15">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2.16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2.17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1.59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1.41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2.02</v>
      </c>
    </row>
    <row r="33" spans="1:16" x14ac:dyDescent="0.15">
      <c r="A33" s="295" t="str">
        <f>IF(連結実質赤字比率に係る赤字・黒字の構成分析!C$37="",NA(),連結実質赤字比率に係る赤字・黒字の構成分析!C$37)</f>
        <v>苅田臨空産業団地開発事業特別会計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3.27</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3.38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3.28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3.39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3.16</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7.84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7.09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7.51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8.76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5.24</v>
      </c>
    </row>
    <row r="35" spans="1:16" x14ac:dyDescent="0.15">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12.96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13.35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13.37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13.92</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12.27</v>
      </c>
    </row>
    <row r="36" spans="1:16" x14ac:dyDescent="0.15">
      <c r="A36" s="295" t="str">
        <f>IF(連結実質赤字比率に係る赤字・黒字の構成分析!C$34="",NA(),連結実質赤字比率に係る赤字・黒字の構成分析!C$34)</f>
        <v>国民健康保険特別会計</v>
      </c>
      <c r="B36" s="295">
        <f>IF(ROUND(VALUE(SUBSTITUTE(連結実質赤字比率に係る赤字・黒字の構成分析!F$34,"▲","-")),2)&lt;0,ABS(ROUND(VALUE(SUBSTITUTE(連結実質赤字比率に係る赤字・黒字の構成分析!F$34,"▲","-")),2)),NA())</f>
        <v>3.41</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2</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0.95</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0.28000000000000003</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0.09</v>
      </c>
      <c r="K36" s="295" t="e">
        <f>IF(ROUND(VALUE(SUBSTITUTE(連結実質赤字比率に係る赤字・黒字の構成分析!J$34,"▲","-")),2)&gt;=0,ABS(ROUND(VALUE(SUBSTITUTE(連結実質赤字比率に係る赤字・黒字の構成分析!J$34,"▲","-")),2)),NA())</f>
        <v>#N/A</v>
      </c>
    </row>
    <row r="39" spans="1:16" x14ac:dyDescent="0.15">
      <c r="A39" s="293" t="s">
        <v>14</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112</v>
      </c>
      <c r="C41" s="296"/>
      <c r="D41" s="296" t="s">
        <v>114</v>
      </c>
      <c r="E41" s="296" t="s">
        <v>112</v>
      </c>
      <c r="F41" s="296"/>
      <c r="G41" s="296" t="s">
        <v>114</v>
      </c>
      <c r="H41" s="296" t="s">
        <v>112</v>
      </c>
      <c r="I41" s="296"/>
      <c r="J41" s="296" t="s">
        <v>114</v>
      </c>
      <c r="K41" s="296" t="s">
        <v>112</v>
      </c>
      <c r="L41" s="296"/>
      <c r="M41" s="296" t="s">
        <v>114</v>
      </c>
      <c r="N41" s="296" t="s">
        <v>112</v>
      </c>
      <c r="O41" s="296"/>
      <c r="P41" s="296" t="s">
        <v>114</v>
      </c>
    </row>
    <row r="42" spans="1:16" x14ac:dyDescent="0.15">
      <c r="A42" s="296" t="s">
        <v>115</v>
      </c>
      <c r="B42" s="296"/>
      <c r="C42" s="296"/>
      <c r="D42" s="296">
        <f>'実質公債費比率（分子）の構造'!K$52</f>
        <v>791</v>
      </c>
      <c r="E42" s="296"/>
      <c r="F42" s="296"/>
      <c r="G42" s="296">
        <f>'実質公債費比率（分子）の構造'!L$52</f>
        <v>749</v>
      </c>
      <c r="H42" s="296"/>
      <c r="I42" s="296"/>
      <c r="J42" s="296">
        <f>'実質公債費比率（分子）の構造'!M$52</f>
        <v>708</v>
      </c>
      <c r="K42" s="296"/>
      <c r="L42" s="296"/>
      <c r="M42" s="296">
        <f>'実質公債費比率（分子）の構造'!N$52</f>
        <v>652</v>
      </c>
      <c r="N42" s="296"/>
      <c r="O42" s="296"/>
      <c r="P42" s="296">
        <f>'実質公債費比率（分子）の構造'!O$52</f>
        <v>596</v>
      </c>
    </row>
    <row r="43" spans="1:16" x14ac:dyDescent="0.15">
      <c r="A43" s="296" t="s">
        <v>43</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15">
      <c r="A44" s="296" t="s">
        <v>41</v>
      </c>
      <c r="B44" s="296">
        <f>'実質公債費比率（分子）の構造'!K$50</f>
        <v>3</v>
      </c>
      <c r="C44" s="296"/>
      <c r="D44" s="296"/>
      <c r="E44" s="296">
        <f>'実質公債費比率（分子）の構造'!L$50</f>
        <v>2</v>
      </c>
      <c r="F44" s="296"/>
      <c r="G44" s="296"/>
      <c r="H44" s="296">
        <f>'実質公債費比率（分子）の構造'!M$50</f>
        <v>1</v>
      </c>
      <c r="I44" s="296"/>
      <c r="J44" s="296"/>
      <c r="K44" s="296">
        <f>'実質公債費比率（分子）の構造'!N$50</f>
        <v>0</v>
      </c>
      <c r="L44" s="296"/>
      <c r="M44" s="296"/>
      <c r="N44" s="296" t="str">
        <f>'実質公債費比率（分子）の構造'!O$50</f>
        <v>-</v>
      </c>
      <c r="O44" s="296"/>
      <c r="P44" s="296"/>
    </row>
    <row r="45" spans="1:16" x14ac:dyDescent="0.15">
      <c r="A45" s="296" t="s">
        <v>0</v>
      </c>
      <c r="B45" s="296" t="str">
        <f>'実質公債費比率（分子）の構造'!K$49</f>
        <v>-</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x14ac:dyDescent="0.15">
      <c r="A46" s="296" t="s">
        <v>36</v>
      </c>
      <c r="B46" s="296">
        <f>'実質公債費比率（分子）の構造'!K$48</f>
        <v>266</v>
      </c>
      <c r="C46" s="296"/>
      <c r="D46" s="296"/>
      <c r="E46" s="296">
        <f>'実質公債費比率（分子）の構造'!L$48</f>
        <v>275</v>
      </c>
      <c r="F46" s="296"/>
      <c r="G46" s="296"/>
      <c r="H46" s="296">
        <f>'実質公債費比率（分子）の構造'!M$48</f>
        <v>301</v>
      </c>
      <c r="I46" s="296"/>
      <c r="J46" s="296"/>
      <c r="K46" s="296">
        <f>'実質公債費比率（分子）の構造'!N$48</f>
        <v>296</v>
      </c>
      <c r="L46" s="296"/>
      <c r="M46" s="296"/>
      <c r="N46" s="296">
        <f>'実質公債費比率（分子）の構造'!O$48</f>
        <v>305</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25</v>
      </c>
      <c r="B49" s="296">
        <f>'実質公債費比率（分子）の構造'!K$45</f>
        <v>1391</v>
      </c>
      <c r="C49" s="296"/>
      <c r="D49" s="296"/>
      <c r="E49" s="296">
        <f>'実質公債費比率（分子）の構造'!L$45</f>
        <v>1279</v>
      </c>
      <c r="F49" s="296"/>
      <c r="G49" s="296"/>
      <c r="H49" s="296">
        <f>'実質公債費比率（分子）の構造'!M$45</f>
        <v>1225</v>
      </c>
      <c r="I49" s="296"/>
      <c r="J49" s="296"/>
      <c r="K49" s="296">
        <f>'実質公債費比率（分子）の構造'!N$45</f>
        <v>1190</v>
      </c>
      <c r="L49" s="296"/>
      <c r="M49" s="296"/>
      <c r="N49" s="296">
        <f>'実質公債費比率（分子）の構造'!O$45</f>
        <v>1227</v>
      </c>
      <c r="O49" s="296"/>
      <c r="P49" s="296"/>
    </row>
    <row r="50" spans="1:16" x14ac:dyDescent="0.15">
      <c r="A50" s="296" t="s">
        <v>53</v>
      </c>
      <c r="B50" s="296" t="e">
        <f>NA()</f>
        <v>#N/A</v>
      </c>
      <c r="C50" s="296">
        <f>IF(ISNUMBER('実質公債費比率（分子）の構造'!K$53),'実質公債費比率（分子）の構造'!K$53,NA())</f>
        <v>869</v>
      </c>
      <c r="D50" s="296" t="e">
        <f>NA()</f>
        <v>#N/A</v>
      </c>
      <c r="E50" s="296" t="e">
        <f>NA()</f>
        <v>#N/A</v>
      </c>
      <c r="F50" s="296">
        <f>IF(ISNUMBER('実質公債費比率（分子）の構造'!L$53),'実質公債費比率（分子）の構造'!L$53,NA())</f>
        <v>807</v>
      </c>
      <c r="G50" s="296" t="e">
        <f>NA()</f>
        <v>#N/A</v>
      </c>
      <c r="H50" s="296" t="e">
        <f>NA()</f>
        <v>#N/A</v>
      </c>
      <c r="I50" s="296">
        <f>IF(ISNUMBER('実質公債費比率（分子）の構造'!M$53),'実質公債費比率（分子）の構造'!M$53,NA())</f>
        <v>819</v>
      </c>
      <c r="J50" s="296" t="e">
        <f>NA()</f>
        <v>#N/A</v>
      </c>
      <c r="K50" s="296" t="e">
        <f>NA()</f>
        <v>#N/A</v>
      </c>
      <c r="L50" s="296">
        <f>IF(ISNUMBER('実質公債費比率（分子）の構造'!N$53),'実質公債費比率（分子）の構造'!N$53,NA())</f>
        <v>834</v>
      </c>
      <c r="M50" s="296" t="e">
        <f>NA()</f>
        <v>#N/A</v>
      </c>
      <c r="N50" s="296" t="e">
        <f>NA()</f>
        <v>#N/A</v>
      </c>
      <c r="O50" s="296">
        <f>IF(ISNUMBER('実質公債費比率（分子）の構造'!O$53),'実質公債費比率（分子）の構造'!O$53,NA())</f>
        <v>936</v>
      </c>
      <c r="P50" s="296" t="e">
        <f>NA()</f>
        <v>#N/A</v>
      </c>
    </row>
    <row r="53" spans="1:16" x14ac:dyDescent="0.15">
      <c r="A53" s="293" t="s">
        <v>122</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15">
      <c r="A56" s="295" t="s">
        <v>45</v>
      </c>
      <c r="B56" s="295"/>
      <c r="C56" s="295"/>
      <c r="D56" s="295">
        <f>'将来負担比率（分子）の構造'!I$52</f>
        <v>6300</v>
      </c>
      <c r="E56" s="295"/>
      <c r="F56" s="295"/>
      <c r="G56" s="295">
        <f>'将来負担比率（分子）の構造'!J$52</f>
        <v>5789</v>
      </c>
      <c r="H56" s="295"/>
      <c r="I56" s="295"/>
      <c r="J56" s="295">
        <f>'将来負担比率（分子）の構造'!K$52</f>
        <v>5300</v>
      </c>
      <c r="K56" s="295"/>
      <c r="L56" s="295"/>
      <c r="M56" s="295">
        <f>'将来負担比率（分子）の構造'!L$52</f>
        <v>4992</v>
      </c>
      <c r="N56" s="295"/>
      <c r="O56" s="295"/>
      <c r="P56" s="295">
        <f>'将来負担比率（分子）の構造'!M$52</f>
        <v>4837</v>
      </c>
    </row>
    <row r="57" spans="1:16" x14ac:dyDescent="0.15">
      <c r="A57" s="295" t="s">
        <v>92</v>
      </c>
      <c r="B57" s="295"/>
      <c r="C57" s="295"/>
      <c r="D57" s="295">
        <f>'将来負担比率（分子）の構造'!I$51</f>
        <v>303</v>
      </c>
      <c r="E57" s="295"/>
      <c r="F57" s="295"/>
      <c r="G57" s="295">
        <f>'将来負担比率（分子）の構造'!J$51</f>
        <v>312</v>
      </c>
      <c r="H57" s="295"/>
      <c r="I57" s="295"/>
      <c r="J57" s="295">
        <f>'将来負担比率（分子）の構造'!K$51</f>
        <v>274</v>
      </c>
      <c r="K57" s="295"/>
      <c r="L57" s="295"/>
      <c r="M57" s="295">
        <f>'将来負担比率（分子）の構造'!L$51</f>
        <v>214</v>
      </c>
      <c r="N57" s="295"/>
      <c r="O57" s="295"/>
      <c r="P57" s="295">
        <f>'将来負担比率（分子）の構造'!M$51</f>
        <v>136</v>
      </c>
    </row>
    <row r="58" spans="1:16" x14ac:dyDescent="0.15">
      <c r="A58" s="295" t="s">
        <v>90</v>
      </c>
      <c r="B58" s="295"/>
      <c r="C58" s="295"/>
      <c r="D58" s="295">
        <f>'将来負担比率（分子）の構造'!I$50</f>
        <v>5968</v>
      </c>
      <c r="E58" s="295"/>
      <c r="F58" s="295"/>
      <c r="G58" s="295">
        <f>'将来負担比率（分子）の構造'!J$50</f>
        <v>6663</v>
      </c>
      <c r="H58" s="295"/>
      <c r="I58" s="295"/>
      <c r="J58" s="295">
        <f>'将来負担比率（分子）の構造'!K$50</f>
        <v>6858</v>
      </c>
      <c r="K58" s="295"/>
      <c r="L58" s="295"/>
      <c r="M58" s="295">
        <f>'将来負担比率（分子）の構造'!L$50</f>
        <v>7137</v>
      </c>
      <c r="N58" s="295"/>
      <c r="O58" s="295"/>
      <c r="P58" s="295">
        <f>'将来負担比率（分子）の構造'!M$50</f>
        <v>8037</v>
      </c>
    </row>
    <row r="59" spans="1:16" x14ac:dyDescent="0.15">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80</v>
      </c>
      <c r="B61" s="295">
        <f>'将来負担比率（分子）の構造'!I$46</f>
        <v>326</v>
      </c>
      <c r="C61" s="295"/>
      <c r="D61" s="295"/>
      <c r="E61" s="295">
        <f>'将来負担比率（分子）の構造'!J$46</f>
        <v>323</v>
      </c>
      <c r="F61" s="295"/>
      <c r="G61" s="295"/>
      <c r="H61" s="295">
        <f>'将来負担比率（分子）の構造'!K$46</f>
        <v>321</v>
      </c>
      <c r="I61" s="295"/>
      <c r="J61" s="295"/>
      <c r="K61" s="295" t="str">
        <f>'将来負担比率（分子）の構造'!L$46</f>
        <v>-</v>
      </c>
      <c r="L61" s="295"/>
      <c r="M61" s="295"/>
      <c r="N61" s="295" t="str">
        <f>'将来負担比率（分子）の構造'!M$46</f>
        <v>-</v>
      </c>
      <c r="O61" s="295"/>
      <c r="P61" s="295"/>
    </row>
    <row r="62" spans="1:16" x14ac:dyDescent="0.15">
      <c r="A62" s="295" t="s">
        <v>81</v>
      </c>
      <c r="B62" s="295">
        <f>'将来負担比率（分子）の構造'!I$45</f>
        <v>2375</v>
      </c>
      <c r="C62" s="295"/>
      <c r="D62" s="295"/>
      <c r="E62" s="295">
        <f>'将来負担比率（分子）の構造'!J$45</f>
        <v>2312</v>
      </c>
      <c r="F62" s="295"/>
      <c r="G62" s="295"/>
      <c r="H62" s="295">
        <f>'将来負担比率（分子）の構造'!K$45</f>
        <v>2393</v>
      </c>
      <c r="I62" s="295"/>
      <c r="J62" s="295"/>
      <c r="K62" s="295">
        <f>'将来負担比率（分子）の構造'!L$45</f>
        <v>2162</v>
      </c>
      <c r="L62" s="295"/>
      <c r="M62" s="295"/>
      <c r="N62" s="295">
        <f>'将来負担比率（分子）の構造'!M$45</f>
        <v>2204</v>
      </c>
      <c r="O62" s="295"/>
      <c r="P62" s="295"/>
    </row>
    <row r="63" spans="1:16" x14ac:dyDescent="0.15">
      <c r="A63" s="295" t="s">
        <v>19</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x14ac:dyDescent="0.15">
      <c r="A64" s="295" t="s">
        <v>77</v>
      </c>
      <c r="B64" s="295">
        <f>'将来負担比率（分子）の構造'!I$43</f>
        <v>4506</v>
      </c>
      <c r="C64" s="295"/>
      <c r="D64" s="295"/>
      <c r="E64" s="295">
        <f>'将来負担比率（分子）の構造'!J$43</f>
        <v>4106</v>
      </c>
      <c r="F64" s="295"/>
      <c r="G64" s="295"/>
      <c r="H64" s="295">
        <f>'将来負担比率（分子）の構造'!K$43</f>
        <v>3960</v>
      </c>
      <c r="I64" s="295"/>
      <c r="J64" s="295"/>
      <c r="K64" s="295">
        <f>'将来負担比率（分子）の構造'!L$43</f>
        <v>4198</v>
      </c>
      <c r="L64" s="295"/>
      <c r="M64" s="295"/>
      <c r="N64" s="295">
        <f>'将来負担比率（分子）の構造'!M$43</f>
        <v>4449</v>
      </c>
      <c r="O64" s="295"/>
      <c r="P64" s="295"/>
    </row>
    <row r="65" spans="1:16" x14ac:dyDescent="0.15">
      <c r="A65" s="295" t="s">
        <v>75</v>
      </c>
      <c r="B65" s="295">
        <f>'将来負担比率（分子）の構造'!I$42</f>
        <v>6</v>
      </c>
      <c r="C65" s="295"/>
      <c r="D65" s="295"/>
      <c r="E65" s="295">
        <f>'将来負担比率（分子）の構造'!J$42</f>
        <v>5</v>
      </c>
      <c r="F65" s="295"/>
      <c r="G65" s="295"/>
      <c r="H65" s="295">
        <f>'将来負担比率（分子）の構造'!K$42</f>
        <v>4</v>
      </c>
      <c r="I65" s="295"/>
      <c r="J65" s="295"/>
      <c r="K65" s="295" t="str">
        <f>'将来負担比率（分子）の構造'!L$42</f>
        <v>-</v>
      </c>
      <c r="L65" s="295"/>
      <c r="M65" s="295"/>
      <c r="N65" s="295" t="str">
        <f>'将来負担比率（分子）の構造'!M$42</f>
        <v>-</v>
      </c>
      <c r="O65" s="295"/>
      <c r="P65" s="295"/>
    </row>
    <row r="66" spans="1:16" x14ac:dyDescent="0.15">
      <c r="A66" s="295" t="s">
        <v>69</v>
      </c>
      <c r="B66" s="295">
        <f>'将来負担比率（分子）の構造'!I$41</f>
        <v>10758</v>
      </c>
      <c r="C66" s="295"/>
      <c r="D66" s="295"/>
      <c r="E66" s="295">
        <f>'将来負担比率（分子）の構造'!J$41</f>
        <v>9759</v>
      </c>
      <c r="F66" s="295"/>
      <c r="G66" s="295"/>
      <c r="H66" s="295">
        <f>'将来負担比率（分子）の構造'!K$41</f>
        <v>9108</v>
      </c>
      <c r="I66" s="295"/>
      <c r="J66" s="295"/>
      <c r="K66" s="295">
        <f>'将来負担比率（分子）の構造'!L$41</f>
        <v>8738</v>
      </c>
      <c r="L66" s="295"/>
      <c r="M66" s="295"/>
      <c r="N66" s="295">
        <f>'将来負担比率（分子）の構造'!M$41</f>
        <v>8070</v>
      </c>
      <c r="O66" s="295"/>
      <c r="P66" s="295"/>
    </row>
    <row r="67" spans="1:16" x14ac:dyDescent="0.15">
      <c r="A67" s="295" t="s">
        <v>96</v>
      </c>
      <c r="B67" s="295" t="e">
        <f>NA()</f>
        <v>#N/A</v>
      </c>
      <c r="C67" s="295">
        <f>IF(ISNUMBER('将来負担比率（分子）の構造'!I$53),IF('将来負担比率（分子）の構造'!I$53&lt;0,0,'将来負担比率（分子）の構造'!I$53),NA())</f>
        <v>5401</v>
      </c>
      <c r="D67" s="295" t="e">
        <f>NA()</f>
        <v>#N/A</v>
      </c>
      <c r="E67" s="295" t="e">
        <f>NA()</f>
        <v>#N/A</v>
      </c>
      <c r="F67" s="295">
        <f>IF(ISNUMBER('将来負担比率（分子）の構造'!J$53),IF('将来負担比率（分子）の構造'!J$53&lt;0,0,'将来負担比率（分子）の構造'!J$53),NA())</f>
        <v>3740</v>
      </c>
      <c r="G67" s="295" t="e">
        <f>NA()</f>
        <v>#N/A</v>
      </c>
      <c r="H67" s="295" t="e">
        <f>NA()</f>
        <v>#N/A</v>
      </c>
      <c r="I67" s="295">
        <f>IF(ISNUMBER('将来負担比率（分子）の構造'!K$53),IF('将来負担比率（分子）の構造'!K$53&lt;0,0,'将来負担比率（分子）の構造'!K$53),NA())</f>
        <v>3353</v>
      </c>
      <c r="J67" s="295" t="e">
        <f>NA()</f>
        <v>#N/A</v>
      </c>
      <c r="K67" s="295" t="e">
        <f>NA()</f>
        <v>#N/A</v>
      </c>
      <c r="L67" s="295">
        <f>IF(ISNUMBER('将来負担比率（分子）の構造'!L$53),IF('将来負担比率（分子）の構造'!L$53&lt;0,0,'将来負担比率（分子）の構造'!L$53),NA())</f>
        <v>2756</v>
      </c>
      <c r="M67" s="295" t="e">
        <f>NA()</f>
        <v>#N/A</v>
      </c>
      <c r="N67" s="295" t="e">
        <f>NA()</f>
        <v>#N/A</v>
      </c>
      <c r="O67" s="295">
        <f>IF(ISNUMBER('将来負担比率（分子）の構造'!M$53),IF('将来負担比率（分子）の構造'!M$53&lt;0,0,'将来負担比率（分子）の構造'!M$53),NA())</f>
        <v>1712</v>
      </c>
      <c r="P67" s="295" t="e">
        <f>NA()</f>
        <v>#N/A</v>
      </c>
    </row>
    <row r="70" spans="1:16" x14ac:dyDescent="0.15">
      <c r="A70" s="298" t="s">
        <v>129</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132</v>
      </c>
      <c r="B72" s="299">
        <f>基金残高に係る経年分析!F55</f>
        <v>4165</v>
      </c>
      <c r="C72" s="299">
        <f>基金残高に係る経年分析!G55</f>
        <v>3949</v>
      </c>
      <c r="D72" s="299">
        <f>基金残高に係る経年分析!H55</f>
        <v>3896</v>
      </c>
    </row>
    <row r="73" spans="1:16" x14ac:dyDescent="0.15">
      <c r="A73" s="297" t="s">
        <v>134</v>
      </c>
      <c r="B73" s="299">
        <f>基金残高に係る経年分析!F56</f>
        <v>39</v>
      </c>
      <c r="C73" s="299">
        <f>基金残高に係る経年分析!G56</f>
        <v>39</v>
      </c>
      <c r="D73" s="299">
        <f>基金残高に係る経年分析!H56</f>
        <v>39</v>
      </c>
    </row>
    <row r="74" spans="1:16" x14ac:dyDescent="0.15">
      <c r="A74" s="297" t="s">
        <v>136</v>
      </c>
      <c r="B74" s="299">
        <f>基金残高に係る経年分析!F57</f>
        <v>2340</v>
      </c>
      <c r="C74" s="299">
        <f>基金残高に係る経年分析!G57</f>
        <v>3199</v>
      </c>
      <c r="D74" s="299">
        <f>基金残高に係る経年分析!H57</f>
        <v>4152</v>
      </c>
    </row>
  </sheetData>
  <sheetProtection algorithmName="SHA-512" hashValue="BWr25BXvFW/BhXQMNohGnSrTehp2zladiuPYTUloam0bXNkECrvgtaYnW6FKFF9SPGtBae6Y1m+a/c4PRDxqlg==" saltValue="k2Yz//vc2zW6LxSGU0k94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5" t="s">
        <v>130</v>
      </c>
      <c r="DI1" s="686"/>
      <c r="DJ1" s="686"/>
      <c r="DK1" s="686"/>
      <c r="DL1" s="686"/>
      <c r="DM1" s="686"/>
      <c r="DN1" s="687"/>
      <c r="DO1" s="1"/>
      <c r="DP1" s="685" t="s">
        <v>79</v>
      </c>
      <c r="DQ1" s="686"/>
      <c r="DR1" s="686"/>
      <c r="DS1" s="686"/>
      <c r="DT1" s="686"/>
      <c r="DU1" s="686"/>
      <c r="DV1" s="686"/>
      <c r="DW1" s="686"/>
      <c r="DX1" s="686"/>
      <c r="DY1" s="686"/>
      <c r="DZ1" s="686"/>
      <c r="EA1" s="686"/>
      <c r="EB1" s="686"/>
      <c r="EC1" s="687"/>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3" t="s">
        <v>113</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3" t="s">
        <v>312</v>
      </c>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66"/>
      <c r="CD3" s="523" t="s">
        <v>313</v>
      </c>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4"/>
      <c r="DX3" s="524"/>
      <c r="DY3" s="524"/>
      <c r="DZ3" s="524"/>
      <c r="EA3" s="524"/>
      <c r="EB3" s="524"/>
      <c r="EC3" s="566"/>
    </row>
    <row r="4" spans="2:143" ht="11.25" customHeight="1" x14ac:dyDescent="0.15">
      <c r="B4" s="523" t="s">
        <v>5</v>
      </c>
      <c r="C4" s="524"/>
      <c r="D4" s="524"/>
      <c r="E4" s="524"/>
      <c r="F4" s="524"/>
      <c r="G4" s="524"/>
      <c r="H4" s="524"/>
      <c r="I4" s="524"/>
      <c r="J4" s="524"/>
      <c r="K4" s="524"/>
      <c r="L4" s="524"/>
      <c r="M4" s="524"/>
      <c r="N4" s="524"/>
      <c r="O4" s="524"/>
      <c r="P4" s="524"/>
      <c r="Q4" s="566"/>
      <c r="R4" s="523" t="s">
        <v>317</v>
      </c>
      <c r="S4" s="524"/>
      <c r="T4" s="524"/>
      <c r="U4" s="524"/>
      <c r="V4" s="524"/>
      <c r="W4" s="524"/>
      <c r="X4" s="524"/>
      <c r="Y4" s="566"/>
      <c r="Z4" s="523" t="s">
        <v>319</v>
      </c>
      <c r="AA4" s="524"/>
      <c r="AB4" s="524"/>
      <c r="AC4" s="566"/>
      <c r="AD4" s="523" t="s">
        <v>259</v>
      </c>
      <c r="AE4" s="524"/>
      <c r="AF4" s="524"/>
      <c r="AG4" s="524"/>
      <c r="AH4" s="524"/>
      <c r="AI4" s="524"/>
      <c r="AJ4" s="524"/>
      <c r="AK4" s="566"/>
      <c r="AL4" s="523" t="s">
        <v>319</v>
      </c>
      <c r="AM4" s="524"/>
      <c r="AN4" s="524"/>
      <c r="AO4" s="566"/>
      <c r="AP4" s="688" t="s">
        <v>321</v>
      </c>
      <c r="AQ4" s="688"/>
      <c r="AR4" s="688"/>
      <c r="AS4" s="688"/>
      <c r="AT4" s="688"/>
      <c r="AU4" s="688"/>
      <c r="AV4" s="688"/>
      <c r="AW4" s="688"/>
      <c r="AX4" s="688"/>
      <c r="AY4" s="688"/>
      <c r="AZ4" s="688"/>
      <c r="BA4" s="688"/>
      <c r="BB4" s="688"/>
      <c r="BC4" s="688"/>
      <c r="BD4" s="688"/>
      <c r="BE4" s="688"/>
      <c r="BF4" s="688"/>
      <c r="BG4" s="688" t="s">
        <v>300</v>
      </c>
      <c r="BH4" s="688"/>
      <c r="BI4" s="688"/>
      <c r="BJ4" s="688"/>
      <c r="BK4" s="688"/>
      <c r="BL4" s="688"/>
      <c r="BM4" s="688"/>
      <c r="BN4" s="688"/>
      <c r="BO4" s="688" t="s">
        <v>319</v>
      </c>
      <c r="BP4" s="688"/>
      <c r="BQ4" s="688"/>
      <c r="BR4" s="688"/>
      <c r="BS4" s="688" t="s">
        <v>323</v>
      </c>
      <c r="BT4" s="688"/>
      <c r="BU4" s="688"/>
      <c r="BV4" s="688"/>
      <c r="BW4" s="688"/>
      <c r="BX4" s="688"/>
      <c r="BY4" s="688"/>
      <c r="BZ4" s="688"/>
      <c r="CA4" s="688"/>
      <c r="CB4" s="688"/>
      <c r="CD4" s="523" t="s">
        <v>324</v>
      </c>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66"/>
    </row>
    <row r="5" spans="2:143" ht="11.25" customHeight="1" x14ac:dyDescent="0.15">
      <c r="B5" s="652" t="s">
        <v>316</v>
      </c>
      <c r="C5" s="653"/>
      <c r="D5" s="653"/>
      <c r="E5" s="653"/>
      <c r="F5" s="653"/>
      <c r="G5" s="653"/>
      <c r="H5" s="653"/>
      <c r="I5" s="653"/>
      <c r="J5" s="653"/>
      <c r="K5" s="653"/>
      <c r="L5" s="653"/>
      <c r="M5" s="653"/>
      <c r="N5" s="653"/>
      <c r="O5" s="653"/>
      <c r="P5" s="653"/>
      <c r="Q5" s="654"/>
      <c r="R5" s="649">
        <v>9082354</v>
      </c>
      <c r="S5" s="650"/>
      <c r="T5" s="650"/>
      <c r="U5" s="650"/>
      <c r="V5" s="650"/>
      <c r="W5" s="650"/>
      <c r="X5" s="650"/>
      <c r="Y5" s="672"/>
      <c r="Z5" s="683">
        <v>53.2</v>
      </c>
      <c r="AA5" s="683"/>
      <c r="AB5" s="683"/>
      <c r="AC5" s="683"/>
      <c r="AD5" s="684">
        <v>9082354</v>
      </c>
      <c r="AE5" s="684"/>
      <c r="AF5" s="684"/>
      <c r="AG5" s="684"/>
      <c r="AH5" s="684"/>
      <c r="AI5" s="684"/>
      <c r="AJ5" s="684"/>
      <c r="AK5" s="684"/>
      <c r="AL5" s="673">
        <v>85.7</v>
      </c>
      <c r="AM5" s="656"/>
      <c r="AN5" s="656"/>
      <c r="AO5" s="676"/>
      <c r="AP5" s="652" t="s">
        <v>325</v>
      </c>
      <c r="AQ5" s="653"/>
      <c r="AR5" s="653"/>
      <c r="AS5" s="653"/>
      <c r="AT5" s="653"/>
      <c r="AU5" s="653"/>
      <c r="AV5" s="653"/>
      <c r="AW5" s="653"/>
      <c r="AX5" s="653"/>
      <c r="AY5" s="653"/>
      <c r="AZ5" s="653"/>
      <c r="BA5" s="653"/>
      <c r="BB5" s="653"/>
      <c r="BC5" s="653"/>
      <c r="BD5" s="653"/>
      <c r="BE5" s="653"/>
      <c r="BF5" s="654"/>
      <c r="BG5" s="610">
        <v>9082354</v>
      </c>
      <c r="BH5" s="494"/>
      <c r="BI5" s="494"/>
      <c r="BJ5" s="494"/>
      <c r="BK5" s="494"/>
      <c r="BL5" s="494"/>
      <c r="BM5" s="494"/>
      <c r="BN5" s="623"/>
      <c r="BO5" s="643">
        <v>100</v>
      </c>
      <c r="BP5" s="643"/>
      <c r="BQ5" s="643"/>
      <c r="BR5" s="643"/>
      <c r="BS5" s="644">
        <v>101715</v>
      </c>
      <c r="BT5" s="644"/>
      <c r="BU5" s="644"/>
      <c r="BV5" s="644"/>
      <c r="BW5" s="644"/>
      <c r="BX5" s="644"/>
      <c r="BY5" s="644"/>
      <c r="BZ5" s="644"/>
      <c r="CA5" s="644"/>
      <c r="CB5" s="666"/>
      <c r="CD5" s="523" t="s">
        <v>321</v>
      </c>
      <c r="CE5" s="524"/>
      <c r="CF5" s="524"/>
      <c r="CG5" s="524"/>
      <c r="CH5" s="524"/>
      <c r="CI5" s="524"/>
      <c r="CJ5" s="524"/>
      <c r="CK5" s="524"/>
      <c r="CL5" s="524"/>
      <c r="CM5" s="524"/>
      <c r="CN5" s="524"/>
      <c r="CO5" s="524"/>
      <c r="CP5" s="524"/>
      <c r="CQ5" s="566"/>
      <c r="CR5" s="523" t="s">
        <v>327</v>
      </c>
      <c r="CS5" s="524"/>
      <c r="CT5" s="524"/>
      <c r="CU5" s="524"/>
      <c r="CV5" s="524"/>
      <c r="CW5" s="524"/>
      <c r="CX5" s="524"/>
      <c r="CY5" s="566"/>
      <c r="CZ5" s="523" t="s">
        <v>319</v>
      </c>
      <c r="DA5" s="524"/>
      <c r="DB5" s="524"/>
      <c r="DC5" s="566"/>
      <c r="DD5" s="523" t="s">
        <v>329</v>
      </c>
      <c r="DE5" s="524"/>
      <c r="DF5" s="524"/>
      <c r="DG5" s="524"/>
      <c r="DH5" s="524"/>
      <c r="DI5" s="524"/>
      <c r="DJ5" s="524"/>
      <c r="DK5" s="524"/>
      <c r="DL5" s="524"/>
      <c r="DM5" s="524"/>
      <c r="DN5" s="524"/>
      <c r="DO5" s="524"/>
      <c r="DP5" s="566"/>
      <c r="DQ5" s="523" t="s">
        <v>331</v>
      </c>
      <c r="DR5" s="524"/>
      <c r="DS5" s="524"/>
      <c r="DT5" s="524"/>
      <c r="DU5" s="524"/>
      <c r="DV5" s="524"/>
      <c r="DW5" s="524"/>
      <c r="DX5" s="524"/>
      <c r="DY5" s="524"/>
      <c r="DZ5" s="524"/>
      <c r="EA5" s="524"/>
      <c r="EB5" s="524"/>
      <c r="EC5" s="566"/>
    </row>
    <row r="6" spans="2:143" ht="11.25" customHeight="1" x14ac:dyDescent="0.15">
      <c r="B6" s="608" t="s">
        <v>332</v>
      </c>
      <c r="C6" s="397"/>
      <c r="D6" s="397"/>
      <c r="E6" s="397"/>
      <c r="F6" s="397"/>
      <c r="G6" s="397"/>
      <c r="H6" s="397"/>
      <c r="I6" s="397"/>
      <c r="J6" s="397"/>
      <c r="K6" s="397"/>
      <c r="L6" s="397"/>
      <c r="M6" s="397"/>
      <c r="N6" s="397"/>
      <c r="O6" s="397"/>
      <c r="P6" s="397"/>
      <c r="Q6" s="609"/>
      <c r="R6" s="610">
        <v>209307</v>
      </c>
      <c r="S6" s="494"/>
      <c r="T6" s="494"/>
      <c r="U6" s="494"/>
      <c r="V6" s="494"/>
      <c r="W6" s="494"/>
      <c r="X6" s="494"/>
      <c r="Y6" s="623"/>
      <c r="Z6" s="643">
        <v>1.2</v>
      </c>
      <c r="AA6" s="643"/>
      <c r="AB6" s="643"/>
      <c r="AC6" s="643"/>
      <c r="AD6" s="644">
        <v>209307</v>
      </c>
      <c r="AE6" s="644"/>
      <c r="AF6" s="644"/>
      <c r="AG6" s="644"/>
      <c r="AH6" s="644"/>
      <c r="AI6" s="644"/>
      <c r="AJ6" s="644"/>
      <c r="AK6" s="644"/>
      <c r="AL6" s="613">
        <v>2</v>
      </c>
      <c r="AM6" s="357"/>
      <c r="AN6" s="357"/>
      <c r="AO6" s="645"/>
      <c r="AP6" s="608" t="s">
        <v>104</v>
      </c>
      <c r="AQ6" s="397"/>
      <c r="AR6" s="397"/>
      <c r="AS6" s="397"/>
      <c r="AT6" s="397"/>
      <c r="AU6" s="397"/>
      <c r="AV6" s="397"/>
      <c r="AW6" s="397"/>
      <c r="AX6" s="397"/>
      <c r="AY6" s="397"/>
      <c r="AZ6" s="397"/>
      <c r="BA6" s="397"/>
      <c r="BB6" s="397"/>
      <c r="BC6" s="397"/>
      <c r="BD6" s="397"/>
      <c r="BE6" s="397"/>
      <c r="BF6" s="609"/>
      <c r="BG6" s="610">
        <v>9082354</v>
      </c>
      <c r="BH6" s="494"/>
      <c r="BI6" s="494"/>
      <c r="BJ6" s="494"/>
      <c r="BK6" s="494"/>
      <c r="BL6" s="494"/>
      <c r="BM6" s="494"/>
      <c r="BN6" s="623"/>
      <c r="BO6" s="643">
        <v>100</v>
      </c>
      <c r="BP6" s="643"/>
      <c r="BQ6" s="643"/>
      <c r="BR6" s="643"/>
      <c r="BS6" s="644">
        <v>101715</v>
      </c>
      <c r="BT6" s="644"/>
      <c r="BU6" s="644"/>
      <c r="BV6" s="644"/>
      <c r="BW6" s="644"/>
      <c r="BX6" s="644"/>
      <c r="BY6" s="644"/>
      <c r="BZ6" s="644"/>
      <c r="CA6" s="644"/>
      <c r="CB6" s="666"/>
      <c r="CD6" s="652" t="s">
        <v>333</v>
      </c>
      <c r="CE6" s="653"/>
      <c r="CF6" s="653"/>
      <c r="CG6" s="653"/>
      <c r="CH6" s="653"/>
      <c r="CI6" s="653"/>
      <c r="CJ6" s="653"/>
      <c r="CK6" s="653"/>
      <c r="CL6" s="653"/>
      <c r="CM6" s="653"/>
      <c r="CN6" s="653"/>
      <c r="CO6" s="653"/>
      <c r="CP6" s="653"/>
      <c r="CQ6" s="654"/>
      <c r="CR6" s="610">
        <v>155440</v>
      </c>
      <c r="CS6" s="494"/>
      <c r="CT6" s="494"/>
      <c r="CU6" s="494"/>
      <c r="CV6" s="494"/>
      <c r="CW6" s="494"/>
      <c r="CX6" s="494"/>
      <c r="CY6" s="623"/>
      <c r="CZ6" s="673">
        <v>1</v>
      </c>
      <c r="DA6" s="656"/>
      <c r="DB6" s="656"/>
      <c r="DC6" s="674"/>
      <c r="DD6" s="616" t="s">
        <v>201</v>
      </c>
      <c r="DE6" s="494"/>
      <c r="DF6" s="494"/>
      <c r="DG6" s="494"/>
      <c r="DH6" s="494"/>
      <c r="DI6" s="494"/>
      <c r="DJ6" s="494"/>
      <c r="DK6" s="494"/>
      <c r="DL6" s="494"/>
      <c r="DM6" s="494"/>
      <c r="DN6" s="494"/>
      <c r="DO6" s="494"/>
      <c r="DP6" s="623"/>
      <c r="DQ6" s="616">
        <v>154828</v>
      </c>
      <c r="DR6" s="494"/>
      <c r="DS6" s="494"/>
      <c r="DT6" s="494"/>
      <c r="DU6" s="494"/>
      <c r="DV6" s="494"/>
      <c r="DW6" s="494"/>
      <c r="DX6" s="494"/>
      <c r="DY6" s="494"/>
      <c r="DZ6" s="494"/>
      <c r="EA6" s="494"/>
      <c r="EB6" s="494"/>
      <c r="EC6" s="641"/>
    </row>
    <row r="7" spans="2:143" ht="11.25" customHeight="1" x14ac:dyDescent="0.15">
      <c r="B7" s="608" t="s">
        <v>44</v>
      </c>
      <c r="C7" s="397"/>
      <c r="D7" s="397"/>
      <c r="E7" s="397"/>
      <c r="F7" s="397"/>
      <c r="G7" s="397"/>
      <c r="H7" s="397"/>
      <c r="I7" s="397"/>
      <c r="J7" s="397"/>
      <c r="K7" s="397"/>
      <c r="L7" s="397"/>
      <c r="M7" s="397"/>
      <c r="N7" s="397"/>
      <c r="O7" s="397"/>
      <c r="P7" s="397"/>
      <c r="Q7" s="609"/>
      <c r="R7" s="610">
        <v>1372</v>
      </c>
      <c r="S7" s="494"/>
      <c r="T7" s="494"/>
      <c r="U7" s="494"/>
      <c r="V7" s="494"/>
      <c r="W7" s="494"/>
      <c r="X7" s="494"/>
      <c r="Y7" s="623"/>
      <c r="Z7" s="643">
        <v>0</v>
      </c>
      <c r="AA7" s="643"/>
      <c r="AB7" s="643"/>
      <c r="AC7" s="643"/>
      <c r="AD7" s="644">
        <v>1372</v>
      </c>
      <c r="AE7" s="644"/>
      <c r="AF7" s="644"/>
      <c r="AG7" s="644"/>
      <c r="AH7" s="644"/>
      <c r="AI7" s="644"/>
      <c r="AJ7" s="644"/>
      <c r="AK7" s="644"/>
      <c r="AL7" s="613">
        <v>0</v>
      </c>
      <c r="AM7" s="357"/>
      <c r="AN7" s="357"/>
      <c r="AO7" s="645"/>
      <c r="AP7" s="608" t="s">
        <v>334</v>
      </c>
      <c r="AQ7" s="397"/>
      <c r="AR7" s="397"/>
      <c r="AS7" s="397"/>
      <c r="AT7" s="397"/>
      <c r="AU7" s="397"/>
      <c r="AV7" s="397"/>
      <c r="AW7" s="397"/>
      <c r="AX7" s="397"/>
      <c r="AY7" s="397"/>
      <c r="AZ7" s="397"/>
      <c r="BA7" s="397"/>
      <c r="BB7" s="397"/>
      <c r="BC7" s="397"/>
      <c r="BD7" s="397"/>
      <c r="BE7" s="397"/>
      <c r="BF7" s="609"/>
      <c r="BG7" s="610">
        <v>2425453</v>
      </c>
      <c r="BH7" s="494"/>
      <c r="BI7" s="494"/>
      <c r="BJ7" s="494"/>
      <c r="BK7" s="494"/>
      <c r="BL7" s="494"/>
      <c r="BM7" s="494"/>
      <c r="BN7" s="623"/>
      <c r="BO7" s="643">
        <v>26.7</v>
      </c>
      <c r="BP7" s="643"/>
      <c r="BQ7" s="643"/>
      <c r="BR7" s="643"/>
      <c r="BS7" s="644">
        <v>101715</v>
      </c>
      <c r="BT7" s="644"/>
      <c r="BU7" s="644"/>
      <c r="BV7" s="644"/>
      <c r="BW7" s="644"/>
      <c r="BX7" s="644"/>
      <c r="BY7" s="644"/>
      <c r="BZ7" s="644"/>
      <c r="CA7" s="644"/>
      <c r="CB7" s="666"/>
      <c r="CD7" s="608" t="s">
        <v>336</v>
      </c>
      <c r="CE7" s="397"/>
      <c r="CF7" s="397"/>
      <c r="CG7" s="397"/>
      <c r="CH7" s="397"/>
      <c r="CI7" s="397"/>
      <c r="CJ7" s="397"/>
      <c r="CK7" s="397"/>
      <c r="CL7" s="397"/>
      <c r="CM7" s="397"/>
      <c r="CN7" s="397"/>
      <c r="CO7" s="397"/>
      <c r="CP7" s="397"/>
      <c r="CQ7" s="609"/>
      <c r="CR7" s="610">
        <v>2451324</v>
      </c>
      <c r="CS7" s="494"/>
      <c r="CT7" s="494"/>
      <c r="CU7" s="494"/>
      <c r="CV7" s="494"/>
      <c r="CW7" s="494"/>
      <c r="CX7" s="494"/>
      <c r="CY7" s="623"/>
      <c r="CZ7" s="643">
        <v>15</v>
      </c>
      <c r="DA7" s="643"/>
      <c r="DB7" s="643"/>
      <c r="DC7" s="643"/>
      <c r="DD7" s="616">
        <v>6434</v>
      </c>
      <c r="DE7" s="494"/>
      <c r="DF7" s="494"/>
      <c r="DG7" s="494"/>
      <c r="DH7" s="494"/>
      <c r="DI7" s="494"/>
      <c r="DJ7" s="494"/>
      <c r="DK7" s="494"/>
      <c r="DL7" s="494"/>
      <c r="DM7" s="494"/>
      <c r="DN7" s="494"/>
      <c r="DO7" s="494"/>
      <c r="DP7" s="623"/>
      <c r="DQ7" s="616">
        <v>2222161</v>
      </c>
      <c r="DR7" s="494"/>
      <c r="DS7" s="494"/>
      <c r="DT7" s="494"/>
      <c r="DU7" s="494"/>
      <c r="DV7" s="494"/>
      <c r="DW7" s="494"/>
      <c r="DX7" s="494"/>
      <c r="DY7" s="494"/>
      <c r="DZ7" s="494"/>
      <c r="EA7" s="494"/>
      <c r="EB7" s="494"/>
      <c r="EC7" s="641"/>
    </row>
    <row r="8" spans="2:143" ht="11.25" customHeight="1" x14ac:dyDescent="0.15">
      <c r="B8" s="608" t="s">
        <v>337</v>
      </c>
      <c r="C8" s="397"/>
      <c r="D8" s="397"/>
      <c r="E8" s="397"/>
      <c r="F8" s="397"/>
      <c r="G8" s="397"/>
      <c r="H8" s="397"/>
      <c r="I8" s="397"/>
      <c r="J8" s="397"/>
      <c r="K8" s="397"/>
      <c r="L8" s="397"/>
      <c r="M8" s="397"/>
      <c r="N8" s="397"/>
      <c r="O8" s="397"/>
      <c r="P8" s="397"/>
      <c r="Q8" s="609"/>
      <c r="R8" s="610">
        <v>22036</v>
      </c>
      <c r="S8" s="494"/>
      <c r="T8" s="494"/>
      <c r="U8" s="494"/>
      <c r="V8" s="494"/>
      <c r="W8" s="494"/>
      <c r="X8" s="494"/>
      <c r="Y8" s="623"/>
      <c r="Z8" s="643">
        <v>0.1</v>
      </c>
      <c r="AA8" s="643"/>
      <c r="AB8" s="643"/>
      <c r="AC8" s="643"/>
      <c r="AD8" s="644">
        <v>22036</v>
      </c>
      <c r="AE8" s="644"/>
      <c r="AF8" s="644"/>
      <c r="AG8" s="644"/>
      <c r="AH8" s="644"/>
      <c r="AI8" s="644"/>
      <c r="AJ8" s="644"/>
      <c r="AK8" s="644"/>
      <c r="AL8" s="613">
        <v>0.2</v>
      </c>
      <c r="AM8" s="357"/>
      <c r="AN8" s="357"/>
      <c r="AO8" s="645"/>
      <c r="AP8" s="608" t="s">
        <v>126</v>
      </c>
      <c r="AQ8" s="397"/>
      <c r="AR8" s="397"/>
      <c r="AS8" s="397"/>
      <c r="AT8" s="397"/>
      <c r="AU8" s="397"/>
      <c r="AV8" s="397"/>
      <c r="AW8" s="397"/>
      <c r="AX8" s="397"/>
      <c r="AY8" s="397"/>
      <c r="AZ8" s="397"/>
      <c r="BA8" s="397"/>
      <c r="BB8" s="397"/>
      <c r="BC8" s="397"/>
      <c r="BD8" s="397"/>
      <c r="BE8" s="397"/>
      <c r="BF8" s="609"/>
      <c r="BG8" s="610">
        <v>66268</v>
      </c>
      <c r="BH8" s="494"/>
      <c r="BI8" s="494"/>
      <c r="BJ8" s="494"/>
      <c r="BK8" s="494"/>
      <c r="BL8" s="494"/>
      <c r="BM8" s="494"/>
      <c r="BN8" s="623"/>
      <c r="BO8" s="643">
        <v>0.7</v>
      </c>
      <c r="BP8" s="643"/>
      <c r="BQ8" s="643"/>
      <c r="BR8" s="643"/>
      <c r="BS8" s="644" t="s">
        <v>201</v>
      </c>
      <c r="BT8" s="644"/>
      <c r="BU8" s="644"/>
      <c r="BV8" s="644"/>
      <c r="BW8" s="644"/>
      <c r="BX8" s="644"/>
      <c r="BY8" s="644"/>
      <c r="BZ8" s="644"/>
      <c r="CA8" s="644"/>
      <c r="CB8" s="666"/>
      <c r="CD8" s="608" t="s">
        <v>339</v>
      </c>
      <c r="CE8" s="397"/>
      <c r="CF8" s="397"/>
      <c r="CG8" s="397"/>
      <c r="CH8" s="397"/>
      <c r="CI8" s="397"/>
      <c r="CJ8" s="397"/>
      <c r="CK8" s="397"/>
      <c r="CL8" s="397"/>
      <c r="CM8" s="397"/>
      <c r="CN8" s="397"/>
      <c r="CO8" s="397"/>
      <c r="CP8" s="397"/>
      <c r="CQ8" s="609"/>
      <c r="CR8" s="610">
        <v>5608190</v>
      </c>
      <c r="CS8" s="494"/>
      <c r="CT8" s="494"/>
      <c r="CU8" s="494"/>
      <c r="CV8" s="494"/>
      <c r="CW8" s="494"/>
      <c r="CX8" s="494"/>
      <c r="CY8" s="623"/>
      <c r="CZ8" s="643">
        <v>34.299999999999997</v>
      </c>
      <c r="DA8" s="643"/>
      <c r="DB8" s="643"/>
      <c r="DC8" s="643"/>
      <c r="DD8" s="616">
        <v>79038</v>
      </c>
      <c r="DE8" s="494"/>
      <c r="DF8" s="494"/>
      <c r="DG8" s="494"/>
      <c r="DH8" s="494"/>
      <c r="DI8" s="494"/>
      <c r="DJ8" s="494"/>
      <c r="DK8" s="494"/>
      <c r="DL8" s="494"/>
      <c r="DM8" s="494"/>
      <c r="DN8" s="494"/>
      <c r="DO8" s="494"/>
      <c r="DP8" s="623"/>
      <c r="DQ8" s="616">
        <v>2518944</v>
      </c>
      <c r="DR8" s="494"/>
      <c r="DS8" s="494"/>
      <c r="DT8" s="494"/>
      <c r="DU8" s="494"/>
      <c r="DV8" s="494"/>
      <c r="DW8" s="494"/>
      <c r="DX8" s="494"/>
      <c r="DY8" s="494"/>
      <c r="DZ8" s="494"/>
      <c r="EA8" s="494"/>
      <c r="EB8" s="494"/>
      <c r="EC8" s="641"/>
    </row>
    <row r="9" spans="2:143" ht="11.25" customHeight="1" x14ac:dyDescent="0.15">
      <c r="B9" s="608" t="s">
        <v>340</v>
      </c>
      <c r="C9" s="397"/>
      <c r="D9" s="397"/>
      <c r="E9" s="397"/>
      <c r="F9" s="397"/>
      <c r="G9" s="397"/>
      <c r="H9" s="397"/>
      <c r="I9" s="397"/>
      <c r="J9" s="397"/>
      <c r="K9" s="397"/>
      <c r="L9" s="397"/>
      <c r="M9" s="397"/>
      <c r="N9" s="397"/>
      <c r="O9" s="397"/>
      <c r="P9" s="397"/>
      <c r="Q9" s="609"/>
      <c r="R9" s="610">
        <v>18256</v>
      </c>
      <c r="S9" s="494"/>
      <c r="T9" s="494"/>
      <c r="U9" s="494"/>
      <c r="V9" s="494"/>
      <c r="W9" s="494"/>
      <c r="X9" s="494"/>
      <c r="Y9" s="623"/>
      <c r="Z9" s="643">
        <v>0.1</v>
      </c>
      <c r="AA9" s="643"/>
      <c r="AB9" s="643"/>
      <c r="AC9" s="643"/>
      <c r="AD9" s="644">
        <v>18256</v>
      </c>
      <c r="AE9" s="644"/>
      <c r="AF9" s="644"/>
      <c r="AG9" s="644"/>
      <c r="AH9" s="644"/>
      <c r="AI9" s="644"/>
      <c r="AJ9" s="644"/>
      <c r="AK9" s="644"/>
      <c r="AL9" s="613">
        <v>0.2</v>
      </c>
      <c r="AM9" s="357"/>
      <c r="AN9" s="357"/>
      <c r="AO9" s="645"/>
      <c r="AP9" s="608" t="s">
        <v>342</v>
      </c>
      <c r="AQ9" s="397"/>
      <c r="AR9" s="397"/>
      <c r="AS9" s="397"/>
      <c r="AT9" s="397"/>
      <c r="AU9" s="397"/>
      <c r="AV9" s="397"/>
      <c r="AW9" s="397"/>
      <c r="AX9" s="397"/>
      <c r="AY9" s="397"/>
      <c r="AZ9" s="397"/>
      <c r="BA9" s="397"/>
      <c r="BB9" s="397"/>
      <c r="BC9" s="397"/>
      <c r="BD9" s="397"/>
      <c r="BE9" s="397"/>
      <c r="BF9" s="609"/>
      <c r="BG9" s="610">
        <v>1843565</v>
      </c>
      <c r="BH9" s="494"/>
      <c r="BI9" s="494"/>
      <c r="BJ9" s="494"/>
      <c r="BK9" s="494"/>
      <c r="BL9" s="494"/>
      <c r="BM9" s="494"/>
      <c r="BN9" s="623"/>
      <c r="BO9" s="643">
        <v>20.3</v>
      </c>
      <c r="BP9" s="643"/>
      <c r="BQ9" s="643"/>
      <c r="BR9" s="643"/>
      <c r="BS9" s="644" t="s">
        <v>201</v>
      </c>
      <c r="BT9" s="644"/>
      <c r="BU9" s="644"/>
      <c r="BV9" s="644"/>
      <c r="BW9" s="644"/>
      <c r="BX9" s="644"/>
      <c r="BY9" s="644"/>
      <c r="BZ9" s="644"/>
      <c r="CA9" s="644"/>
      <c r="CB9" s="666"/>
      <c r="CD9" s="608" t="s">
        <v>344</v>
      </c>
      <c r="CE9" s="397"/>
      <c r="CF9" s="397"/>
      <c r="CG9" s="397"/>
      <c r="CH9" s="397"/>
      <c r="CI9" s="397"/>
      <c r="CJ9" s="397"/>
      <c r="CK9" s="397"/>
      <c r="CL9" s="397"/>
      <c r="CM9" s="397"/>
      <c r="CN9" s="397"/>
      <c r="CO9" s="397"/>
      <c r="CP9" s="397"/>
      <c r="CQ9" s="609"/>
      <c r="CR9" s="610">
        <v>1975893</v>
      </c>
      <c r="CS9" s="494"/>
      <c r="CT9" s="494"/>
      <c r="CU9" s="494"/>
      <c r="CV9" s="494"/>
      <c r="CW9" s="494"/>
      <c r="CX9" s="494"/>
      <c r="CY9" s="623"/>
      <c r="CZ9" s="643">
        <v>12.1</v>
      </c>
      <c r="DA9" s="643"/>
      <c r="DB9" s="643"/>
      <c r="DC9" s="643"/>
      <c r="DD9" s="616">
        <v>74595</v>
      </c>
      <c r="DE9" s="494"/>
      <c r="DF9" s="494"/>
      <c r="DG9" s="494"/>
      <c r="DH9" s="494"/>
      <c r="DI9" s="494"/>
      <c r="DJ9" s="494"/>
      <c r="DK9" s="494"/>
      <c r="DL9" s="494"/>
      <c r="DM9" s="494"/>
      <c r="DN9" s="494"/>
      <c r="DO9" s="494"/>
      <c r="DP9" s="623"/>
      <c r="DQ9" s="616">
        <v>1654156</v>
      </c>
      <c r="DR9" s="494"/>
      <c r="DS9" s="494"/>
      <c r="DT9" s="494"/>
      <c r="DU9" s="494"/>
      <c r="DV9" s="494"/>
      <c r="DW9" s="494"/>
      <c r="DX9" s="494"/>
      <c r="DY9" s="494"/>
      <c r="DZ9" s="494"/>
      <c r="EA9" s="494"/>
      <c r="EB9" s="494"/>
      <c r="EC9" s="641"/>
    </row>
    <row r="10" spans="2:143" ht="11.25" customHeight="1" x14ac:dyDescent="0.15">
      <c r="B10" s="608" t="s">
        <v>135</v>
      </c>
      <c r="C10" s="397"/>
      <c r="D10" s="397"/>
      <c r="E10" s="397"/>
      <c r="F10" s="397"/>
      <c r="G10" s="397"/>
      <c r="H10" s="397"/>
      <c r="I10" s="397"/>
      <c r="J10" s="397"/>
      <c r="K10" s="397"/>
      <c r="L10" s="397"/>
      <c r="M10" s="397"/>
      <c r="N10" s="397"/>
      <c r="O10" s="397"/>
      <c r="P10" s="397"/>
      <c r="Q10" s="609"/>
      <c r="R10" s="610" t="s">
        <v>201</v>
      </c>
      <c r="S10" s="494"/>
      <c r="T10" s="494"/>
      <c r="U10" s="494"/>
      <c r="V10" s="494"/>
      <c r="W10" s="494"/>
      <c r="X10" s="494"/>
      <c r="Y10" s="623"/>
      <c r="Z10" s="643" t="s">
        <v>201</v>
      </c>
      <c r="AA10" s="643"/>
      <c r="AB10" s="643"/>
      <c r="AC10" s="643"/>
      <c r="AD10" s="644" t="s">
        <v>201</v>
      </c>
      <c r="AE10" s="644"/>
      <c r="AF10" s="644"/>
      <c r="AG10" s="644"/>
      <c r="AH10" s="644"/>
      <c r="AI10" s="644"/>
      <c r="AJ10" s="644"/>
      <c r="AK10" s="644"/>
      <c r="AL10" s="613" t="s">
        <v>201</v>
      </c>
      <c r="AM10" s="357"/>
      <c r="AN10" s="357"/>
      <c r="AO10" s="645"/>
      <c r="AP10" s="608" t="s">
        <v>195</v>
      </c>
      <c r="AQ10" s="397"/>
      <c r="AR10" s="397"/>
      <c r="AS10" s="397"/>
      <c r="AT10" s="397"/>
      <c r="AU10" s="397"/>
      <c r="AV10" s="397"/>
      <c r="AW10" s="397"/>
      <c r="AX10" s="397"/>
      <c r="AY10" s="397"/>
      <c r="AZ10" s="397"/>
      <c r="BA10" s="397"/>
      <c r="BB10" s="397"/>
      <c r="BC10" s="397"/>
      <c r="BD10" s="397"/>
      <c r="BE10" s="397"/>
      <c r="BF10" s="609"/>
      <c r="BG10" s="610">
        <v>159232</v>
      </c>
      <c r="BH10" s="494"/>
      <c r="BI10" s="494"/>
      <c r="BJ10" s="494"/>
      <c r="BK10" s="494"/>
      <c r="BL10" s="494"/>
      <c r="BM10" s="494"/>
      <c r="BN10" s="623"/>
      <c r="BO10" s="643">
        <v>1.8</v>
      </c>
      <c r="BP10" s="643"/>
      <c r="BQ10" s="643"/>
      <c r="BR10" s="643"/>
      <c r="BS10" s="644" t="s">
        <v>201</v>
      </c>
      <c r="BT10" s="644"/>
      <c r="BU10" s="644"/>
      <c r="BV10" s="644"/>
      <c r="BW10" s="644"/>
      <c r="BX10" s="644"/>
      <c r="BY10" s="644"/>
      <c r="BZ10" s="644"/>
      <c r="CA10" s="644"/>
      <c r="CB10" s="666"/>
      <c r="CD10" s="608" t="s">
        <v>228</v>
      </c>
      <c r="CE10" s="397"/>
      <c r="CF10" s="397"/>
      <c r="CG10" s="397"/>
      <c r="CH10" s="397"/>
      <c r="CI10" s="397"/>
      <c r="CJ10" s="397"/>
      <c r="CK10" s="397"/>
      <c r="CL10" s="397"/>
      <c r="CM10" s="397"/>
      <c r="CN10" s="397"/>
      <c r="CO10" s="397"/>
      <c r="CP10" s="397"/>
      <c r="CQ10" s="609"/>
      <c r="CR10" s="610" t="s">
        <v>201</v>
      </c>
      <c r="CS10" s="494"/>
      <c r="CT10" s="494"/>
      <c r="CU10" s="494"/>
      <c r="CV10" s="494"/>
      <c r="CW10" s="494"/>
      <c r="CX10" s="494"/>
      <c r="CY10" s="623"/>
      <c r="CZ10" s="643" t="s">
        <v>201</v>
      </c>
      <c r="DA10" s="643"/>
      <c r="DB10" s="643"/>
      <c r="DC10" s="643"/>
      <c r="DD10" s="616" t="s">
        <v>201</v>
      </c>
      <c r="DE10" s="494"/>
      <c r="DF10" s="494"/>
      <c r="DG10" s="494"/>
      <c r="DH10" s="494"/>
      <c r="DI10" s="494"/>
      <c r="DJ10" s="494"/>
      <c r="DK10" s="494"/>
      <c r="DL10" s="494"/>
      <c r="DM10" s="494"/>
      <c r="DN10" s="494"/>
      <c r="DO10" s="494"/>
      <c r="DP10" s="623"/>
      <c r="DQ10" s="616" t="s">
        <v>201</v>
      </c>
      <c r="DR10" s="494"/>
      <c r="DS10" s="494"/>
      <c r="DT10" s="494"/>
      <c r="DU10" s="494"/>
      <c r="DV10" s="494"/>
      <c r="DW10" s="494"/>
      <c r="DX10" s="494"/>
      <c r="DY10" s="494"/>
      <c r="DZ10" s="494"/>
      <c r="EA10" s="494"/>
      <c r="EB10" s="494"/>
      <c r="EC10" s="641"/>
    </row>
    <row r="11" spans="2:143" ht="11.25" customHeight="1" x14ac:dyDescent="0.15">
      <c r="B11" s="608" t="s">
        <v>102</v>
      </c>
      <c r="C11" s="397"/>
      <c r="D11" s="397"/>
      <c r="E11" s="397"/>
      <c r="F11" s="397"/>
      <c r="G11" s="397"/>
      <c r="H11" s="397"/>
      <c r="I11" s="397"/>
      <c r="J11" s="397"/>
      <c r="K11" s="397"/>
      <c r="L11" s="397"/>
      <c r="M11" s="397"/>
      <c r="N11" s="397"/>
      <c r="O11" s="397"/>
      <c r="P11" s="397"/>
      <c r="Q11" s="609"/>
      <c r="R11" s="610">
        <v>1021319</v>
      </c>
      <c r="S11" s="494"/>
      <c r="T11" s="494"/>
      <c r="U11" s="494"/>
      <c r="V11" s="494"/>
      <c r="W11" s="494"/>
      <c r="X11" s="494"/>
      <c r="Y11" s="623"/>
      <c r="Z11" s="613">
        <v>6</v>
      </c>
      <c r="AA11" s="357"/>
      <c r="AB11" s="357"/>
      <c r="AC11" s="624"/>
      <c r="AD11" s="616">
        <v>1021319</v>
      </c>
      <c r="AE11" s="494"/>
      <c r="AF11" s="494"/>
      <c r="AG11" s="494"/>
      <c r="AH11" s="494"/>
      <c r="AI11" s="494"/>
      <c r="AJ11" s="494"/>
      <c r="AK11" s="623"/>
      <c r="AL11" s="613">
        <v>9.6</v>
      </c>
      <c r="AM11" s="357"/>
      <c r="AN11" s="357"/>
      <c r="AO11" s="645"/>
      <c r="AP11" s="608" t="s">
        <v>346</v>
      </c>
      <c r="AQ11" s="397"/>
      <c r="AR11" s="397"/>
      <c r="AS11" s="397"/>
      <c r="AT11" s="397"/>
      <c r="AU11" s="397"/>
      <c r="AV11" s="397"/>
      <c r="AW11" s="397"/>
      <c r="AX11" s="397"/>
      <c r="AY11" s="397"/>
      <c r="AZ11" s="397"/>
      <c r="BA11" s="397"/>
      <c r="BB11" s="397"/>
      <c r="BC11" s="397"/>
      <c r="BD11" s="397"/>
      <c r="BE11" s="397"/>
      <c r="BF11" s="609"/>
      <c r="BG11" s="610">
        <v>356388</v>
      </c>
      <c r="BH11" s="494"/>
      <c r="BI11" s="494"/>
      <c r="BJ11" s="494"/>
      <c r="BK11" s="494"/>
      <c r="BL11" s="494"/>
      <c r="BM11" s="494"/>
      <c r="BN11" s="623"/>
      <c r="BO11" s="643">
        <v>3.9</v>
      </c>
      <c r="BP11" s="643"/>
      <c r="BQ11" s="643"/>
      <c r="BR11" s="643"/>
      <c r="BS11" s="644">
        <v>101715</v>
      </c>
      <c r="BT11" s="644"/>
      <c r="BU11" s="644"/>
      <c r="BV11" s="644"/>
      <c r="BW11" s="644"/>
      <c r="BX11" s="644"/>
      <c r="BY11" s="644"/>
      <c r="BZ11" s="644"/>
      <c r="CA11" s="644"/>
      <c r="CB11" s="666"/>
      <c r="CD11" s="608" t="s">
        <v>349</v>
      </c>
      <c r="CE11" s="397"/>
      <c r="CF11" s="397"/>
      <c r="CG11" s="397"/>
      <c r="CH11" s="397"/>
      <c r="CI11" s="397"/>
      <c r="CJ11" s="397"/>
      <c r="CK11" s="397"/>
      <c r="CL11" s="397"/>
      <c r="CM11" s="397"/>
      <c r="CN11" s="397"/>
      <c r="CO11" s="397"/>
      <c r="CP11" s="397"/>
      <c r="CQ11" s="609"/>
      <c r="CR11" s="610">
        <v>308782</v>
      </c>
      <c r="CS11" s="494"/>
      <c r="CT11" s="494"/>
      <c r="CU11" s="494"/>
      <c r="CV11" s="494"/>
      <c r="CW11" s="494"/>
      <c r="CX11" s="494"/>
      <c r="CY11" s="623"/>
      <c r="CZ11" s="643">
        <v>1.9</v>
      </c>
      <c r="DA11" s="643"/>
      <c r="DB11" s="643"/>
      <c r="DC11" s="643"/>
      <c r="DD11" s="616">
        <v>60455</v>
      </c>
      <c r="DE11" s="494"/>
      <c r="DF11" s="494"/>
      <c r="DG11" s="494"/>
      <c r="DH11" s="494"/>
      <c r="DI11" s="494"/>
      <c r="DJ11" s="494"/>
      <c r="DK11" s="494"/>
      <c r="DL11" s="494"/>
      <c r="DM11" s="494"/>
      <c r="DN11" s="494"/>
      <c r="DO11" s="494"/>
      <c r="DP11" s="623"/>
      <c r="DQ11" s="616">
        <v>250480</v>
      </c>
      <c r="DR11" s="494"/>
      <c r="DS11" s="494"/>
      <c r="DT11" s="494"/>
      <c r="DU11" s="494"/>
      <c r="DV11" s="494"/>
      <c r="DW11" s="494"/>
      <c r="DX11" s="494"/>
      <c r="DY11" s="494"/>
      <c r="DZ11" s="494"/>
      <c r="EA11" s="494"/>
      <c r="EB11" s="494"/>
      <c r="EC11" s="641"/>
    </row>
    <row r="12" spans="2:143" ht="11.25" customHeight="1" x14ac:dyDescent="0.15">
      <c r="B12" s="608" t="s">
        <v>153</v>
      </c>
      <c r="C12" s="397"/>
      <c r="D12" s="397"/>
      <c r="E12" s="397"/>
      <c r="F12" s="397"/>
      <c r="G12" s="397"/>
      <c r="H12" s="397"/>
      <c r="I12" s="397"/>
      <c r="J12" s="397"/>
      <c r="K12" s="397"/>
      <c r="L12" s="397"/>
      <c r="M12" s="397"/>
      <c r="N12" s="397"/>
      <c r="O12" s="397"/>
      <c r="P12" s="397"/>
      <c r="Q12" s="609"/>
      <c r="R12" s="610" t="s">
        <v>201</v>
      </c>
      <c r="S12" s="494"/>
      <c r="T12" s="494"/>
      <c r="U12" s="494"/>
      <c r="V12" s="494"/>
      <c r="W12" s="494"/>
      <c r="X12" s="494"/>
      <c r="Y12" s="623"/>
      <c r="Z12" s="643" t="s">
        <v>201</v>
      </c>
      <c r="AA12" s="643"/>
      <c r="AB12" s="643"/>
      <c r="AC12" s="643"/>
      <c r="AD12" s="644" t="s">
        <v>201</v>
      </c>
      <c r="AE12" s="644"/>
      <c r="AF12" s="644"/>
      <c r="AG12" s="644"/>
      <c r="AH12" s="644"/>
      <c r="AI12" s="644"/>
      <c r="AJ12" s="644"/>
      <c r="AK12" s="644"/>
      <c r="AL12" s="613" t="s">
        <v>201</v>
      </c>
      <c r="AM12" s="357"/>
      <c r="AN12" s="357"/>
      <c r="AO12" s="645"/>
      <c r="AP12" s="608" t="s">
        <v>350</v>
      </c>
      <c r="AQ12" s="397"/>
      <c r="AR12" s="397"/>
      <c r="AS12" s="397"/>
      <c r="AT12" s="397"/>
      <c r="AU12" s="397"/>
      <c r="AV12" s="397"/>
      <c r="AW12" s="397"/>
      <c r="AX12" s="397"/>
      <c r="AY12" s="397"/>
      <c r="AZ12" s="397"/>
      <c r="BA12" s="397"/>
      <c r="BB12" s="397"/>
      <c r="BC12" s="397"/>
      <c r="BD12" s="397"/>
      <c r="BE12" s="397"/>
      <c r="BF12" s="609"/>
      <c r="BG12" s="610">
        <v>6084710</v>
      </c>
      <c r="BH12" s="494"/>
      <c r="BI12" s="494"/>
      <c r="BJ12" s="494"/>
      <c r="BK12" s="494"/>
      <c r="BL12" s="494"/>
      <c r="BM12" s="494"/>
      <c r="BN12" s="623"/>
      <c r="BO12" s="643">
        <v>67</v>
      </c>
      <c r="BP12" s="643"/>
      <c r="BQ12" s="643"/>
      <c r="BR12" s="643"/>
      <c r="BS12" s="644" t="s">
        <v>201</v>
      </c>
      <c r="BT12" s="644"/>
      <c r="BU12" s="644"/>
      <c r="BV12" s="644"/>
      <c r="BW12" s="644"/>
      <c r="BX12" s="644"/>
      <c r="BY12" s="644"/>
      <c r="BZ12" s="644"/>
      <c r="CA12" s="644"/>
      <c r="CB12" s="666"/>
      <c r="CD12" s="608" t="s">
        <v>88</v>
      </c>
      <c r="CE12" s="397"/>
      <c r="CF12" s="397"/>
      <c r="CG12" s="397"/>
      <c r="CH12" s="397"/>
      <c r="CI12" s="397"/>
      <c r="CJ12" s="397"/>
      <c r="CK12" s="397"/>
      <c r="CL12" s="397"/>
      <c r="CM12" s="397"/>
      <c r="CN12" s="397"/>
      <c r="CO12" s="397"/>
      <c r="CP12" s="397"/>
      <c r="CQ12" s="609"/>
      <c r="CR12" s="610">
        <v>520940</v>
      </c>
      <c r="CS12" s="494"/>
      <c r="CT12" s="494"/>
      <c r="CU12" s="494"/>
      <c r="CV12" s="494"/>
      <c r="CW12" s="494"/>
      <c r="CX12" s="494"/>
      <c r="CY12" s="623"/>
      <c r="CZ12" s="643">
        <v>3.2</v>
      </c>
      <c r="DA12" s="643"/>
      <c r="DB12" s="643"/>
      <c r="DC12" s="643"/>
      <c r="DD12" s="616">
        <v>1669</v>
      </c>
      <c r="DE12" s="494"/>
      <c r="DF12" s="494"/>
      <c r="DG12" s="494"/>
      <c r="DH12" s="494"/>
      <c r="DI12" s="494"/>
      <c r="DJ12" s="494"/>
      <c r="DK12" s="494"/>
      <c r="DL12" s="494"/>
      <c r="DM12" s="494"/>
      <c r="DN12" s="494"/>
      <c r="DO12" s="494"/>
      <c r="DP12" s="623"/>
      <c r="DQ12" s="616">
        <v>296106</v>
      </c>
      <c r="DR12" s="494"/>
      <c r="DS12" s="494"/>
      <c r="DT12" s="494"/>
      <c r="DU12" s="494"/>
      <c r="DV12" s="494"/>
      <c r="DW12" s="494"/>
      <c r="DX12" s="494"/>
      <c r="DY12" s="494"/>
      <c r="DZ12" s="494"/>
      <c r="EA12" s="494"/>
      <c r="EB12" s="494"/>
      <c r="EC12" s="641"/>
    </row>
    <row r="13" spans="2:143" ht="11.25" customHeight="1" x14ac:dyDescent="0.15">
      <c r="B13" s="608" t="s">
        <v>351</v>
      </c>
      <c r="C13" s="397"/>
      <c r="D13" s="397"/>
      <c r="E13" s="397"/>
      <c r="F13" s="397"/>
      <c r="G13" s="397"/>
      <c r="H13" s="397"/>
      <c r="I13" s="397"/>
      <c r="J13" s="397"/>
      <c r="K13" s="397"/>
      <c r="L13" s="397"/>
      <c r="M13" s="397"/>
      <c r="N13" s="397"/>
      <c r="O13" s="397"/>
      <c r="P13" s="397"/>
      <c r="Q13" s="609"/>
      <c r="R13" s="610" t="s">
        <v>201</v>
      </c>
      <c r="S13" s="494"/>
      <c r="T13" s="494"/>
      <c r="U13" s="494"/>
      <c r="V13" s="494"/>
      <c r="W13" s="494"/>
      <c r="X13" s="494"/>
      <c r="Y13" s="623"/>
      <c r="Z13" s="643" t="s">
        <v>201</v>
      </c>
      <c r="AA13" s="643"/>
      <c r="AB13" s="643"/>
      <c r="AC13" s="643"/>
      <c r="AD13" s="644" t="s">
        <v>201</v>
      </c>
      <c r="AE13" s="644"/>
      <c r="AF13" s="644"/>
      <c r="AG13" s="644"/>
      <c r="AH13" s="644"/>
      <c r="AI13" s="644"/>
      <c r="AJ13" s="644"/>
      <c r="AK13" s="644"/>
      <c r="AL13" s="613" t="s">
        <v>201</v>
      </c>
      <c r="AM13" s="357"/>
      <c r="AN13" s="357"/>
      <c r="AO13" s="645"/>
      <c r="AP13" s="608" t="s">
        <v>231</v>
      </c>
      <c r="AQ13" s="397"/>
      <c r="AR13" s="397"/>
      <c r="AS13" s="397"/>
      <c r="AT13" s="397"/>
      <c r="AU13" s="397"/>
      <c r="AV13" s="397"/>
      <c r="AW13" s="397"/>
      <c r="AX13" s="397"/>
      <c r="AY13" s="397"/>
      <c r="AZ13" s="397"/>
      <c r="BA13" s="397"/>
      <c r="BB13" s="397"/>
      <c r="BC13" s="397"/>
      <c r="BD13" s="397"/>
      <c r="BE13" s="397"/>
      <c r="BF13" s="609"/>
      <c r="BG13" s="610">
        <v>6017072</v>
      </c>
      <c r="BH13" s="494"/>
      <c r="BI13" s="494"/>
      <c r="BJ13" s="494"/>
      <c r="BK13" s="494"/>
      <c r="BL13" s="494"/>
      <c r="BM13" s="494"/>
      <c r="BN13" s="623"/>
      <c r="BO13" s="643">
        <v>66.3</v>
      </c>
      <c r="BP13" s="643"/>
      <c r="BQ13" s="643"/>
      <c r="BR13" s="643"/>
      <c r="BS13" s="644" t="s">
        <v>201</v>
      </c>
      <c r="BT13" s="644"/>
      <c r="BU13" s="644"/>
      <c r="BV13" s="644"/>
      <c r="BW13" s="644"/>
      <c r="BX13" s="644"/>
      <c r="BY13" s="644"/>
      <c r="BZ13" s="644"/>
      <c r="CA13" s="644"/>
      <c r="CB13" s="666"/>
      <c r="CD13" s="608" t="s">
        <v>352</v>
      </c>
      <c r="CE13" s="397"/>
      <c r="CF13" s="397"/>
      <c r="CG13" s="397"/>
      <c r="CH13" s="397"/>
      <c r="CI13" s="397"/>
      <c r="CJ13" s="397"/>
      <c r="CK13" s="397"/>
      <c r="CL13" s="397"/>
      <c r="CM13" s="397"/>
      <c r="CN13" s="397"/>
      <c r="CO13" s="397"/>
      <c r="CP13" s="397"/>
      <c r="CQ13" s="609"/>
      <c r="CR13" s="610">
        <v>1698525</v>
      </c>
      <c r="CS13" s="494"/>
      <c r="CT13" s="494"/>
      <c r="CU13" s="494"/>
      <c r="CV13" s="494"/>
      <c r="CW13" s="494"/>
      <c r="CX13" s="494"/>
      <c r="CY13" s="623"/>
      <c r="CZ13" s="643">
        <v>10.4</v>
      </c>
      <c r="DA13" s="643"/>
      <c r="DB13" s="643"/>
      <c r="DC13" s="643"/>
      <c r="DD13" s="616">
        <v>808195</v>
      </c>
      <c r="DE13" s="494"/>
      <c r="DF13" s="494"/>
      <c r="DG13" s="494"/>
      <c r="DH13" s="494"/>
      <c r="DI13" s="494"/>
      <c r="DJ13" s="494"/>
      <c r="DK13" s="494"/>
      <c r="DL13" s="494"/>
      <c r="DM13" s="494"/>
      <c r="DN13" s="494"/>
      <c r="DO13" s="494"/>
      <c r="DP13" s="623"/>
      <c r="DQ13" s="616">
        <v>1170799</v>
      </c>
      <c r="DR13" s="494"/>
      <c r="DS13" s="494"/>
      <c r="DT13" s="494"/>
      <c r="DU13" s="494"/>
      <c r="DV13" s="494"/>
      <c r="DW13" s="494"/>
      <c r="DX13" s="494"/>
      <c r="DY13" s="494"/>
      <c r="DZ13" s="494"/>
      <c r="EA13" s="494"/>
      <c r="EB13" s="494"/>
      <c r="EC13" s="641"/>
    </row>
    <row r="14" spans="2:143" ht="11.25" customHeight="1" x14ac:dyDescent="0.15">
      <c r="B14" s="608" t="s">
        <v>353</v>
      </c>
      <c r="C14" s="397"/>
      <c r="D14" s="397"/>
      <c r="E14" s="397"/>
      <c r="F14" s="397"/>
      <c r="G14" s="397"/>
      <c r="H14" s="397"/>
      <c r="I14" s="397"/>
      <c r="J14" s="397"/>
      <c r="K14" s="397"/>
      <c r="L14" s="397"/>
      <c r="M14" s="397"/>
      <c r="N14" s="397"/>
      <c r="O14" s="397"/>
      <c r="P14" s="397"/>
      <c r="Q14" s="609"/>
      <c r="R14" s="610" t="s">
        <v>201</v>
      </c>
      <c r="S14" s="494"/>
      <c r="T14" s="494"/>
      <c r="U14" s="494"/>
      <c r="V14" s="494"/>
      <c r="W14" s="494"/>
      <c r="X14" s="494"/>
      <c r="Y14" s="623"/>
      <c r="Z14" s="643" t="s">
        <v>201</v>
      </c>
      <c r="AA14" s="643"/>
      <c r="AB14" s="643"/>
      <c r="AC14" s="643"/>
      <c r="AD14" s="644" t="s">
        <v>201</v>
      </c>
      <c r="AE14" s="644"/>
      <c r="AF14" s="644"/>
      <c r="AG14" s="644"/>
      <c r="AH14" s="644"/>
      <c r="AI14" s="644"/>
      <c r="AJ14" s="644"/>
      <c r="AK14" s="644"/>
      <c r="AL14" s="613" t="s">
        <v>201</v>
      </c>
      <c r="AM14" s="357"/>
      <c r="AN14" s="357"/>
      <c r="AO14" s="645"/>
      <c r="AP14" s="608" t="s">
        <v>219</v>
      </c>
      <c r="AQ14" s="397"/>
      <c r="AR14" s="397"/>
      <c r="AS14" s="397"/>
      <c r="AT14" s="397"/>
      <c r="AU14" s="397"/>
      <c r="AV14" s="397"/>
      <c r="AW14" s="397"/>
      <c r="AX14" s="397"/>
      <c r="AY14" s="397"/>
      <c r="AZ14" s="397"/>
      <c r="BA14" s="397"/>
      <c r="BB14" s="397"/>
      <c r="BC14" s="397"/>
      <c r="BD14" s="397"/>
      <c r="BE14" s="397"/>
      <c r="BF14" s="609"/>
      <c r="BG14" s="610">
        <v>125133</v>
      </c>
      <c r="BH14" s="494"/>
      <c r="BI14" s="494"/>
      <c r="BJ14" s="494"/>
      <c r="BK14" s="494"/>
      <c r="BL14" s="494"/>
      <c r="BM14" s="494"/>
      <c r="BN14" s="623"/>
      <c r="BO14" s="643">
        <v>1.4</v>
      </c>
      <c r="BP14" s="643"/>
      <c r="BQ14" s="643"/>
      <c r="BR14" s="643"/>
      <c r="BS14" s="644" t="s">
        <v>201</v>
      </c>
      <c r="BT14" s="644"/>
      <c r="BU14" s="644"/>
      <c r="BV14" s="644"/>
      <c r="BW14" s="644"/>
      <c r="BX14" s="644"/>
      <c r="BY14" s="644"/>
      <c r="BZ14" s="644"/>
      <c r="CA14" s="644"/>
      <c r="CB14" s="666"/>
      <c r="CD14" s="608" t="s">
        <v>67</v>
      </c>
      <c r="CE14" s="397"/>
      <c r="CF14" s="397"/>
      <c r="CG14" s="397"/>
      <c r="CH14" s="397"/>
      <c r="CI14" s="397"/>
      <c r="CJ14" s="397"/>
      <c r="CK14" s="397"/>
      <c r="CL14" s="397"/>
      <c r="CM14" s="397"/>
      <c r="CN14" s="397"/>
      <c r="CO14" s="397"/>
      <c r="CP14" s="397"/>
      <c r="CQ14" s="609"/>
      <c r="CR14" s="610">
        <v>600598</v>
      </c>
      <c r="CS14" s="494"/>
      <c r="CT14" s="494"/>
      <c r="CU14" s="494"/>
      <c r="CV14" s="494"/>
      <c r="CW14" s="494"/>
      <c r="CX14" s="494"/>
      <c r="CY14" s="623"/>
      <c r="CZ14" s="643">
        <v>3.7</v>
      </c>
      <c r="DA14" s="643"/>
      <c r="DB14" s="643"/>
      <c r="DC14" s="643"/>
      <c r="DD14" s="616">
        <v>107112</v>
      </c>
      <c r="DE14" s="494"/>
      <c r="DF14" s="494"/>
      <c r="DG14" s="494"/>
      <c r="DH14" s="494"/>
      <c r="DI14" s="494"/>
      <c r="DJ14" s="494"/>
      <c r="DK14" s="494"/>
      <c r="DL14" s="494"/>
      <c r="DM14" s="494"/>
      <c r="DN14" s="494"/>
      <c r="DO14" s="494"/>
      <c r="DP14" s="623"/>
      <c r="DQ14" s="616">
        <v>514013</v>
      </c>
      <c r="DR14" s="494"/>
      <c r="DS14" s="494"/>
      <c r="DT14" s="494"/>
      <c r="DU14" s="494"/>
      <c r="DV14" s="494"/>
      <c r="DW14" s="494"/>
      <c r="DX14" s="494"/>
      <c r="DY14" s="494"/>
      <c r="DZ14" s="494"/>
      <c r="EA14" s="494"/>
      <c r="EB14" s="494"/>
      <c r="EC14" s="641"/>
    </row>
    <row r="15" spans="2:143" ht="11.25" customHeight="1" x14ac:dyDescent="0.15">
      <c r="B15" s="608" t="s">
        <v>326</v>
      </c>
      <c r="C15" s="397"/>
      <c r="D15" s="397"/>
      <c r="E15" s="397"/>
      <c r="F15" s="397"/>
      <c r="G15" s="397"/>
      <c r="H15" s="397"/>
      <c r="I15" s="397"/>
      <c r="J15" s="397"/>
      <c r="K15" s="397"/>
      <c r="L15" s="397"/>
      <c r="M15" s="397"/>
      <c r="N15" s="397"/>
      <c r="O15" s="397"/>
      <c r="P15" s="397"/>
      <c r="Q15" s="609"/>
      <c r="R15" s="610" t="s">
        <v>201</v>
      </c>
      <c r="S15" s="494"/>
      <c r="T15" s="494"/>
      <c r="U15" s="494"/>
      <c r="V15" s="494"/>
      <c r="W15" s="494"/>
      <c r="X15" s="494"/>
      <c r="Y15" s="623"/>
      <c r="Z15" s="643" t="s">
        <v>201</v>
      </c>
      <c r="AA15" s="643"/>
      <c r="AB15" s="643"/>
      <c r="AC15" s="643"/>
      <c r="AD15" s="644" t="s">
        <v>201</v>
      </c>
      <c r="AE15" s="644"/>
      <c r="AF15" s="644"/>
      <c r="AG15" s="644"/>
      <c r="AH15" s="644"/>
      <c r="AI15" s="644"/>
      <c r="AJ15" s="644"/>
      <c r="AK15" s="644"/>
      <c r="AL15" s="613" t="s">
        <v>201</v>
      </c>
      <c r="AM15" s="357"/>
      <c r="AN15" s="357"/>
      <c r="AO15" s="645"/>
      <c r="AP15" s="608" t="s">
        <v>355</v>
      </c>
      <c r="AQ15" s="397"/>
      <c r="AR15" s="397"/>
      <c r="AS15" s="397"/>
      <c r="AT15" s="397"/>
      <c r="AU15" s="397"/>
      <c r="AV15" s="397"/>
      <c r="AW15" s="397"/>
      <c r="AX15" s="397"/>
      <c r="AY15" s="397"/>
      <c r="AZ15" s="397"/>
      <c r="BA15" s="397"/>
      <c r="BB15" s="397"/>
      <c r="BC15" s="397"/>
      <c r="BD15" s="397"/>
      <c r="BE15" s="397"/>
      <c r="BF15" s="609"/>
      <c r="BG15" s="610">
        <v>445647</v>
      </c>
      <c r="BH15" s="494"/>
      <c r="BI15" s="494"/>
      <c r="BJ15" s="494"/>
      <c r="BK15" s="494"/>
      <c r="BL15" s="494"/>
      <c r="BM15" s="494"/>
      <c r="BN15" s="623"/>
      <c r="BO15" s="643">
        <v>4.9000000000000004</v>
      </c>
      <c r="BP15" s="643"/>
      <c r="BQ15" s="643"/>
      <c r="BR15" s="643"/>
      <c r="BS15" s="644" t="s">
        <v>201</v>
      </c>
      <c r="BT15" s="644"/>
      <c r="BU15" s="644"/>
      <c r="BV15" s="644"/>
      <c r="BW15" s="644"/>
      <c r="BX15" s="644"/>
      <c r="BY15" s="644"/>
      <c r="BZ15" s="644"/>
      <c r="CA15" s="644"/>
      <c r="CB15" s="666"/>
      <c r="CD15" s="608" t="s">
        <v>357</v>
      </c>
      <c r="CE15" s="397"/>
      <c r="CF15" s="397"/>
      <c r="CG15" s="397"/>
      <c r="CH15" s="397"/>
      <c r="CI15" s="397"/>
      <c r="CJ15" s="397"/>
      <c r="CK15" s="397"/>
      <c r="CL15" s="397"/>
      <c r="CM15" s="397"/>
      <c r="CN15" s="397"/>
      <c r="CO15" s="397"/>
      <c r="CP15" s="397"/>
      <c r="CQ15" s="609"/>
      <c r="CR15" s="610">
        <v>1812134</v>
      </c>
      <c r="CS15" s="494"/>
      <c r="CT15" s="494"/>
      <c r="CU15" s="494"/>
      <c r="CV15" s="494"/>
      <c r="CW15" s="494"/>
      <c r="CX15" s="494"/>
      <c r="CY15" s="623"/>
      <c r="CZ15" s="643">
        <v>11.1</v>
      </c>
      <c r="DA15" s="643"/>
      <c r="DB15" s="643"/>
      <c r="DC15" s="643"/>
      <c r="DD15" s="616">
        <v>161091</v>
      </c>
      <c r="DE15" s="494"/>
      <c r="DF15" s="494"/>
      <c r="DG15" s="494"/>
      <c r="DH15" s="494"/>
      <c r="DI15" s="494"/>
      <c r="DJ15" s="494"/>
      <c r="DK15" s="494"/>
      <c r="DL15" s="494"/>
      <c r="DM15" s="494"/>
      <c r="DN15" s="494"/>
      <c r="DO15" s="494"/>
      <c r="DP15" s="623"/>
      <c r="DQ15" s="616">
        <v>1366696</v>
      </c>
      <c r="DR15" s="494"/>
      <c r="DS15" s="494"/>
      <c r="DT15" s="494"/>
      <c r="DU15" s="494"/>
      <c r="DV15" s="494"/>
      <c r="DW15" s="494"/>
      <c r="DX15" s="494"/>
      <c r="DY15" s="494"/>
      <c r="DZ15" s="494"/>
      <c r="EA15" s="494"/>
      <c r="EB15" s="494"/>
      <c r="EC15" s="641"/>
    </row>
    <row r="16" spans="2:143" ht="11.25" customHeight="1" x14ac:dyDescent="0.15">
      <c r="B16" s="608" t="s">
        <v>358</v>
      </c>
      <c r="C16" s="397"/>
      <c r="D16" s="397"/>
      <c r="E16" s="397"/>
      <c r="F16" s="397"/>
      <c r="G16" s="397"/>
      <c r="H16" s="397"/>
      <c r="I16" s="397"/>
      <c r="J16" s="397"/>
      <c r="K16" s="397"/>
      <c r="L16" s="397"/>
      <c r="M16" s="397"/>
      <c r="N16" s="397"/>
      <c r="O16" s="397"/>
      <c r="P16" s="397"/>
      <c r="Q16" s="609"/>
      <c r="R16" s="610">
        <v>14813</v>
      </c>
      <c r="S16" s="494"/>
      <c r="T16" s="494"/>
      <c r="U16" s="494"/>
      <c r="V16" s="494"/>
      <c r="W16" s="494"/>
      <c r="X16" s="494"/>
      <c r="Y16" s="623"/>
      <c r="Z16" s="643">
        <v>0.1</v>
      </c>
      <c r="AA16" s="643"/>
      <c r="AB16" s="643"/>
      <c r="AC16" s="643"/>
      <c r="AD16" s="644">
        <v>14813</v>
      </c>
      <c r="AE16" s="644"/>
      <c r="AF16" s="644"/>
      <c r="AG16" s="644"/>
      <c r="AH16" s="644"/>
      <c r="AI16" s="644"/>
      <c r="AJ16" s="644"/>
      <c r="AK16" s="644"/>
      <c r="AL16" s="613">
        <v>0.1</v>
      </c>
      <c r="AM16" s="357"/>
      <c r="AN16" s="357"/>
      <c r="AO16" s="645"/>
      <c r="AP16" s="608" t="s">
        <v>359</v>
      </c>
      <c r="AQ16" s="397"/>
      <c r="AR16" s="397"/>
      <c r="AS16" s="397"/>
      <c r="AT16" s="397"/>
      <c r="AU16" s="397"/>
      <c r="AV16" s="397"/>
      <c r="AW16" s="397"/>
      <c r="AX16" s="397"/>
      <c r="AY16" s="397"/>
      <c r="AZ16" s="397"/>
      <c r="BA16" s="397"/>
      <c r="BB16" s="397"/>
      <c r="BC16" s="397"/>
      <c r="BD16" s="397"/>
      <c r="BE16" s="397"/>
      <c r="BF16" s="609"/>
      <c r="BG16" s="610">
        <v>1411</v>
      </c>
      <c r="BH16" s="494"/>
      <c r="BI16" s="494"/>
      <c r="BJ16" s="494"/>
      <c r="BK16" s="494"/>
      <c r="BL16" s="494"/>
      <c r="BM16" s="494"/>
      <c r="BN16" s="623"/>
      <c r="BO16" s="643">
        <v>0</v>
      </c>
      <c r="BP16" s="643"/>
      <c r="BQ16" s="643"/>
      <c r="BR16" s="643"/>
      <c r="BS16" s="644" t="s">
        <v>201</v>
      </c>
      <c r="BT16" s="644"/>
      <c r="BU16" s="644"/>
      <c r="BV16" s="644"/>
      <c r="BW16" s="644"/>
      <c r="BX16" s="644"/>
      <c r="BY16" s="644"/>
      <c r="BZ16" s="644"/>
      <c r="CA16" s="644"/>
      <c r="CB16" s="666"/>
      <c r="CD16" s="608" t="s">
        <v>360</v>
      </c>
      <c r="CE16" s="397"/>
      <c r="CF16" s="397"/>
      <c r="CG16" s="397"/>
      <c r="CH16" s="397"/>
      <c r="CI16" s="397"/>
      <c r="CJ16" s="397"/>
      <c r="CK16" s="397"/>
      <c r="CL16" s="397"/>
      <c r="CM16" s="397"/>
      <c r="CN16" s="397"/>
      <c r="CO16" s="397"/>
      <c r="CP16" s="397"/>
      <c r="CQ16" s="609"/>
      <c r="CR16" s="610">
        <v>564</v>
      </c>
      <c r="CS16" s="494"/>
      <c r="CT16" s="494"/>
      <c r="CU16" s="494"/>
      <c r="CV16" s="494"/>
      <c r="CW16" s="494"/>
      <c r="CX16" s="494"/>
      <c r="CY16" s="623"/>
      <c r="CZ16" s="643">
        <v>0</v>
      </c>
      <c r="DA16" s="643"/>
      <c r="DB16" s="643"/>
      <c r="DC16" s="643"/>
      <c r="DD16" s="616" t="s">
        <v>201</v>
      </c>
      <c r="DE16" s="494"/>
      <c r="DF16" s="494"/>
      <c r="DG16" s="494"/>
      <c r="DH16" s="494"/>
      <c r="DI16" s="494"/>
      <c r="DJ16" s="494"/>
      <c r="DK16" s="494"/>
      <c r="DL16" s="494"/>
      <c r="DM16" s="494"/>
      <c r="DN16" s="494"/>
      <c r="DO16" s="494"/>
      <c r="DP16" s="623"/>
      <c r="DQ16" s="616">
        <v>564</v>
      </c>
      <c r="DR16" s="494"/>
      <c r="DS16" s="494"/>
      <c r="DT16" s="494"/>
      <c r="DU16" s="494"/>
      <c r="DV16" s="494"/>
      <c r="DW16" s="494"/>
      <c r="DX16" s="494"/>
      <c r="DY16" s="494"/>
      <c r="DZ16" s="494"/>
      <c r="EA16" s="494"/>
      <c r="EB16" s="494"/>
      <c r="EC16" s="641"/>
    </row>
    <row r="17" spans="2:133" ht="11.25" customHeight="1" x14ac:dyDescent="0.15">
      <c r="B17" s="608" t="s">
        <v>362</v>
      </c>
      <c r="C17" s="397"/>
      <c r="D17" s="397"/>
      <c r="E17" s="397"/>
      <c r="F17" s="397"/>
      <c r="G17" s="397"/>
      <c r="H17" s="397"/>
      <c r="I17" s="397"/>
      <c r="J17" s="397"/>
      <c r="K17" s="397"/>
      <c r="L17" s="397"/>
      <c r="M17" s="397"/>
      <c r="N17" s="397"/>
      <c r="O17" s="397"/>
      <c r="P17" s="397"/>
      <c r="Q17" s="609"/>
      <c r="R17" s="610">
        <v>135098</v>
      </c>
      <c r="S17" s="494"/>
      <c r="T17" s="494"/>
      <c r="U17" s="494"/>
      <c r="V17" s="494"/>
      <c r="W17" s="494"/>
      <c r="X17" s="494"/>
      <c r="Y17" s="623"/>
      <c r="Z17" s="643">
        <v>0.8</v>
      </c>
      <c r="AA17" s="643"/>
      <c r="AB17" s="643"/>
      <c r="AC17" s="643"/>
      <c r="AD17" s="644">
        <v>135098</v>
      </c>
      <c r="AE17" s="644"/>
      <c r="AF17" s="644"/>
      <c r="AG17" s="644"/>
      <c r="AH17" s="644"/>
      <c r="AI17" s="644"/>
      <c r="AJ17" s="644"/>
      <c r="AK17" s="644"/>
      <c r="AL17" s="613">
        <v>1.3</v>
      </c>
      <c r="AM17" s="357"/>
      <c r="AN17" s="357"/>
      <c r="AO17" s="645"/>
      <c r="AP17" s="608" t="s">
        <v>363</v>
      </c>
      <c r="AQ17" s="397"/>
      <c r="AR17" s="397"/>
      <c r="AS17" s="397"/>
      <c r="AT17" s="397"/>
      <c r="AU17" s="397"/>
      <c r="AV17" s="397"/>
      <c r="AW17" s="397"/>
      <c r="AX17" s="397"/>
      <c r="AY17" s="397"/>
      <c r="AZ17" s="397"/>
      <c r="BA17" s="397"/>
      <c r="BB17" s="397"/>
      <c r="BC17" s="397"/>
      <c r="BD17" s="397"/>
      <c r="BE17" s="397"/>
      <c r="BF17" s="609"/>
      <c r="BG17" s="610" t="s">
        <v>201</v>
      </c>
      <c r="BH17" s="494"/>
      <c r="BI17" s="494"/>
      <c r="BJ17" s="494"/>
      <c r="BK17" s="494"/>
      <c r="BL17" s="494"/>
      <c r="BM17" s="494"/>
      <c r="BN17" s="623"/>
      <c r="BO17" s="643" t="s">
        <v>201</v>
      </c>
      <c r="BP17" s="643"/>
      <c r="BQ17" s="643"/>
      <c r="BR17" s="643"/>
      <c r="BS17" s="644" t="s">
        <v>201</v>
      </c>
      <c r="BT17" s="644"/>
      <c r="BU17" s="644"/>
      <c r="BV17" s="644"/>
      <c r="BW17" s="644"/>
      <c r="BX17" s="644"/>
      <c r="BY17" s="644"/>
      <c r="BZ17" s="644"/>
      <c r="CA17" s="644"/>
      <c r="CB17" s="666"/>
      <c r="CD17" s="608" t="s">
        <v>365</v>
      </c>
      <c r="CE17" s="397"/>
      <c r="CF17" s="397"/>
      <c r="CG17" s="397"/>
      <c r="CH17" s="397"/>
      <c r="CI17" s="397"/>
      <c r="CJ17" s="397"/>
      <c r="CK17" s="397"/>
      <c r="CL17" s="397"/>
      <c r="CM17" s="397"/>
      <c r="CN17" s="397"/>
      <c r="CO17" s="397"/>
      <c r="CP17" s="397"/>
      <c r="CQ17" s="609"/>
      <c r="CR17" s="610">
        <v>1227268</v>
      </c>
      <c r="CS17" s="494"/>
      <c r="CT17" s="494"/>
      <c r="CU17" s="494"/>
      <c r="CV17" s="494"/>
      <c r="CW17" s="494"/>
      <c r="CX17" s="494"/>
      <c r="CY17" s="623"/>
      <c r="CZ17" s="643">
        <v>7.5</v>
      </c>
      <c r="DA17" s="643"/>
      <c r="DB17" s="643"/>
      <c r="DC17" s="643"/>
      <c r="DD17" s="616" t="s">
        <v>201</v>
      </c>
      <c r="DE17" s="494"/>
      <c r="DF17" s="494"/>
      <c r="DG17" s="494"/>
      <c r="DH17" s="494"/>
      <c r="DI17" s="494"/>
      <c r="DJ17" s="494"/>
      <c r="DK17" s="494"/>
      <c r="DL17" s="494"/>
      <c r="DM17" s="494"/>
      <c r="DN17" s="494"/>
      <c r="DO17" s="494"/>
      <c r="DP17" s="623"/>
      <c r="DQ17" s="616">
        <v>1212290</v>
      </c>
      <c r="DR17" s="494"/>
      <c r="DS17" s="494"/>
      <c r="DT17" s="494"/>
      <c r="DU17" s="494"/>
      <c r="DV17" s="494"/>
      <c r="DW17" s="494"/>
      <c r="DX17" s="494"/>
      <c r="DY17" s="494"/>
      <c r="DZ17" s="494"/>
      <c r="EA17" s="494"/>
      <c r="EB17" s="494"/>
      <c r="EC17" s="641"/>
    </row>
    <row r="18" spans="2:133" ht="11.25" customHeight="1" x14ac:dyDescent="0.15">
      <c r="B18" s="608" t="s">
        <v>366</v>
      </c>
      <c r="C18" s="397"/>
      <c r="D18" s="397"/>
      <c r="E18" s="397"/>
      <c r="F18" s="397"/>
      <c r="G18" s="397"/>
      <c r="H18" s="397"/>
      <c r="I18" s="397"/>
      <c r="J18" s="397"/>
      <c r="K18" s="397"/>
      <c r="L18" s="397"/>
      <c r="M18" s="397"/>
      <c r="N18" s="397"/>
      <c r="O18" s="397"/>
      <c r="P18" s="397"/>
      <c r="Q18" s="609"/>
      <c r="R18" s="610">
        <v>59415</v>
      </c>
      <c r="S18" s="494"/>
      <c r="T18" s="494"/>
      <c r="U18" s="494"/>
      <c r="V18" s="494"/>
      <c r="W18" s="494"/>
      <c r="X18" s="494"/>
      <c r="Y18" s="623"/>
      <c r="Z18" s="643">
        <v>0.3</v>
      </c>
      <c r="AA18" s="643"/>
      <c r="AB18" s="643"/>
      <c r="AC18" s="643"/>
      <c r="AD18" s="644">
        <v>59415</v>
      </c>
      <c r="AE18" s="644"/>
      <c r="AF18" s="644"/>
      <c r="AG18" s="644"/>
      <c r="AH18" s="644"/>
      <c r="AI18" s="644"/>
      <c r="AJ18" s="644"/>
      <c r="AK18" s="644"/>
      <c r="AL18" s="613">
        <v>0.6</v>
      </c>
      <c r="AM18" s="357"/>
      <c r="AN18" s="357"/>
      <c r="AO18" s="645"/>
      <c r="AP18" s="608" t="s">
        <v>98</v>
      </c>
      <c r="AQ18" s="397"/>
      <c r="AR18" s="397"/>
      <c r="AS18" s="397"/>
      <c r="AT18" s="397"/>
      <c r="AU18" s="397"/>
      <c r="AV18" s="397"/>
      <c r="AW18" s="397"/>
      <c r="AX18" s="397"/>
      <c r="AY18" s="397"/>
      <c r="AZ18" s="397"/>
      <c r="BA18" s="397"/>
      <c r="BB18" s="397"/>
      <c r="BC18" s="397"/>
      <c r="BD18" s="397"/>
      <c r="BE18" s="397"/>
      <c r="BF18" s="609"/>
      <c r="BG18" s="610" t="s">
        <v>201</v>
      </c>
      <c r="BH18" s="494"/>
      <c r="BI18" s="494"/>
      <c r="BJ18" s="494"/>
      <c r="BK18" s="494"/>
      <c r="BL18" s="494"/>
      <c r="BM18" s="494"/>
      <c r="BN18" s="623"/>
      <c r="BO18" s="643" t="s">
        <v>201</v>
      </c>
      <c r="BP18" s="643"/>
      <c r="BQ18" s="643"/>
      <c r="BR18" s="643"/>
      <c r="BS18" s="644" t="s">
        <v>201</v>
      </c>
      <c r="BT18" s="644"/>
      <c r="BU18" s="644"/>
      <c r="BV18" s="644"/>
      <c r="BW18" s="644"/>
      <c r="BX18" s="644"/>
      <c r="BY18" s="644"/>
      <c r="BZ18" s="644"/>
      <c r="CA18" s="644"/>
      <c r="CB18" s="666"/>
      <c r="CD18" s="608" t="s">
        <v>367</v>
      </c>
      <c r="CE18" s="397"/>
      <c r="CF18" s="397"/>
      <c r="CG18" s="397"/>
      <c r="CH18" s="397"/>
      <c r="CI18" s="397"/>
      <c r="CJ18" s="397"/>
      <c r="CK18" s="397"/>
      <c r="CL18" s="397"/>
      <c r="CM18" s="397"/>
      <c r="CN18" s="397"/>
      <c r="CO18" s="397"/>
      <c r="CP18" s="397"/>
      <c r="CQ18" s="609"/>
      <c r="CR18" s="610" t="s">
        <v>201</v>
      </c>
      <c r="CS18" s="494"/>
      <c r="CT18" s="494"/>
      <c r="CU18" s="494"/>
      <c r="CV18" s="494"/>
      <c r="CW18" s="494"/>
      <c r="CX18" s="494"/>
      <c r="CY18" s="623"/>
      <c r="CZ18" s="643" t="s">
        <v>201</v>
      </c>
      <c r="DA18" s="643"/>
      <c r="DB18" s="643"/>
      <c r="DC18" s="643"/>
      <c r="DD18" s="616" t="s">
        <v>201</v>
      </c>
      <c r="DE18" s="494"/>
      <c r="DF18" s="494"/>
      <c r="DG18" s="494"/>
      <c r="DH18" s="494"/>
      <c r="DI18" s="494"/>
      <c r="DJ18" s="494"/>
      <c r="DK18" s="494"/>
      <c r="DL18" s="494"/>
      <c r="DM18" s="494"/>
      <c r="DN18" s="494"/>
      <c r="DO18" s="494"/>
      <c r="DP18" s="623"/>
      <c r="DQ18" s="616" t="s">
        <v>201</v>
      </c>
      <c r="DR18" s="494"/>
      <c r="DS18" s="494"/>
      <c r="DT18" s="494"/>
      <c r="DU18" s="494"/>
      <c r="DV18" s="494"/>
      <c r="DW18" s="494"/>
      <c r="DX18" s="494"/>
      <c r="DY18" s="494"/>
      <c r="DZ18" s="494"/>
      <c r="EA18" s="494"/>
      <c r="EB18" s="494"/>
      <c r="EC18" s="641"/>
    </row>
    <row r="19" spans="2:133" ht="11.25" customHeight="1" x14ac:dyDescent="0.15">
      <c r="B19" s="608" t="s">
        <v>368</v>
      </c>
      <c r="C19" s="397"/>
      <c r="D19" s="397"/>
      <c r="E19" s="397"/>
      <c r="F19" s="397"/>
      <c r="G19" s="397"/>
      <c r="H19" s="397"/>
      <c r="I19" s="397"/>
      <c r="J19" s="397"/>
      <c r="K19" s="397"/>
      <c r="L19" s="397"/>
      <c r="M19" s="397"/>
      <c r="N19" s="397"/>
      <c r="O19" s="397"/>
      <c r="P19" s="397"/>
      <c r="Q19" s="609"/>
      <c r="R19" s="610">
        <v>55457</v>
      </c>
      <c r="S19" s="494"/>
      <c r="T19" s="494"/>
      <c r="U19" s="494"/>
      <c r="V19" s="494"/>
      <c r="W19" s="494"/>
      <c r="X19" s="494"/>
      <c r="Y19" s="623"/>
      <c r="Z19" s="643">
        <v>0.3</v>
      </c>
      <c r="AA19" s="643"/>
      <c r="AB19" s="643"/>
      <c r="AC19" s="643"/>
      <c r="AD19" s="644">
        <v>55457</v>
      </c>
      <c r="AE19" s="644"/>
      <c r="AF19" s="644"/>
      <c r="AG19" s="644"/>
      <c r="AH19" s="644"/>
      <c r="AI19" s="644"/>
      <c r="AJ19" s="644"/>
      <c r="AK19" s="644"/>
      <c r="AL19" s="613">
        <v>0.5</v>
      </c>
      <c r="AM19" s="357"/>
      <c r="AN19" s="357"/>
      <c r="AO19" s="645"/>
      <c r="AP19" s="608" t="s">
        <v>257</v>
      </c>
      <c r="AQ19" s="397"/>
      <c r="AR19" s="397"/>
      <c r="AS19" s="397"/>
      <c r="AT19" s="397"/>
      <c r="AU19" s="397"/>
      <c r="AV19" s="397"/>
      <c r="AW19" s="397"/>
      <c r="AX19" s="397"/>
      <c r="AY19" s="397"/>
      <c r="AZ19" s="397"/>
      <c r="BA19" s="397"/>
      <c r="BB19" s="397"/>
      <c r="BC19" s="397"/>
      <c r="BD19" s="397"/>
      <c r="BE19" s="397"/>
      <c r="BF19" s="609"/>
      <c r="BG19" s="610" t="s">
        <v>201</v>
      </c>
      <c r="BH19" s="494"/>
      <c r="BI19" s="494"/>
      <c r="BJ19" s="494"/>
      <c r="BK19" s="494"/>
      <c r="BL19" s="494"/>
      <c r="BM19" s="494"/>
      <c r="BN19" s="623"/>
      <c r="BO19" s="643" t="s">
        <v>201</v>
      </c>
      <c r="BP19" s="643"/>
      <c r="BQ19" s="643"/>
      <c r="BR19" s="643"/>
      <c r="BS19" s="644" t="s">
        <v>201</v>
      </c>
      <c r="BT19" s="644"/>
      <c r="BU19" s="644"/>
      <c r="BV19" s="644"/>
      <c r="BW19" s="644"/>
      <c r="BX19" s="644"/>
      <c r="BY19" s="644"/>
      <c r="BZ19" s="644"/>
      <c r="CA19" s="644"/>
      <c r="CB19" s="666"/>
      <c r="CD19" s="608" t="s">
        <v>369</v>
      </c>
      <c r="CE19" s="397"/>
      <c r="CF19" s="397"/>
      <c r="CG19" s="397"/>
      <c r="CH19" s="397"/>
      <c r="CI19" s="397"/>
      <c r="CJ19" s="397"/>
      <c r="CK19" s="397"/>
      <c r="CL19" s="397"/>
      <c r="CM19" s="397"/>
      <c r="CN19" s="397"/>
      <c r="CO19" s="397"/>
      <c r="CP19" s="397"/>
      <c r="CQ19" s="609"/>
      <c r="CR19" s="610" t="s">
        <v>201</v>
      </c>
      <c r="CS19" s="494"/>
      <c r="CT19" s="494"/>
      <c r="CU19" s="494"/>
      <c r="CV19" s="494"/>
      <c r="CW19" s="494"/>
      <c r="CX19" s="494"/>
      <c r="CY19" s="623"/>
      <c r="CZ19" s="643" t="s">
        <v>201</v>
      </c>
      <c r="DA19" s="643"/>
      <c r="DB19" s="643"/>
      <c r="DC19" s="643"/>
      <c r="DD19" s="616" t="s">
        <v>201</v>
      </c>
      <c r="DE19" s="494"/>
      <c r="DF19" s="494"/>
      <c r="DG19" s="494"/>
      <c r="DH19" s="494"/>
      <c r="DI19" s="494"/>
      <c r="DJ19" s="494"/>
      <c r="DK19" s="494"/>
      <c r="DL19" s="494"/>
      <c r="DM19" s="494"/>
      <c r="DN19" s="494"/>
      <c r="DO19" s="494"/>
      <c r="DP19" s="623"/>
      <c r="DQ19" s="616" t="s">
        <v>201</v>
      </c>
      <c r="DR19" s="494"/>
      <c r="DS19" s="494"/>
      <c r="DT19" s="494"/>
      <c r="DU19" s="494"/>
      <c r="DV19" s="494"/>
      <c r="DW19" s="494"/>
      <c r="DX19" s="494"/>
      <c r="DY19" s="494"/>
      <c r="DZ19" s="494"/>
      <c r="EA19" s="494"/>
      <c r="EB19" s="494"/>
      <c r="EC19" s="641"/>
    </row>
    <row r="20" spans="2:133" ht="11.25" customHeight="1" x14ac:dyDescent="0.15">
      <c r="B20" s="660" t="s">
        <v>370</v>
      </c>
      <c r="C20" s="661"/>
      <c r="D20" s="661"/>
      <c r="E20" s="661"/>
      <c r="F20" s="661"/>
      <c r="G20" s="661"/>
      <c r="H20" s="661"/>
      <c r="I20" s="661"/>
      <c r="J20" s="661"/>
      <c r="K20" s="661"/>
      <c r="L20" s="661"/>
      <c r="M20" s="661"/>
      <c r="N20" s="661"/>
      <c r="O20" s="661"/>
      <c r="P20" s="661"/>
      <c r="Q20" s="662"/>
      <c r="R20" s="610">
        <v>3958</v>
      </c>
      <c r="S20" s="494"/>
      <c r="T20" s="494"/>
      <c r="U20" s="494"/>
      <c r="V20" s="494"/>
      <c r="W20" s="494"/>
      <c r="X20" s="494"/>
      <c r="Y20" s="623"/>
      <c r="Z20" s="643">
        <v>0</v>
      </c>
      <c r="AA20" s="643"/>
      <c r="AB20" s="643"/>
      <c r="AC20" s="643"/>
      <c r="AD20" s="644">
        <v>3958</v>
      </c>
      <c r="AE20" s="644"/>
      <c r="AF20" s="644"/>
      <c r="AG20" s="644"/>
      <c r="AH20" s="644"/>
      <c r="AI20" s="644"/>
      <c r="AJ20" s="644"/>
      <c r="AK20" s="644"/>
      <c r="AL20" s="613">
        <v>0</v>
      </c>
      <c r="AM20" s="357"/>
      <c r="AN20" s="357"/>
      <c r="AO20" s="645"/>
      <c r="AP20" s="608" t="s">
        <v>371</v>
      </c>
      <c r="AQ20" s="397"/>
      <c r="AR20" s="397"/>
      <c r="AS20" s="397"/>
      <c r="AT20" s="397"/>
      <c r="AU20" s="397"/>
      <c r="AV20" s="397"/>
      <c r="AW20" s="397"/>
      <c r="AX20" s="397"/>
      <c r="AY20" s="397"/>
      <c r="AZ20" s="397"/>
      <c r="BA20" s="397"/>
      <c r="BB20" s="397"/>
      <c r="BC20" s="397"/>
      <c r="BD20" s="397"/>
      <c r="BE20" s="397"/>
      <c r="BF20" s="609"/>
      <c r="BG20" s="610" t="s">
        <v>201</v>
      </c>
      <c r="BH20" s="494"/>
      <c r="BI20" s="494"/>
      <c r="BJ20" s="494"/>
      <c r="BK20" s="494"/>
      <c r="BL20" s="494"/>
      <c r="BM20" s="494"/>
      <c r="BN20" s="623"/>
      <c r="BO20" s="643" t="s">
        <v>201</v>
      </c>
      <c r="BP20" s="643"/>
      <c r="BQ20" s="643"/>
      <c r="BR20" s="643"/>
      <c r="BS20" s="644" t="s">
        <v>201</v>
      </c>
      <c r="BT20" s="644"/>
      <c r="BU20" s="644"/>
      <c r="BV20" s="644"/>
      <c r="BW20" s="644"/>
      <c r="BX20" s="644"/>
      <c r="BY20" s="644"/>
      <c r="BZ20" s="644"/>
      <c r="CA20" s="644"/>
      <c r="CB20" s="666"/>
      <c r="CD20" s="608" t="s">
        <v>147</v>
      </c>
      <c r="CE20" s="397"/>
      <c r="CF20" s="397"/>
      <c r="CG20" s="397"/>
      <c r="CH20" s="397"/>
      <c r="CI20" s="397"/>
      <c r="CJ20" s="397"/>
      <c r="CK20" s="397"/>
      <c r="CL20" s="397"/>
      <c r="CM20" s="397"/>
      <c r="CN20" s="397"/>
      <c r="CO20" s="397"/>
      <c r="CP20" s="397"/>
      <c r="CQ20" s="609"/>
      <c r="CR20" s="610">
        <v>16359658</v>
      </c>
      <c r="CS20" s="494"/>
      <c r="CT20" s="494"/>
      <c r="CU20" s="494"/>
      <c r="CV20" s="494"/>
      <c r="CW20" s="494"/>
      <c r="CX20" s="494"/>
      <c r="CY20" s="623"/>
      <c r="CZ20" s="643">
        <v>100</v>
      </c>
      <c r="DA20" s="643"/>
      <c r="DB20" s="643"/>
      <c r="DC20" s="643"/>
      <c r="DD20" s="616">
        <v>1298589</v>
      </c>
      <c r="DE20" s="494"/>
      <c r="DF20" s="494"/>
      <c r="DG20" s="494"/>
      <c r="DH20" s="494"/>
      <c r="DI20" s="494"/>
      <c r="DJ20" s="494"/>
      <c r="DK20" s="494"/>
      <c r="DL20" s="494"/>
      <c r="DM20" s="494"/>
      <c r="DN20" s="494"/>
      <c r="DO20" s="494"/>
      <c r="DP20" s="623"/>
      <c r="DQ20" s="616">
        <v>11361037</v>
      </c>
      <c r="DR20" s="494"/>
      <c r="DS20" s="494"/>
      <c r="DT20" s="494"/>
      <c r="DU20" s="494"/>
      <c r="DV20" s="494"/>
      <c r="DW20" s="494"/>
      <c r="DX20" s="494"/>
      <c r="DY20" s="494"/>
      <c r="DZ20" s="494"/>
      <c r="EA20" s="494"/>
      <c r="EB20" s="494"/>
      <c r="EC20" s="641"/>
    </row>
    <row r="21" spans="2:133" ht="11.25" customHeight="1" x14ac:dyDescent="0.15">
      <c r="B21" s="608" t="s">
        <v>347</v>
      </c>
      <c r="C21" s="397"/>
      <c r="D21" s="397"/>
      <c r="E21" s="397"/>
      <c r="F21" s="397"/>
      <c r="G21" s="397"/>
      <c r="H21" s="397"/>
      <c r="I21" s="397"/>
      <c r="J21" s="397"/>
      <c r="K21" s="397"/>
      <c r="L21" s="397"/>
      <c r="M21" s="397"/>
      <c r="N21" s="397"/>
      <c r="O21" s="397"/>
      <c r="P21" s="397"/>
      <c r="Q21" s="609"/>
      <c r="R21" s="610">
        <v>94611</v>
      </c>
      <c r="S21" s="494"/>
      <c r="T21" s="494"/>
      <c r="U21" s="494"/>
      <c r="V21" s="494"/>
      <c r="W21" s="494"/>
      <c r="X21" s="494"/>
      <c r="Y21" s="623"/>
      <c r="Z21" s="643">
        <v>0.6</v>
      </c>
      <c r="AA21" s="643"/>
      <c r="AB21" s="643"/>
      <c r="AC21" s="643"/>
      <c r="AD21" s="644" t="s">
        <v>201</v>
      </c>
      <c r="AE21" s="644"/>
      <c r="AF21" s="644"/>
      <c r="AG21" s="644"/>
      <c r="AH21" s="644"/>
      <c r="AI21" s="644"/>
      <c r="AJ21" s="644"/>
      <c r="AK21" s="644"/>
      <c r="AL21" s="613" t="s">
        <v>201</v>
      </c>
      <c r="AM21" s="357"/>
      <c r="AN21" s="357"/>
      <c r="AO21" s="645"/>
      <c r="AP21" s="608" t="s">
        <v>373</v>
      </c>
      <c r="AQ21" s="667"/>
      <c r="AR21" s="667"/>
      <c r="AS21" s="667"/>
      <c r="AT21" s="667"/>
      <c r="AU21" s="667"/>
      <c r="AV21" s="667"/>
      <c r="AW21" s="667"/>
      <c r="AX21" s="667"/>
      <c r="AY21" s="667"/>
      <c r="AZ21" s="667"/>
      <c r="BA21" s="667"/>
      <c r="BB21" s="667"/>
      <c r="BC21" s="667"/>
      <c r="BD21" s="667"/>
      <c r="BE21" s="667"/>
      <c r="BF21" s="668"/>
      <c r="BG21" s="610" t="s">
        <v>201</v>
      </c>
      <c r="BH21" s="494"/>
      <c r="BI21" s="494"/>
      <c r="BJ21" s="494"/>
      <c r="BK21" s="494"/>
      <c r="BL21" s="494"/>
      <c r="BM21" s="494"/>
      <c r="BN21" s="623"/>
      <c r="BO21" s="643" t="s">
        <v>201</v>
      </c>
      <c r="BP21" s="643"/>
      <c r="BQ21" s="643"/>
      <c r="BR21" s="643"/>
      <c r="BS21" s="644" t="s">
        <v>201</v>
      </c>
      <c r="BT21" s="644"/>
      <c r="BU21" s="644"/>
      <c r="BV21" s="644"/>
      <c r="BW21" s="644"/>
      <c r="BX21" s="644"/>
      <c r="BY21" s="644"/>
      <c r="BZ21" s="644"/>
      <c r="CA21" s="644"/>
      <c r="CB21" s="666"/>
      <c r="CD21" s="588"/>
      <c r="CE21" s="589"/>
      <c r="CF21" s="589"/>
      <c r="CG21" s="589"/>
      <c r="CH21" s="589"/>
      <c r="CI21" s="589"/>
      <c r="CJ21" s="589"/>
      <c r="CK21" s="589"/>
      <c r="CL21" s="589"/>
      <c r="CM21" s="589"/>
      <c r="CN21" s="589"/>
      <c r="CO21" s="589"/>
      <c r="CP21" s="589"/>
      <c r="CQ21" s="590"/>
      <c r="CR21" s="677"/>
      <c r="CS21" s="678"/>
      <c r="CT21" s="678"/>
      <c r="CU21" s="678"/>
      <c r="CV21" s="678"/>
      <c r="CW21" s="678"/>
      <c r="CX21" s="678"/>
      <c r="CY21" s="679"/>
      <c r="CZ21" s="680"/>
      <c r="DA21" s="680"/>
      <c r="DB21" s="680"/>
      <c r="DC21" s="680"/>
      <c r="DD21" s="681"/>
      <c r="DE21" s="678"/>
      <c r="DF21" s="678"/>
      <c r="DG21" s="678"/>
      <c r="DH21" s="678"/>
      <c r="DI21" s="678"/>
      <c r="DJ21" s="678"/>
      <c r="DK21" s="678"/>
      <c r="DL21" s="678"/>
      <c r="DM21" s="678"/>
      <c r="DN21" s="678"/>
      <c r="DO21" s="678"/>
      <c r="DP21" s="679"/>
      <c r="DQ21" s="681"/>
      <c r="DR21" s="678"/>
      <c r="DS21" s="678"/>
      <c r="DT21" s="678"/>
      <c r="DU21" s="678"/>
      <c r="DV21" s="678"/>
      <c r="DW21" s="678"/>
      <c r="DX21" s="678"/>
      <c r="DY21" s="678"/>
      <c r="DZ21" s="678"/>
      <c r="EA21" s="678"/>
      <c r="EB21" s="678"/>
      <c r="EC21" s="682"/>
    </row>
    <row r="22" spans="2:133" ht="11.25" customHeight="1" x14ac:dyDescent="0.15">
      <c r="B22" s="608" t="s">
        <v>304</v>
      </c>
      <c r="C22" s="397"/>
      <c r="D22" s="397"/>
      <c r="E22" s="397"/>
      <c r="F22" s="397"/>
      <c r="G22" s="397"/>
      <c r="H22" s="397"/>
      <c r="I22" s="397"/>
      <c r="J22" s="397"/>
      <c r="K22" s="397"/>
      <c r="L22" s="397"/>
      <c r="M22" s="397"/>
      <c r="N22" s="397"/>
      <c r="O22" s="397"/>
      <c r="P22" s="397"/>
      <c r="Q22" s="609"/>
      <c r="R22" s="610" t="s">
        <v>201</v>
      </c>
      <c r="S22" s="494"/>
      <c r="T22" s="494"/>
      <c r="U22" s="494"/>
      <c r="V22" s="494"/>
      <c r="W22" s="494"/>
      <c r="X22" s="494"/>
      <c r="Y22" s="623"/>
      <c r="Z22" s="643" t="s">
        <v>201</v>
      </c>
      <c r="AA22" s="643"/>
      <c r="AB22" s="643"/>
      <c r="AC22" s="643"/>
      <c r="AD22" s="644" t="s">
        <v>201</v>
      </c>
      <c r="AE22" s="644"/>
      <c r="AF22" s="644"/>
      <c r="AG22" s="644"/>
      <c r="AH22" s="644"/>
      <c r="AI22" s="644"/>
      <c r="AJ22" s="644"/>
      <c r="AK22" s="644"/>
      <c r="AL22" s="613" t="s">
        <v>201</v>
      </c>
      <c r="AM22" s="357"/>
      <c r="AN22" s="357"/>
      <c r="AO22" s="645"/>
      <c r="AP22" s="608" t="s">
        <v>374</v>
      </c>
      <c r="AQ22" s="667"/>
      <c r="AR22" s="667"/>
      <c r="AS22" s="667"/>
      <c r="AT22" s="667"/>
      <c r="AU22" s="667"/>
      <c r="AV22" s="667"/>
      <c r="AW22" s="667"/>
      <c r="AX22" s="667"/>
      <c r="AY22" s="667"/>
      <c r="AZ22" s="667"/>
      <c r="BA22" s="667"/>
      <c r="BB22" s="667"/>
      <c r="BC22" s="667"/>
      <c r="BD22" s="667"/>
      <c r="BE22" s="667"/>
      <c r="BF22" s="668"/>
      <c r="BG22" s="610" t="s">
        <v>201</v>
      </c>
      <c r="BH22" s="494"/>
      <c r="BI22" s="494"/>
      <c r="BJ22" s="494"/>
      <c r="BK22" s="494"/>
      <c r="BL22" s="494"/>
      <c r="BM22" s="494"/>
      <c r="BN22" s="623"/>
      <c r="BO22" s="643" t="s">
        <v>201</v>
      </c>
      <c r="BP22" s="643"/>
      <c r="BQ22" s="643"/>
      <c r="BR22" s="643"/>
      <c r="BS22" s="644" t="s">
        <v>201</v>
      </c>
      <c r="BT22" s="644"/>
      <c r="BU22" s="644"/>
      <c r="BV22" s="644"/>
      <c r="BW22" s="644"/>
      <c r="BX22" s="644"/>
      <c r="BY22" s="644"/>
      <c r="BZ22" s="644"/>
      <c r="CA22" s="644"/>
      <c r="CB22" s="666"/>
      <c r="CD22" s="523" t="s">
        <v>376</v>
      </c>
      <c r="CE22" s="524"/>
      <c r="CF22" s="524"/>
      <c r="CG22" s="524"/>
      <c r="CH22" s="524"/>
      <c r="CI22" s="524"/>
      <c r="CJ22" s="524"/>
      <c r="CK22" s="52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66"/>
    </row>
    <row r="23" spans="2:133" ht="11.25" customHeight="1" x14ac:dyDescent="0.15">
      <c r="B23" s="608" t="s">
        <v>302</v>
      </c>
      <c r="C23" s="397"/>
      <c r="D23" s="397"/>
      <c r="E23" s="397"/>
      <c r="F23" s="397"/>
      <c r="G23" s="397"/>
      <c r="H23" s="397"/>
      <c r="I23" s="397"/>
      <c r="J23" s="397"/>
      <c r="K23" s="397"/>
      <c r="L23" s="397"/>
      <c r="M23" s="397"/>
      <c r="N23" s="397"/>
      <c r="O23" s="397"/>
      <c r="P23" s="397"/>
      <c r="Q23" s="609"/>
      <c r="R23" s="610">
        <v>94611</v>
      </c>
      <c r="S23" s="494"/>
      <c r="T23" s="494"/>
      <c r="U23" s="494"/>
      <c r="V23" s="494"/>
      <c r="W23" s="494"/>
      <c r="X23" s="494"/>
      <c r="Y23" s="623"/>
      <c r="Z23" s="643">
        <v>0.6</v>
      </c>
      <c r="AA23" s="643"/>
      <c r="AB23" s="643"/>
      <c r="AC23" s="643"/>
      <c r="AD23" s="644" t="s">
        <v>201</v>
      </c>
      <c r="AE23" s="644"/>
      <c r="AF23" s="644"/>
      <c r="AG23" s="644"/>
      <c r="AH23" s="644"/>
      <c r="AI23" s="644"/>
      <c r="AJ23" s="644"/>
      <c r="AK23" s="644"/>
      <c r="AL23" s="613" t="s">
        <v>201</v>
      </c>
      <c r="AM23" s="357"/>
      <c r="AN23" s="357"/>
      <c r="AO23" s="645"/>
      <c r="AP23" s="608" t="s">
        <v>120</v>
      </c>
      <c r="AQ23" s="667"/>
      <c r="AR23" s="667"/>
      <c r="AS23" s="667"/>
      <c r="AT23" s="667"/>
      <c r="AU23" s="667"/>
      <c r="AV23" s="667"/>
      <c r="AW23" s="667"/>
      <c r="AX23" s="667"/>
      <c r="AY23" s="667"/>
      <c r="AZ23" s="667"/>
      <c r="BA23" s="667"/>
      <c r="BB23" s="667"/>
      <c r="BC23" s="667"/>
      <c r="BD23" s="667"/>
      <c r="BE23" s="667"/>
      <c r="BF23" s="668"/>
      <c r="BG23" s="610" t="s">
        <v>201</v>
      </c>
      <c r="BH23" s="494"/>
      <c r="BI23" s="494"/>
      <c r="BJ23" s="494"/>
      <c r="BK23" s="494"/>
      <c r="BL23" s="494"/>
      <c r="BM23" s="494"/>
      <c r="BN23" s="623"/>
      <c r="BO23" s="643" t="s">
        <v>201</v>
      </c>
      <c r="BP23" s="643"/>
      <c r="BQ23" s="643"/>
      <c r="BR23" s="643"/>
      <c r="BS23" s="644" t="s">
        <v>201</v>
      </c>
      <c r="BT23" s="644"/>
      <c r="BU23" s="644"/>
      <c r="BV23" s="644"/>
      <c r="BW23" s="644"/>
      <c r="BX23" s="644"/>
      <c r="BY23" s="644"/>
      <c r="BZ23" s="644"/>
      <c r="CA23" s="644"/>
      <c r="CB23" s="666"/>
      <c r="CD23" s="523" t="s">
        <v>321</v>
      </c>
      <c r="CE23" s="524"/>
      <c r="CF23" s="524"/>
      <c r="CG23" s="524"/>
      <c r="CH23" s="524"/>
      <c r="CI23" s="524"/>
      <c r="CJ23" s="524"/>
      <c r="CK23" s="524"/>
      <c r="CL23" s="524"/>
      <c r="CM23" s="524"/>
      <c r="CN23" s="524"/>
      <c r="CO23" s="524"/>
      <c r="CP23" s="524"/>
      <c r="CQ23" s="566"/>
      <c r="CR23" s="523" t="s">
        <v>296</v>
      </c>
      <c r="CS23" s="524"/>
      <c r="CT23" s="524"/>
      <c r="CU23" s="524"/>
      <c r="CV23" s="524"/>
      <c r="CW23" s="524"/>
      <c r="CX23" s="524"/>
      <c r="CY23" s="566"/>
      <c r="CZ23" s="523" t="s">
        <v>377</v>
      </c>
      <c r="DA23" s="524"/>
      <c r="DB23" s="524"/>
      <c r="DC23" s="566"/>
      <c r="DD23" s="523" t="s">
        <v>309</v>
      </c>
      <c r="DE23" s="524"/>
      <c r="DF23" s="524"/>
      <c r="DG23" s="524"/>
      <c r="DH23" s="524"/>
      <c r="DI23" s="524"/>
      <c r="DJ23" s="524"/>
      <c r="DK23" s="566"/>
      <c r="DL23" s="669" t="s">
        <v>380</v>
      </c>
      <c r="DM23" s="670"/>
      <c r="DN23" s="670"/>
      <c r="DO23" s="670"/>
      <c r="DP23" s="670"/>
      <c r="DQ23" s="670"/>
      <c r="DR23" s="670"/>
      <c r="DS23" s="670"/>
      <c r="DT23" s="670"/>
      <c r="DU23" s="670"/>
      <c r="DV23" s="671"/>
      <c r="DW23" s="523" t="s">
        <v>17</v>
      </c>
      <c r="DX23" s="524"/>
      <c r="DY23" s="524"/>
      <c r="DZ23" s="524"/>
      <c r="EA23" s="524"/>
      <c r="EB23" s="524"/>
      <c r="EC23" s="566"/>
    </row>
    <row r="24" spans="2:133" ht="11.25" customHeight="1" x14ac:dyDescent="0.15">
      <c r="B24" s="608" t="s">
        <v>381</v>
      </c>
      <c r="C24" s="397"/>
      <c r="D24" s="397"/>
      <c r="E24" s="397"/>
      <c r="F24" s="397"/>
      <c r="G24" s="397"/>
      <c r="H24" s="397"/>
      <c r="I24" s="397"/>
      <c r="J24" s="397"/>
      <c r="K24" s="397"/>
      <c r="L24" s="397"/>
      <c r="M24" s="397"/>
      <c r="N24" s="397"/>
      <c r="O24" s="397"/>
      <c r="P24" s="397"/>
      <c r="Q24" s="609"/>
      <c r="R24" s="610" t="s">
        <v>201</v>
      </c>
      <c r="S24" s="494"/>
      <c r="T24" s="494"/>
      <c r="U24" s="494"/>
      <c r="V24" s="494"/>
      <c r="W24" s="494"/>
      <c r="X24" s="494"/>
      <c r="Y24" s="623"/>
      <c r="Z24" s="643" t="s">
        <v>201</v>
      </c>
      <c r="AA24" s="643"/>
      <c r="AB24" s="643"/>
      <c r="AC24" s="643"/>
      <c r="AD24" s="644" t="s">
        <v>201</v>
      </c>
      <c r="AE24" s="644"/>
      <c r="AF24" s="644"/>
      <c r="AG24" s="644"/>
      <c r="AH24" s="644"/>
      <c r="AI24" s="644"/>
      <c r="AJ24" s="644"/>
      <c r="AK24" s="644"/>
      <c r="AL24" s="613" t="s">
        <v>201</v>
      </c>
      <c r="AM24" s="357"/>
      <c r="AN24" s="357"/>
      <c r="AO24" s="645"/>
      <c r="AP24" s="608" t="s">
        <v>382</v>
      </c>
      <c r="AQ24" s="667"/>
      <c r="AR24" s="667"/>
      <c r="AS24" s="667"/>
      <c r="AT24" s="667"/>
      <c r="AU24" s="667"/>
      <c r="AV24" s="667"/>
      <c r="AW24" s="667"/>
      <c r="AX24" s="667"/>
      <c r="AY24" s="667"/>
      <c r="AZ24" s="667"/>
      <c r="BA24" s="667"/>
      <c r="BB24" s="667"/>
      <c r="BC24" s="667"/>
      <c r="BD24" s="667"/>
      <c r="BE24" s="667"/>
      <c r="BF24" s="668"/>
      <c r="BG24" s="610" t="s">
        <v>201</v>
      </c>
      <c r="BH24" s="494"/>
      <c r="BI24" s="494"/>
      <c r="BJ24" s="494"/>
      <c r="BK24" s="494"/>
      <c r="BL24" s="494"/>
      <c r="BM24" s="494"/>
      <c r="BN24" s="623"/>
      <c r="BO24" s="643" t="s">
        <v>201</v>
      </c>
      <c r="BP24" s="643"/>
      <c r="BQ24" s="643"/>
      <c r="BR24" s="643"/>
      <c r="BS24" s="644" t="s">
        <v>201</v>
      </c>
      <c r="BT24" s="644"/>
      <c r="BU24" s="644"/>
      <c r="BV24" s="644"/>
      <c r="BW24" s="644"/>
      <c r="BX24" s="644"/>
      <c r="BY24" s="644"/>
      <c r="BZ24" s="644"/>
      <c r="CA24" s="644"/>
      <c r="CB24" s="666"/>
      <c r="CD24" s="652" t="s">
        <v>383</v>
      </c>
      <c r="CE24" s="653"/>
      <c r="CF24" s="653"/>
      <c r="CG24" s="653"/>
      <c r="CH24" s="653"/>
      <c r="CI24" s="653"/>
      <c r="CJ24" s="653"/>
      <c r="CK24" s="653"/>
      <c r="CL24" s="653"/>
      <c r="CM24" s="653"/>
      <c r="CN24" s="653"/>
      <c r="CO24" s="653"/>
      <c r="CP24" s="653"/>
      <c r="CQ24" s="654"/>
      <c r="CR24" s="649">
        <v>7653662</v>
      </c>
      <c r="CS24" s="650"/>
      <c r="CT24" s="650"/>
      <c r="CU24" s="650"/>
      <c r="CV24" s="650"/>
      <c r="CW24" s="650"/>
      <c r="CX24" s="650"/>
      <c r="CY24" s="672"/>
      <c r="CZ24" s="673">
        <v>46.8</v>
      </c>
      <c r="DA24" s="656"/>
      <c r="DB24" s="656"/>
      <c r="DC24" s="674"/>
      <c r="DD24" s="675">
        <v>4761144</v>
      </c>
      <c r="DE24" s="650"/>
      <c r="DF24" s="650"/>
      <c r="DG24" s="650"/>
      <c r="DH24" s="650"/>
      <c r="DI24" s="650"/>
      <c r="DJ24" s="650"/>
      <c r="DK24" s="672"/>
      <c r="DL24" s="675">
        <v>4723841</v>
      </c>
      <c r="DM24" s="650"/>
      <c r="DN24" s="650"/>
      <c r="DO24" s="650"/>
      <c r="DP24" s="650"/>
      <c r="DQ24" s="650"/>
      <c r="DR24" s="650"/>
      <c r="DS24" s="650"/>
      <c r="DT24" s="650"/>
      <c r="DU24" s="650"/>
      <c r="DV24" s="672"/>
      <c r="DW24" s="673">
        <v>44.6</v>
      </c>
      <c r="DX24" s="656"/>
      <c r="DY24" s="656"/>
      <c r="DZ24" s="656"/>
      <c r="EA24" s="656"/>
      <c r="EB24" s="656"/>
      <c r="EC24" s="676"/>
    </row>
    <row r="25" spans="2:133" ht="11.25" customHeight="1" x14ac:dyDescent="0.15">
      <c r="B25" s="608" t="s">
        <v>58</v>
      </c>
      <c r="C25" s="397"/>
      <c r="D25" s="397"/>
      <c r="E25" s="397"/>
      <c r="F25" s="397"/>
      <c r="G25" s="397"/>
      <c r="H25" s="397"/>
      <c r="I25" s="397"/>
      <c r="J25" s="397"/>
      <c r="K25" s="397"/>
      <c r="L25" s="397"/>
      <c r="M25" s="397"/>
      <c r="N25" s="397"/>
      <c r="O25" s="397"/>
      <c r="P25" s="397"/>
      <c r="Q25" s="609"/>
      <c r="R25" s="610">
        <v>10658581</v>
      </c>
      <c r="S25" s="494"/>
      <c r="T25" s="494"/>
      <c r="U25" s="494"/>
      <c r="V25" s="494"/>
      <c r="W25" s="494"/>
      <c r="X25" s="494"/>
      <c r="Y25" s="623"/>
      <c r="Z25" s="643">
        <v>62.5</v>
      </c>
      <c r="AA25" s="643"/>
      <c r="AB25" s="643"/>
      <c r="AC25" s="643"/>
      <c r="AD25" s="644">
        <v>10563970</v>
      </c>
      <c r="AE25" s="644"/>
      <c r="AF25" s="644"/>
      <c r="AG25" s="644"/>
      <c r="AH25" s="644"/>
      <c r="AI25" s="644"/>
      <c r="AJ25" s="644"/>
      <c r="AK25" s="644"/>
      <c r="AL25" s="613">
        <v>99.7</v>
      </c>
      <c r="AM25" s="357"/>
      <c r="AN25" s="357"/>
      <c r="AO25" s="645"/>
      <c r="AP25" s="608" t="s">
        <v>278</v>
      </c>
      <c r="AQ25" s="667"/>
      <c r="AR25" s="667"/>
      <c r="AS25" s="667"/>
      <c r="AT25" s="667"/>
      <c r="AU25" s="667"/>
      <c r="AV25" s="667"/>
      <c r="AW25" s="667"/>
      <c r="AX25" s="667"/>
      <c r="AY25" s="667"/>
      <c r="AZ25" s="667"/>
      <c r="BA25" s="667"/>
      <c r="BB25" s="667"/>
      <c r="BC25" s="667"/>
      <c r="BD25" s="667"/>
      <c r="BE25" s="667"/>
      <c r="BF25" s="668"/>
      <c r="BG25" s="610" t="s">
        <v>201</v>
      </c>
      <c r="BH25" s="494"/>
      <c r="BI25" s="494"/>
      <c r="BJ25" s="494"/>
      <c r="BK25" s="494"/>
      <c r="BL25" s="494"/>
      <c r="BM25" s="494"/>
      <c r="BN25" s="623"/>
      <c r="BO25" s="643" t="s">
        <v>201</v>
      </c>
      <c r="BP25" s="643"/>
      <c r="BQ25" s="643"/>
      <c r="BR25" s="643"/>
      <c r="BS25" s="644" t="s">
        <v>201</v>
      </c>
      <c r="BT25" s="644"/>
      <c r="BU25" s="644"/>
      <c r="BV25" s="644"/>
      <c r="BW25" s="644"/>
      <c r="BX25" s="644"/>
      <c r="BY25" s="644"/>
      <c r="BZ25" s="644"/>
      <c r="CA25" s="644"/>
      <c r="CB25" s="666"/>
      <c r="CD25" s="608" t="s">
        <v>199</v>
      </c>
      <c r="CE25" s="397"/>
      <c r="CF25" s="397"/>
      <c r="CG25" s="397"/>
      <c r="CH25" s="397"/>
      <c r="CI25" s="397"/>
      <c r="CJ25" s="397"/>
      <c r="CK25" s="397"/>
      <c r="CL25" s="397"/>
      <c r="CM25" s="397"/>
      <c r="CN25" s="397"/>
      <c r="CO25" s="397"/>
      <c r="CP25" s="397"/>
      <c r="CQ25" s="609"/>
      <c r="CR25" s="610">
        <v>2781057</v>
      </c>
      <c r="CS25" s="611"/>
      <c r="CT25" s="611"/>
      <c r="CU25" s="611"/>
      <c r="CV25" s="611"/>
      <c r="CW25" s="611"/>
      <c r="CX25" s="611"/>
      <c r="CY25" s="612"/>
      <c r="CZ25" s="613">
        <v>17</v>
      </c>
      <c r="DA25" s="614"/>
      <c r="DB25" s="614"/>
      <c r="DC25" s="615"/>
      <c r="DD25" s="616">
        <v>2640900</v>
      </c>
      <c r="DE25" s="611"/>
      <c r="DF25" s="611"/>
      <c r="DG25" s="611"/>
      <c r="DH25" s="611"/>
      <c r="DI25" s="611"/>
      <c r="DJ25" s="611"/>
      <c r="DK25" s="612"/>
      <c r="DL25" s="616">
        <v>2625270</v>
      </c>
      <c r="DM25" s="611"/>
      <c r="DN25" s="611"/>
      <c r="DO25" s="611"/>
      <c r="DP25" s="611"/>
      <c r="DQ25" s="611"/>
      <c r="DR25" s="611"/>
      <c r="DS25" s="611"/>
      <c r="DT25" s="611"/>
      <c r="DU25" s="611"/>
      <c r="DV25" s="612"/>
      <c r="DW25" s="613">
        <v>24.8</v>
      </c>
      <c r="DX25" s="614"/>
      <c r="DY25" s="614"/>
      <c r="DZ25" s="614"/>
      <c r="EA25" s="614"/>
      <c r="EB25" s="614"/>
      <c r="EC25" s="642"/>
    </row>
    <row r="26" spans="2:133" ht="11.25" customHeight="1" x14ac:dyDescent="0.15">
      <c r="B26" s="608" t="s">
        <v>386</v>
      </c>
      <c r="C26" s="397"/>
      <c r="D26" s="397"/>
      <c r="E26" s="397"/>
      <c r="F26" s="397"/>
      <c r="G26" s="397"/>
      <c r="H26" s="397"/>
      <c r="I26" s="397"/>
      <c r="J26" s="397"/>
      <c r="K26" s="397"/>
      <c r="L26" s="397"/>
      <c r="M26" s="397"/>
      <c r="N26" s="397"/>
      <c r="O26" s="397"/>
      <c r="P26" s="397"/>
      <c r="Q26" s="609"/>
      <c r="R26" s="610">
        <v>7906</v>
      </c>
      <c r="S26" s="494"/>
      <c r="T26" s="494"/>
      <c r="U26" s="494"/>
      <c r="V26" s="494"/>
      <c r="W26" s="494"/>
      <c r="X26" s="494"/>
      <c r="Y26" s="623"/>
      <c r="Z26" s="643">
        <v>0</v>
      </c>
      <c r="AA26" s="643"/>
      <c r="AB26" s="643"/>
      <c r="AC26" s="643"/>
      <c r="AD26" s="644">
        <v>7906</v>
      </c>
      <c r="AE26" s="644"/>
      <c r="AF26" s="644"/>
      <c r="AG26" s="644"/>
      <c r="AH26" s="644"/>
      <c r="AI26" s="644"/>
      <c r="AJ26" s="644"/>
      <c r="AK26" s="644"/>
      <c r="AL26" s="613">
        <v>0.1</v>
      </c>
      <c r="AM26" s="357"/>
      <c r="AN26" s="357"/>
      <c r="AO26" s="645"/>
      <c r="AP26" s="608" t="s">
        <v>388</v>
      </c>
      <c r="AQ26" s="667"/>
      <c r="AR26" s="667"/>
      <c r="AS26" s="667"/>
      <c r="AT26" s="667"/>
      <c r="AU26" s="667"/>
      <c r="AV26" s="667"/>
      <c r="AW26" s="667"/>
      <c r="AX26" s="667"/>
      <c r="AY26" s="667"/>
      <c r="AZ26" s="667"/>
      <c r="BA26" s="667"/>
      <c r="BB26" s="667"/>
      <c r="BC26" s="667"/>
      <c r="BD26" s="667"/>
      <c r="BE26" s="667"/>
      <c r="BF26" s="668"/>
      <c r="BG26" s="610" t="s">
        <v>201</v>
      </c>
      <c r="BH26" s="494"/>
      <c r="BI26" s="494"/>
      <c r="BJ26" s="494"/>
      <c r="BK26" s="494"/>
      <c r="BL26" s="494"/>
      <c r="BM26" s="494"/>
      <c r="BN26" s="623"/>
      <c r="BO26" s="643" t="s">
        <v>201</v>
      </c>
      <c r="BP26" s="643"/>
      <c r="BQ26" s="643"/>
      <c r="BR26" s="643"/>
      <c r="BS26" s="644" t="s">
        <v>201</v>
      </c>
      <c r="BT26" s="644"/>
      <c r="BU26" s="644"/>
      <c r="BV26" s="644"/>
      <c r="BW26" s="644"/>
      <c r="BX26" s="644"/>
      <c r="BY26" s="644"/>
      <c r="BZ26" s="644"/>
      <c r="CA26" s="644"/>
      <c r="CB26" s="666"/>
      <c r="CD26" s="608" t="s">
        <v>127</v>
      </c>
      <c r="CE26" s="397"/>
      <c r="CF26" s="397"/>
      <c r="CG26" s="397"/>
      <c r="CH26" s="397"/>
      <c r="CI26" s="397"/>
      <c r="CJ26" s="397"/>
      <c r="CK26" s="397"/>
      <c r="CL26" s="397"/>
      <c r="CM26" s="397"/>
      <c r="CN26" s="397"/>
      <c r="CO26" s="397"/>
      <c r="CP26" s="397"/>
      <c r="CQ26" s="609"/>
      <c r="CR26" s="610">
        <v>1712615</v>
      </c>
      <c r="CS26" s="494"/>
      <c r="CT26" s="494"/>
      <c r="CU26" s="494"/>
      <c r="CV26" s="494"/>
      <c r="CW26" s="494"/>
      <c r="CX26" s="494"/>
      <c r="CY26" s="623"/>
      <c r="CZ26" s="613">
        <v>10.5</v>
      </c>
      <c r="DA26" s="614"/>
      <c r="DB26" s="614"/>
      <c r="DC26" s="615"/>
      <c r="DD26" s="616">
        <v>1626753</v>
      </c>
      <c r="DE26" s="494"/>
      <c r="DF26" s="494"/>
      <c r="DG26" s="494"/>
      <c r="DH26" s="494"/>
      <c r="DI26" s="494"/>
      <c r="DJ26" s="494"/>
      <c r="DK26" s="623"/>
      <c r="DL26" s="616" t="s">
        <v>201</v>
      </c>
      <c r="DM26" s="494"/>
      <c r="DN26" s="494"/>
      <c r="DO26" s="494"/>
      <c r="DP26" s="494"/>
      <c r="DQ26" s="494"/>
      <c r="DR26" s="494"/>
      <c r="DS26" s="494"/>
      <c r="DT26" s="494"/>
      <c r="DU26" s="494"/>
      <c r="DV26" s="623"/>
      <c r="DW26" s="613" t="s">
        <v>201</v>
      </c>
      <c r="DX26" s="614"/>
      <c r="DY26" s="614"/>
      <c r="DZ26" s="614"/>
      <c r="EA26" s="614"/>
      <c r="EB26" s="614"/>
      <c r="EC26" s="642"/>
    </row>
    <row r="27" spans="2:133" ht="11.25" customHeight="1" x14ac:dyDescent="0.15">
      <c r="B27" s="608" t="s">
        <v>162</v>
      </c>
      <c r="C27" s="397"/>
      <c r="D27" s="397"/>
      <c r="E27" s="397"/>
      <c r="F27" s="397"/>
      <c r="G27" s="397"/>
      <c r="H27" s="397"/>
      <c r="I27" s="397"/>
      <c r="J27" s="397"/>
      <c r="K27" s="397"/>
      <c r="L27" s="397"/>
      <c r="M27" s="397"/>
      <c r="N27" s="397"/>
      <c r="O27" s="397"/>
      <c r="P27" s="397"/>
      <c r="Q27" s="609"/>
      <c r="R27" s="610">
        <v>90653</v>
      </c>
      <c r="S27" s="494"/>
      <c r="T27" s="494"/>
      <c r="U27" s="494"/>
      <c r="V27" s="494"/>
      <c r="W27" s="494"/>
      <c r="X27" s="494"/>
      <c r="Y27" s="623"/>
      <c r="Z27" s="643">
        <v>0.5</v>
      </c>
      <c r="AA27" s="643"/>
      <c r="AB27" s="643"/>
      <c r="AC27" s="643"/>
      <c r="AD27" s="644">
        <v>76</v>
      </c>
      <c r="AE27" s="644"/>
      <c r="AF27" s="644"/>
      <c r="AG27" s="644"/>
      <c r="AH27" s="644"/>
      <c r="AI27" s="644"/>
      <c r="AJ27" s="644"/>
      <c r="AK27" s="644"/>
      <c r="AL27" s="613">
        <v>0</v>
      </c>
      <c r="AM27" s="357"/>
      <c r="AN27" s="357"/>
      <c r="AO27" s="645"/>
      <c r="AP27" s="608" t="s">
        <v>390</v>
      </c>
      <c r="AQ27" s="397"/>
      <c r="AR27" s="397"/>
      <c r="AS27" s="397"/>
      <c r="AT27" s="397"/>
      <c r="AU27" s="397"/>
      <c r="AV27" s="397"/>
      <c r="AW27" s="397"/>
      <c r="AX27" s="397"/>
      <c r="AY27" s="397"/>
      <c r="AZ27" s="397"/>
      <c r="BA27" s="397"/>
      <c r="BB27" s="397"/>
      <c r="BC27" s="397"/>
      <c r="BD27" s="397"/>
      <c r="BE27" s="397"/>
      <c r="BF27" s="609"/>
      <c r="BG27" s="610">
        <v>9082354</v>
      </c>
      <c r="BH27" s="494"/>
      <c r="BI27" s="494"/>
      <c r="BJ27" s="494"/>
      <c r="BK27" s="494"/>
      <c r="BL27" s="494"/>
      <c r="BM27" s="494"/>
      <c r="BN27" s="623"/>
      <c r="BO27" s="643">
        <v>100</v>
      </c>
      <c r="BP27" s="643"/>
      <c r="BQ27" s="643"/>
      <c r="BR27" s="643"/>
      <c r="BS27" s="644">
        <v>101715</v>
      </c>
      <c r="BT27" s="644"/>
      <c r="BU27" s="644"/>
      <c r="BV27" s="644"/>
      <c r="BW27" s="644"/>
      <c r="BX27" s="644"/>
      <c r="BY27" s="644"/>
      <c r="BZ27" s="644"/>
      <c r="CA27" s="644"/>
      <c r="CB27" s="666"/>
      <c r="CD27" s="608" t="s">
        <v>223</v>
      </c>
      <c r="CE27" s="397"/>
      <c r="CF27" s="397"/>
      <c r="CG27" s="397"/>
      <c r="CH27" s="397"/>
      <c r="CI27" s="397"/>
      <c r="CJ27" s="397"/>
      <c r="CK27" s="397"/>
      <c r="CL27" s="397"/>
      <c r="CM27" s="397"/>
      <c r="CN27" s="397"/>
      <c r="CO27" s="397"/>
      <c r="CP27" s="397"/>
      <c r="CQ27" s="609"/>
      <c r="CR27" s="610">
        <v>3645337</v>
      </c>
      <c r="CS27" s="611"/>
      <c r="CT27" s="611"/>
      <c r="CU27" s="611"/>
      <c r="CV27" s="611"/>
      <c r="CW27" s="611"/>
      <c r="CX27" s="611"/>
      <c r="CY27" s="612"/>
      <c r="CZ27" s="613">
        <v>22.3</v>
      </c>
      <c r="DA27" s="614"/>
      <c r="DB27" s="614"/>
      <c r="DC27" s="615"/>
      <c r="DD27" s="616">
        <v>907954</v>
      </c>
      <c r="DE27" s="611"/>
      <c r="DF27" s="611"/>
      <c r="DG27" s="611"/>
      <c r="DH27" s="611"/>
      <c r="DI27" s="611"/>
      <c r="DJ27" s="611"/>
      <c r="DK27" s="612"/>
      <c r="DL27" s="616">
        <v>886281</v>
      </c>
      <c r="DM27" s="611"/>
      <c r="DN27" s="611"/>
      <c r="DO27" s="611"/>
      <c r="DP27" s="611"/>
      <c r="DQ27" s="611"/>
      <c r="DR27" s="611"/>
      <c r="DS27" s="611"/>
      <c r="DT27" s="611"/>
      <c r="DU27" s="611"/>
      <c r="DV27" s="612"/>
      <c r="DW27" s="613">
        <v>8.4</v>
      </c>
      <c r="DX27" s="614"/>
      <c r="DY27" s="614"/>
      <c r="DZ27" s="614"/>
      <c r="EA27" s="614"/>
      <c r="EB27" s="614"/>
      <c r="EC27" s="642"/>
    </row>
    <row r="28" spans="2:133" ht="11.25" customHeight="1" x14ac:dyDescent="0.15">
      <c r="B28" s="608" t="s">
        <v>320</v>
      </c>
      <c r="C28" s="397"/>
      <c r="D28" s="397"/>
      <c r="E28" s="397"/>
      <c r="F28" s="397"/>
      <c r="G28" s="397"/>
      <c r="H28" s="397"/>
      <c r="I28" s="397"/>
      <c r="J28" s="397"/>
      <c r="K28" s="397"/>
      <c r="L28" s="397"/>
      <c r="M28" s="397"/>
      <c r="N28" s="397"/>
      <c r="O28" s="397"/>
      <c r="P28" s="397"/>
      <c r="Q28" s="609"/>
      <c r="R28" s="610">
        <v>91452</v>
      </c>
      <c r="S28" s="494"/>
      <c r="T28" s="494"/>
      <c r="U28" s="494"/>
      <c r="V28" s="494"/>
      <c r="W28" s="494"/>
      <c r="X28" s="494"/>
      <c r="Y28" s="623"/>
      <c r="Z28" s="643">
        <v>0.5</v>
      </c>
      <c r="AA28" s="643"/>
      <c r="AB28" s="643"/>
      <c r="AC28" s="643"/>
      <c r="AD28" s="644">
        <v>9850</v>
      </c>
      <c r="AE28" s="644"/>
      <c r="AF28" s="644"/>
      <c r="AG28" s="644"/>
      <c r="AH28" s="644"/>
      <c r="AI28" s="644"/>
      <c r="AJ28" s="644"/>
      <c r="AK28" s="644"/>
      <c r="AL28" s="613">
        <v>0.1</v>
      </c>
      <c r="AM28" s="357"/>
      <c r="AN28" s="357"/>
      <c r="AO28" s="645"/>
      <c r="AP28" s="608"/>
      <c r="AQ28" s="397"/>
      <c r="AR28" s="397"/>
      <c r="AS28" s="397"/>
      <c r="AT28" s="397"/>
      <c r="AU28" s="397"/>
      <c r="AV28" s="397"/>
      <c r="AW28" s="397"/>
      <c r="AX28" s="397"/>
      <c r="AY28" s="397"/>
      <c r="AZ28" s="397"/>
      <c r="BA28" s="397"/>
      <c r="BB28" s="397"/>
      <c r="BC28" s="397"/>
      <c r="BD28" s="397"/>
      <c r="BE28" s="397"/>
      <c r="BF28" s="609"/>
      <c r="BG28" s="610"/>
      <c r="BH28" s="494"/>
      <c r="BI28" s="494"/>
      <c r="BJ28" s="494"/>
      <c r="BK28" s="494"/>
      <c r="BL28" s="494"/>
      <c r="BM28" s="494"/>
      <c r="BN28" s="623"/>
      <c r="BO28" s="643"/>
      <c r="BP28" s="643"/>
      <c r="BQ28" s="643"/>
      <c r="BR28" s="643"/>
      <c r="BS28" s="616"/>
      <c r="BT28" s="494"/>
      <c r="BU28" s="494"/>
      <c r="BV28" s="494"/>
      <c r="BW28" s="494"/>
      <c r="BX28" s="494"/>
      <c r="BY28" s="494"/>
      <c r="BZ28" s="494"/>
      <c r="CA28" s="494"/>
      <c r="CB28" s="641"/>
      <c r="CD28" s="608" t="s">
        <v>384</v>
      </c>
      <c r="CE28" s="397"/>
      <c r="CF28" s="397"/>
      <c r="CG28" s="397"/>
      <c r="CH28" s="397"/>
      <c r="CI28" s="397"/>
      <c r="CJ28" s="397"/>
      <c r="CK28" s="397"/>
      <c r="CL28" s="397"/>
      <c r="CM28" s="397"/>
      <c r="CN28" s="397"/>
      <c r="CO28" s="397"/>
      <c r="CP28" s="397"/>
      <c r="CQ28" s="609"/>
      <c r="CR28" s="610">
        <v>1227268</v>
      </c>
      <c r="CS28" s="494"/>
      <c r="CT28" s="494"/>
      <c r="CU28" s="494"/>
      <c r="CV28" s="494"/>
      <c r="CW28" s="494"/>
      <c r="CX28" s="494"/>
      <c r="CY28" s="623"/>
      <c r="CZ28" s="613">
        <v>7.5</v>
      </c>
      <c r="DA28" s="614"/>
      <c r="DB28" s="614"/>
      <c r="DC28" s="615"/>
      <c r="DD28" s="616">
        <v>1212290</v>
      </c>
      <c r="DE28" s="494"/>
      <c r="DF28" s="494"/>
      <c r="DG28" s="494"/>
      <c r="DH28" s="494"/>
      <c r="DI28" s="494"/>
      <c r="DJ28" s="494"/>
      <c r="DK28" s="623"/>
      <c r="DL28" s="616">
        <v>1212290</v>
      </c>
      <c r="DM28" s="494"/>
      <c r="DN28" s="494"/>
      <c r="DO28" s="494"/>
      <c r="DP28" s="494"/>
      <c r="DQ28" s="494"/>
      <c r="DR28" s="494"/>
      <c r="DS28" s="494"/>
      <c r="DT28" s="494"/>
      <c r="DU28" s="494"/>
      <c r="DV28" s="623"/>
      <c r="DW28" s="613">
        <v>11.4</v>
      </c>
      <c r="DX28" s="614"/>
      <c r="DY28" s="614"/>
      <c r="DZ28" s="614"/>
      <c r="EA28" s="614"/>
      <c r="EB28" s="614"/>
      <c r="EC28" s="642"/>
    </row>
    <row r="29" spans="2:133" ht="11.25" customHeight="1" x14ac:dyDescent="0.15">
      <c r="B29" s="608" t="s">
        <v>20</v>
      </c>
      <c r="C29" s="397"/>
      <c r="D29" s="397"/>
      <c r="E29" s="397"/>
      <c r="F29" s="397"/>
      <c r="G29" s="397"/>
      <c r="H29" s="397"/>
      <c r="I29" s="397"/>
      <c r="J29" s="397"/>
      <c r="K29" s="397"/>
      <c r="L29" s="397"/>
      <c r="M29" s="397"/>
      <c r="N29" s="397"/>
      <c r="O29" s="397"/>
      <c r="P29" s="397"/>
      <c r="Q29" s="609"/>
      <c r="R29" s="610">
        <v>72788</v>
      </c>
      <c r="S29" s="494"/>
      <c r="T29" s="494"/>
      <c r="U29" s="494"/>
      <c r="V29" s="494"/>
      <c r="W29" s="494"/>
      <c r="X29" s="494"/>
      <c r="Y29" s="623"/>
      <c r="Z29" s="643">
        <v>0.4</v>
      </c>
      <c r="AA29" s="643"/>
      <c r="AB29" s="643"/>
      <c r="AC29" s="643"/>
      <c r="AD29" s="644" t="s">
        <v>201</v>
      </c>
      <c r="AE29" s="644"/>
      <c r="AF29" s="644"/>
      <c r="AG29" s="644"/>
      <c r="AH29" s="644"/>
      <c r="AI29" s="644"/>
      <c r="AJ29" s="644"/>
      <c r="AK29" s="644"/>
      <c r="AL29" s="613" t="s">
        <v>201</v>
      </c>
      <c r="AM29" s="357"/>
      <c r="AN29" s="357"/>
      <c r="AO29" s="645"/>
      <c r="AP29" s="588"/>
      <c r="AQ29" s="589"/>
      <c r="AR29" s="589"/>
      <c r="AS29" s="589"/>
      <c r="AT29" s="589"/>
      <c r="AU29" s="589"/>
      <c r="AV29" s="589"/>
      <c r="AW29" s="589"/>
      <c r="AX29" s="589"/>
      <c r="AY29" s="589"/>
      <c r="AZ29" s="589"/>
      <c r="BA29" s="589"/>
      <c r="BB29" s="589"/>
      <c r="BC29" s="589"/>
      <c r="BD29" s="589"/>
      <c r="BE29" s="589"/>
      <c r="BF29" s="590"/>
      <c r="BG29" s="610"/>
      <c r="BH29" s="494"/>
      <c r="BI29" s="494"/>
      <c r="BJ29" s="494"/>
      <c r="BK29" s="494"/>
      <c r="BL29" s="494"/>
      <c r="BM29" s="494"/>
      <c r="BN29" s="623"/>
      <c r="BO29" s="643"/>
      <c r="BP29" s="643"/>
      <c r="BQ29" s="643"/>
      <c r="BR29" s="643"/>
      <c r="BS29" s="644"/>
      <c r="BT29" s="644"/>
      <c r="BU29" s="644"/>
      <c r="BV29" s="644"/>
      <c r="BW29" s="644"/>
      <c r="BX29" s="644"/>
      <c r="BY29" s="644"/>
      <c r="BZ29" s="644"/>
      <c r="CA29" s="644"/>
      <c r="CB29" s="666"/>
      <c r="CD29" s="388" t="s">
        <v>180</v>
      </c>
      <c r="CE29" s="390"/>
      <c r="CF29" s="608" t="s">
        <v>25</v>
      </c>
      <c r="CG29" s="397"/>
      <c r="CH29" s="397"/>
      <c r="CI29" s="397"/>
      <c r="CJ29" s="397"/>
      <c r="CK29" s="397"/>
      <c r="CL29" s="397"/>
      <c r="CM29" s="397"/>
      <c r="CN29" s="397"/>
      <c r="CO29" s="397"/>
      <c r="CP29" s="397"/>
      <c r="CQ29" s="609"/>
      <c r="CR29" s="610">
        <v>1227254</v>
      </c>
      <c r="CS29" s="611"/>
      <c r="CT29" s="611"/>
      <c r="CU29" s="611"/>
      <c r="CV29" s="611"/>
      <c r="CW29" s="611"/>
      <c r="CX29" s="611"/>
      <c r="CY29" s="612"/>
      <c r="CZ29" s="613">
        <v>7.5</v>
      </c>
      <c r="DA29" s="614"/>
      <c r="DB29" s="614"/>
      <c r="DC29" s="615"/>
      <c r="DD29" s="616">
        <v>1212276</v>
      </c>
      <c r="DE29" s="611"/>
      <c r="DF29" s="611"/>
      <c r="DG29" s="611"/>
      <c r="DH29" s="611"/>
      <c r="DI29" s="611"/>
      <c r="DJ29" s="611"/>
      <c r="DK29" s="612"/>
      <c r="DL29" s="616">
        <v>1212276</v>
      </c>
      <c r="DM29" s="611"/>
      <c r="DN29" s="611"/>
      <c r="DO29" s="611"/>
      <c r="DP29" s="611"/>
      <c r="DQ29" s="611"/>
      <c r="DR29" s="611"/>
      <c r="DS29" s="611"/>
      <c r="DT29" s="611"/>
      <c r="DU29" s="611"/>
      <c r="DV29" s="612"/>
      <c r="DW29" s="613">
        <v>11.4</v>
      </c>
      <c r="DX29" s="614"/>
      <c r="DY29" s="614"/>
      <c r="DZ29" s="614"/>
      <c r="EA29" s="614"/>
      <c r="EB29" s="614"/>
      <c r="EC29" s="642"/>
    </row>
    <row r="30" spans="2:133" ht="11.25" customHeight="1" x14ac:dyDescent="0.15">
      <c r="B30" s="608" t="s">
        <v>348</v>
      </c>
      <c r="C30" s="397"/>
      <c r="D30" s="397"/>
      <c r="E30" s="397"/>
      <c r="F30" s="397"/>
      <c r="G30" s="397"/>
      <c r="H30" s="397"/>
      <c r="I30" s="397"/>
      <c r="J30" s="397"/>
      <c r="K30" s="397"/>
      <c r="L30" s="397"/>
      <c r="M30" s="397"/>
      <c r="N30" s="397"/>
      <c r="O30" s="397"/>
      <c r="P30" s="397"/>
      <c r="Q30" s="609"/>
      <c r="R30" s="610">
        <v>2700074</v>
      </c>
      <c r="S30" s="494"/>
      <c r="T30" s="494"/>
      <c r="U30" s="494"/>
      <c r="V30" s="494"/>
      <c r="W30" s="494"/>
      <c r="X30" s="494"/>
      <c r="Y30" s="623"/>
      <c r="Z30" s="643">
        <v>15.8</v>
      </c>
      <c r="AA30" s="643"/>
      <c r="AB30" s="643"/>
      <c r="AC30" s="643"/>
      <c r="AD30" s="644" t="s">
        <v>201</v>
      </c>
      <c r="AE30" s="644"/>
      <c r="AF30" s="644"/>
      <c r="AG30" s="644"/>
      <c r="AH30" s="644"/>
      <c r="AI30" s="644"/>
      <c r="AJ30" s="644"/>
      <c r="AK30" s="644"/>
      <c r="AL30" s="613" t="s">
        <v>201</v>
      </c>
      <c r="AM30" s="357"/>
      <c r="AN30" s="357"/>
      <c r="AO30" s="645"/>
      <c r="AP30" s="523" t="s">
        <v>321</v>
      </c>
      <c r="AQ30" s="524"/>
      <c r="AR30" s="524"/>
      <c r="AS30" s="524"/>
      <c r="AT30" s="524"/>
      <c r="AU30" s="524"/>
      <c r="AV30" s="524"/>
      <c r="AW30" s="524"/>
      <c r="AX30" s="524"/>
      <c r="AY30" s="524"/>
      <c r="AZ30" s="524"/>
      <c r="BA30" s="524"/>
      <c r="BB30" s="524"/>
      <c r="BC30" s="524"/>
      <c r="BD30" s="524"/>
      <c r="BE30" s="524"/>
      <c r="BF30" s="566"/>
      <c r="BG30" s="523" t="s">
        <v>392</v>
      </c>
      <c r="BH30" s="664"/>
      <c r="BI30" s="664"/>
      <c r="BJ30" s="664"/>
      <c r="BK30" s="664"/>
      <c r="BL30" s="664"/>
      <c r="BM30" s="664"/>
      <c r="BN30" s="664"/>
      <c r="BO30" s="664"/>
      <c r="BP30" s="664"/>
      <c r="BQ30" s="665"/>
      <c r="BR30" s="523" t="s">
        <v>393</v>
      </c>
      <c r="BS30" s="664"/>
      <c r="BT30" s="664"/>
      <c r="BU30" s="664"/>
      <c r="BV30" s="664"/>
      <c r="BW30" s="664"/>
      <c r="BX30" s="664"/>
      <c r="BY30" s="664"/>
      <c r="BZ30" s="664"/>
      <c r="CA30" s="664"/>
      <c r="CB30" s="665"/>
      <c r="CD30" s="391"/>
      <c r="CE30" s="393"/>
      <c r="CF30" s="608" t="s">
        <v>394</v>
      </c>
      <c r="CG30" s="397"/>
      <c r="CH30" s="397"/>
      <c r="CI30" s="397"/>
      <c r="CJ30" s="397"/>
      <c r="CK30" s="397"/>
      <c r="CL30" s="397"/>
      <c r="CM30" s="397"/>
      <c r="CN30" s="397"/>
      <c r="CO30" s="397"/>
      <c r="CP30" s="397"/>
      <c r="CQ30" s="609"/>
      <c r="CR30" s="610">
        <v>1188687</v>
      </c>
      <c r="CS30" s="494"/>
      <c r="CT30" s="494"/>
      <c r="CU30" s="494"/>
      <c r="CV30" s="494"/>
      <c r="CW30" s="494"/>
      <c r="CX30" s="494"/>
      <c r="CY30" s="623"/>
      <c r="CZ30" s="613">
        <v>7.3</v>
      </c>
      <c r="DA30" s="614"/>
      <c r="DB30" s="614"/>
      <c r="DC30" s="615"/>
      <c r="DD30" s="616">
        <v>1173884</v>
      </c>
      <c r="DE30" s="494"/>
      <c r="DF30" s="494"/>
      <c r="DG30" s="494"/>
      <c r="DH30" s="494"/>
      <c r="DI30" s="494"/>
      <c r="DJ30" s="494"/>
      <c r="DK30" s="623"/>
      <c r="DL30" s="616">
        <v>1173884</v>
      </c>
      <c r="DM30" s="494"/>
      <c r="DN30" s="494"/>
      <c r="DO30" s="494"/>
      <c r="DP30" s="494"/>
      <c r="DQ30" s="494"/>
      <c r="DR30" s="494"/>
      <c r="DS30" s="494"/>
      <c r="DT30" s="494"/>
      <c r="DU30" s="494"/>
      <c r="DV30" s="623"/>
      <c r="DW30" s="613">
        <v>11.1</v>
      </c>
      <c r="DX30" s="614"/>
      <c r="DY30" s="614"/>
      <c r="DZ30" s="614"/>
      <c r="EA30" s="614"/>
      <c r="EB30" s="614"/>
      <c r="EC30" s="642"/>
    </row>
    <row r="31" spans="2:133" ht="11.25" customHeight="1" x14ac:dyDescent="0.15">
      <c r="B31" s="660" t="s">
        <v>52</v>
      </c>
      <c r="C31" s="661"/>
      <c r="D31" s="661"/>
      <c r="E31" s="661"/>
      <c r="F31" s="661"/>
      <c r="G31" s="661"/>
      <c r="H31" s="661"/>
      <c r="I31" s="661"/>
      <c r="J31" s="661"/>
      <c r="K31" s="661"/>
      <c r="L31" s="661"/>
      <c r="M31" s="661"/>
      <c r="N31" s="661"/>
      <c r="O31" s="661"/>
      <c r="P31" s="661"/>
      <c r="Q31" s="662"/>
      <c r="R31" s="610" t="s">
        <v>201</v>
      </c>
      <c r="S31" s="494"/>
      <c r="T31" s="494"/>
      <c r="U31" s="494"/>
      <c r="V31" s="494"/>
      <c r="W31" s="494"/>
      <c r="X31" s="494"/>
      <c r="Y31" s="623"/>
      <c r="Z31" s="643" t="s">
        <v>201</v>
      </c>
      <c r="AA31" s="643"/>
      <c r="AB31" s="643"/>
      <c r="AC31" s="643"/>
      <c r="AD31" s="644" t="s">
        <v>201</v>
      </c>
      <c r="AE31" s="644"/>
      <c r="AF31" s="644"/>
      <c r="AG31" s="644"/>
      <c r="AH31" s="644"/>
      <c r="AI31" s="644"/>
      <c r="AJ31" s="644"/>
      <c r="AK31" s="644"/>
      <c r="AL31" s="613" t="s">
        <v>201</v>
      </c>
      <c r="AM31" s="357"/>
      <c r="AN31" s="357"/>
      <c r="AO31" s="645"/>
      <c r="AP31" s="380" t="s">
        <v>4</v>
      </c>
      <c r="AQ31" s="381"/>
      <c r="AR31" s="381"/>
      <c r="AS31" s="381"/>
      <c r="AT31" s="605" t="s">
        <v>395</v>
      </c>
      <c r="AU31" s="42"/>
      <c r="AV31" s="42"/>
      <c r="AW31" s="42"/>
      <c r="AX31" s="652" t="s">
        <v>279</v>
      </c>
      <c r="AY31" s="653"/>
      <c r="AZ31" s="653"/>
      <c r="BA31" s="653"/>
      <c r="BB31" s="653"/>
      <c r="BC31" s="653"/>
      <c r="BD31" s="653"/>
      <c r="BE31" s="653"/>
      <c r="BF31" s="654"/>
      <c r="BG31" s="663">
        <v>99.4</v>
      </c>
      <c r="BH31" s="657"/>
      <c r="BI31" s="657"/>
      <c r="BJ31" s="657"/>
      <c r="BK31" s="657"/>
      <c r="BL31" s="657"/>
      <c r="BM31" s="656">
        <v>97.9</v>
      </c>
      <c r="BN31" s="657"/>
      <c r="BO31" s="657"/>
      <c r="BP31" s="657"/>
      <c r="BQ31" s="658"/>
      <c r="BR31" s="663">
        <v>99.4</v>
      </c>
      <c r="BS31" s="657"/>
      <c r="BT31" s="657"/>
      <c r="BU31" s="657"/>
      <c r="BV31" s="657"/>
      <c r="BW31" s="657"/>
      <c r="BX31" s="656">
        <v>97.6</v>
      </c>
      <c r="BY31" s="657"/>
      <c r="BZ31" s="657"/>
      <c r="CA31" s="657"/>
      <c r="CB31" s="658"/>
      <c r="CD31" s="391"/>
      <c r="CE31" s="393"/>
      <c r="CF31" s="608" t="s">
        <v>322</v>
      </c>
      <c r="CG31" s="397"/>
      <c r="CH31" s="397"/>
      <c r="CI31" s="397"/>
      <c r="CJ31" s="397"/>
      <c r="CK31" s="397"/>
      <c r="CL31" s="397"/>
      <c r="CM31" s="397"/>
      <c r="CN31" s="397"/>
      <c r="CO31" s="397"/>
      <c r="CP31" s="397"/>
      <c r="CQ31" s="609"/>
      <c r="CR31" s="610">
        <v>38567</v>
      </c>
      <c r="CS31" s="611"/>
      <c r="CT31" s="611"/>
      <c r="CU31" s="611"/>
      <c r="CV31" s="611"/>
      <c r="CW31" s="611"/>
      <c r="CX31" s="611"/>
      <c r="CY31" s="612"/>
      <c r="CZ31" s="613">
        <v>0.2</v>
      </c>
      <c r="DA31" s="614"/>
      <c r="DB31" s="614"/>
      <c r="DC31" s="615"/>
      <c r="DD31" s="616">
        <v>38392</v>
      </c>
      <c r="DE31" s="611"/>
      <c r="DF31" s="611"/>
      <c r="DG31" s="611"/>
      <c r="DH31" s="611"/>
      <c r="DI31" s="611"/>
      <c r="DJ31" s="611"/>
      <c r="DK31" s="612"/>
      <c r="DL31" s="616">
        <v>38392</v>
      </c>
      <c r="DM31" s="611"/>
      <c r="DN31" s="611"/>
      <c r="DO31" s="611"/>
      <c r="DP31" s="611"/>
      <c r="DQ31" s="611"/>
      <c r="DR31" s="611"/>
      <c r="DS31" s="611"/>
      <c r="DT31" s="611"/>
      <c r="DU31" s="611"/>
      <c r="DV31" s="612"/>
      <c r="DW31" s="613">
        <v>0.4</v>
      </c>
      <c r="DX31" s="614"/>
      <c r="DY31" s="614"/>
      <c r="DZ31" s="614"/>
      <c r="EA31" s="614"/>
      <c r="EB31" s="614"/>
      <c r="EC31" s="642"/>
    </row>
    <row r="32" spans="2:133" ht="11.25" customHeight="1" x14ac:dyDescent="0.15">
      <c r="B32" s="608" t="s">
        <v>396</v>
      </c>
      <c r="C32" s="397"/>
      <c r="D32" s="397"/>
      <c r="E32" s="397"/>
      <c r="F32" s="397"/>
      <c r="G32" s="397"/>
      <c r="H32" s="397"/>
      <c r="I32" s="397"/>
      <c r="J32" s="397"/>
      <c r="K32" s="397"/>
      <c r="L32" s="397"/>
      <c r="M32" s="397"/>
      <c r="N32" s="397"/>
      <c r="O32" s="397"/>
      <c r="P32" s="397"/>
      <c r="Q32" s="609"/>
      <c r="R32" s="610">
        <v>1246467</v>
      </c>
      <c r="S32" s="494"/>
      <c r="T32" s="494"/>
      <c r="U32" s="494"/>
      <c r="V32" s="494"/>
      <c r="W32" s="494"/>
      <c r="X32" s="494"/>
      <c r="Y32" s="623"/>
      <c r="Z32" s="643">
        <v>7.3</v>
      </c>
      <c r="AA32" s="643"/>
      <c r="AB32" s="643"/>
      <c r="AC32" s="643"/>
      <c r="AD32" s="644" t="s">
        <v>201</v>
      </c>
      <c r="AE32" s="644"/>
      <c r="AF32" s="644"/>
      <c r="AG32" s="644"/>
      <c r="AH32" s="644"/>
      <c r="AI32" s="644"/>
      <c r="AJ32" s="644"/>
      <c r="AK32" s="644"/>
      <c r="AL32" s="613" t="s">
        <v>201</v>
      </c>
      <c r="AM32" s="357"/>
      <c r="AN32" s="357"/>
      <c r="AO32" s="645"/>
      <c r="AP32" s="604"/>
      <c r="AQ32" s="446"/>
      <c r="AR32" s="446"/>
      <c r="AS32" s="446"/>
      <c r="AT32" s="606"/>
      <c r="AU32" s="1" t="s">
        <v>250</v>
      </c>
      <c r="AX32" s="608" t="s">
        <v>297</v>
      </c>
      <c r="AY32" s="397"/>
      <c r="AZ32" s="397"/>
      <c r="BA32" s="397"/>
      <c r="BB32" s="397"/>
      <c r="BC32" s="397"/>
      <c r="BD32" s="397"/>
      <c r="BE32" s="397"/>
      <c r="BF32" s="609"/>
      <c r="BG32" s="659">
        <v>98.4</v>
      </c>
      <c r="BH32" s="611"/>
      <c r="BI32" s="611"/>
      <c r="BJ32" s="611"/>
      <c r="BK32" s="611"/>
      <c r="BL32" s="611"/>
      <c r="BM32" s="357">
        <v>95.2</v>
      </c>
      <c r="BN32" s="611"/>
      <c r="BO32" s="611"/>
      <c r="BP32" s="611"/>
      <c r="BQ32" s="640"/>
      <c r="BR32" s="659">
        <v>98.6</v>
      </c>
      <c r="BS32" s="611"/>
      <c r="BT32" s="611"/>
      <c r="BU32" s="611"/>
      <c r="BV32" s="611"/>
      <c r="BW32" s="611"/>
      <c r="BX32" s="357">
        <v>94.8</v>
      </c>
      <c r="BY32" s="611"/>
      <c r="BZ32" s="611"/>
      <c r="CA32" s="611"/>
      <c r="CB32" s="640"/>
      <c r="CD32" s="394"/>
      <c r="CE32" s="396"/>
      <c r="CF32" s="608" t="s">
        <v>397</v>
      </c>
      <c r="CG32" s="397"/>
      <c r="CH32" s="397"/>
      <c r="CI32" s="397"/>
      <c r="CJ32" s="397"/>
      <c r="CK32" s="397"/>
      <c r="CL32" s="397"/>
      <c r="CM32" s="397"/>
      <c r="CN32" s="397"/>
      <c r="CO32" s="397"/>
      <c r="CP32" s="397"/>
      <c r="CQ32" s="609"/>
      <c r="CR32" s="610">
        <v>14</v>
      </c>
      <c r="CS32" s="494"/>
      <c r="CT32" s="494"/>
      <c r="CU32" s="494"/>
      <c r="CV32" s="494"/>
      <c r="CW32" s="494"/>
      <c r="CX32" s="494"/>
      <c r="CY32" s="623"/>
      <c r="CZ32" s="613">
        <v>0</v>
      </c>
      <c r="DA32" s="614"/>
      <c r="DB32" s="614"/>
      <c r="DC32" s="615"/>
      <c r="DD32" s="616">
        <v>14</v>
      </c>
      <c r="DE32" s="494"/>
      <c r="DF32" s="494"/>
      <c r="DG32" s="494"/>
      <c r="DH32" s="494"/>
      <c r="DI32" s="494"/>
      <c r="DJ32" s="494"/>
      <c r="DK32" s="623"/>
      <c r="DL32" s="616">
        <v>14</v>
      </c>
      <c r="DM32" s="494"/>
      <c r="DN32" s="494"/>
      <c r="DO32" s="494"/>
      <c r="DP32" s="494"/>
      <c r="DQ32" s="494"/>
      <c r="DR32" s="494"/>
      <c r="DS32" s="494"/>
      <c r="DT32" s="494"/>
      <c r="DU32" s="494"/>
      <c r="DV32" s="623"/>
      <c r="DW32" s="613">
        <v>0</v>
      </c>
      <c r="DX32" s="614"/>
      <c r="DY32" s="614"/>
      <c r="DZ32" s="614"/>
      <c r="EA32" s="614"/>
      <c r="EB32" s="614"/>
      <c r="EC32" s="642"/>
    </row>
    <row r="33" spans="2:133" ht="11.25" customHeight="1" x14ac:dyDescent="0.15">
      <c r="B33" s="608" t="s">
        <v>237</v>
      </c>
      <c r="C33" s="397"/>
      <c r="D33" s="397"/>
      <c r="E33" s="397"/>
      <c r="F33" s="397"/>
      <c r="G33" s="397"/>
      <c r="H33" s="397"/>
      <c r="I33" s="397"/>
      <c r="J33" s="397"/>
      <c r="K33" s="397"/>
      <c r="L33" s="397"/>
      <c r="M33" s="397"/>
      <c r="N33" s="397"/>
      <c r="O33" s="397"/>
      <c r="P33" s="397"/>
      <c r="Q33" s="609"/>
      <c r="R33" s="610">
        <v>18391</v>
      </c>
      <c r="S33" s="494"/>
      <c r="T33" s="494"/>
      <c r="U33" s="494"/>
      <c r="V33" s="494"/>
      <c r="W33" s="494"/>
      <c r="X33" s="494"/>
      <c r="Y33" s="623"/>
      <c r="Z33" s="643">
        <v>0.1</v>
      </c>
      <c r="AA33" s="643"/>
      <c r="AB33" s="643"/>
      <c r="AC33" s="643"/>
      <c r="AD33" s="644">
        <v>6863</v>
      </c>
      <c r="AE33" s="644"/>
      <c r="AF33" s="644"/>
      <c r="AG33" s="644"/>
      <c r="AH33" s="644"/>
      <c r="AI33" s="644"/>
      <c r="AJ33" s="644"/>
      <c r="AK33" s="644"/>
      <c r="AL33" s="613">
        <v>0.1</v>
      </c>
      <c r="AM33" s="357"/>
      <c r="AN33" s="357"/>
      <c r="AO33" s="645"/>
      <c r="AP33" s="383"/>
      <c r="AQ33" s="384"/>
      <c r="AR33" s="384"/>
      <c r="AS33" s="384"/>
      <c r="AT33" s="607"/>
      <c r="AU33" s="43"/>
      <c r="AV33" s="43"/>
      <c r="AW33" s="43"/>
      <c r="AX33" s="588" t="s">
        <v>164</v>
      </c>
      <c r="AY33" s="589"/>
      <c r="AZ33" s="589"/>
      <c r="BA33" s="589"/>
      <c r="BB33" s="589"/>
      <c r="BC33" s="589"/>
      <c r="BD33" s="589"/>
      <c r="BE33" s="589"/>
      <c r="BF33" s="590"/>
      <c r="BG33" s="655">
        <v>99.7</v>
      </c>
      <c r="BH33" s="592"/>
      <c r="BI33" s="592"/>
      <c r="BJ33" s="592"/>
      <c r="BK33" s="592"/>
      <c r="BL33" s="592"/>
      <c r="BM33" s="636">
        <v>99</v>
      </c>
      <c r="BN33" s="592"/>
      <c r="BO33" s="592"/>
      <c r="BP33" s="592"/>
      <c r="BQ33" s="631"/>
      <c r="BR33" s="655">
        <v>99.7</v>
      </c>
      <c r="BS33" s="592"/>
      <c r="BT33" s="592"/>
      <c r="BU33" s="592"/>
      <c r="BV33" s="592"/>
      <c r="BW33" s="592"/>
      <c r="BX33" s="636">
        <v>98.9</v>
      </c>
      <c r="BY33" s="592"/>
      <c r="BZ33" s="592"/>
      <c r="CA33" s="592"/>
      <c r="CB33" s="631"/>
      <c r="CD33" s="608" t="s">
        <v>399</v>
      </c>
      <c r="CE33" s="397"/>
      <c r="CF33" s="397"/>
      <c r="CG33" s="397"/>
      <c r="CH33" s="397"/>
      <c r="CI33" s="397"/>
      <c r="CJ33" s="397"/>
      <c r="CK33" s="397"/>
      <c r="CL33" s="397"/>
      <c r="CM33" s="397"/>
      <c r="CN33" s="397"/>
      <c r="CO33" s="397"/>
      <c r="CP33" s="397"/>
      <c r="CQ33" s="609"/>
      <c r="CR33" s="610">
        <v>7406843</v>
      </c>
      <c r="CS33" s="611"/>
      <c r="CT33" s="611"/>
      <c r="CU33" s="611"/>
      <c r="CV33" s="611"/>
      <c r="CW33" s="611"/>
      <c r="CX33" s="611"/>
      <c r="CY33" s="612"/>
      <c r="CZ33" s="613">
        <v>45.3</v>
      </c>
      <c r="DA33" s="614"/>
      <c r="DB33" s="614"/>
      <c r="DC33" s="615"/>
      <c r="DD33" s="616">
        <v>6006545</v>
      </c>
      <c r="DE33" s="611"/>
      <c r="DF33" s="611"/>
      <c r="DG33" s="611"/>
      <c r="DH33" s="611"/>
      <c r="DI33" s="611"/>
      <c r="DJ33" s="611"/>
      <c r="DK33" s="612"/>
      <c r="DL33" s="616">
        <v>4040524</v>
      </c>
      <c r="DM33" s="611"/>
      <c r="DN33" s="611"/>
      <c r="DO33" s="611"/>
      <c r="DP33" s="611"/>
      <c r="DQ33" s="611"/>
      <c r="DR33" s="611"/>
      <c r="DS33" s="611"/>
      <c r="DT33" s="611"/>
      <c r="DU33" s="611"/>
      <c r="DV33" s="612"/>
      <c r="DW33" s="613">
        <v>38.1</v>
      </c>
      <c r="DX33" s="614"/>
      <c r="DY33" s="614"/>
      <c r="DZ33" s="614"/>
      <c r="EA33" s="614"/>
      <c r="EB33" s="614"/>
      <c r="EC33" s="642"/>
    </row>
    <row r="34" spans="2:133" ht="11.25" customHeight="1" x14ac:dyDescent="0.15">
      <c r="B34" s="608" t="s">
        <v>154</v>
      </c>
      <c r="C34" s="397"/>
      <c r="D34" s="397"/>
      <c r="E34" s="397"/>
      <c r="F34" s="397"/>
      <c r="G34" s="397"/>
      <c r="H34" s="397"/>
      <c r="I34" s="397"/>
      <c r="J34" s="397"/>
      <c r="K34" s="397"/>
      <c r="L34" s="397"/>
      <c r="M34" s="397"/>
      <c r="N34" s="397"/>
      <c r="O34" s="397"/>
      <c r="P34" s="397"/>
      <c r="Q34" s="609"/>
      <c r="R34" s="610">
        <v>57720</v>
      </c>
      <c r="S34" s="494"/>
      <c r="T34" s="494"/>
      <c r="U34" s="494"/>
      <c r="V34" s="494"/>
      <c r="W34" s="494"/>
      <c r="X34" s="494"/>
      <c r="Y34" s="623"/>
      <c r="Z34" s="643">
        <v>0.3</v>
      </c>
      <c r="AA34" s="643"/>
      <c r="AB34" s="643"/>
      <c r="AC34" s="643"/>
      <c r="AD34" s="644" t="s">
        <v>201</v>
      </c>
      <c r="AE34" s="644"/>
      <c r="AF34" s="644"/>
      <c r="AG34" s="644"/>
      <c r="AH34" s="644"/>
      <c r="AI34" s="644"/>
      <c r="AJ34" s="644"/>
      <c r="AK34" s="644"/>
      <c r="AL34" s="613" t="s">
        <v>201</v>
      </c>
      <c r="AM34" s="357"/>
      <c r="AN34" s="357"/>
      <c r="AO34" s="64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402</v>
      </c>
      <c r="CE34" s="397"/>
      <c r="CF34" s="397"/>
      <c r="CG34" s="397"/>
      <c r="CH34" s="397"/>
      <c r="CI34" s="397"/>
      <c r="CJ34" s="397"/>
      <c r="CK34" s="397"/>
      <c r="CL34" s="397"/>
      <c r="CM34" s="397"/>
      <c r="CN34" s="397"/>
      <c r="CO34" s="397"/>
      <c r="CP34" s="397"/>
      <c r="CQ34" s="609"/>
      <c r="CR34" s="610">
        <v>3142230</v>
      </c>
      <c r="CS34" s="494"/>
      <c r="CT34" s="494"/>
      <c r="CU34" s="494"/>
      <c r="CV34" s="494"/>
      <c r="CW34" s="494"/>
      <c r="CX34" s="494"/>
      <c r="CY34" s="623"/>
      <c r="CZ34" s="613">
        <v>19.2</v>
      </c>
      <c r="DA34" s="614"/>
      <c r="DB34" s="614"/>
      <c r="DC34" s="615"/>
      <c r="DD34" s="616">
        <v>2426275</v>
      </c>
      <c r="DE34" s="494"/>
      <c r="DF34" s="494"/>
      <c r="DG34" s="494"/>
      <c r="DH34" s="494"/>
      <c r="DI34" s="494"/>
      <c r="DJ34" s="494"/>
      <c r="DK34" s="623"/>
      <c r="DL34" s="616">
        <v>2226343</v>
      </c>
      <c r="DM34" s="494"/>
      <c r="DN34" s="494"/>
      <c r="DO34" s="494"/>
      <c r="DP34" s="494"/>
      <c r="DQ34" s="494"/>
      <c r="DR34" s="494"/>
      <c r="DS34" s="494"/>
      <c r="DT34" s="494"/>
      <c r="DU34" s="494"/>
      <c r="DV34" s="623"/>
      <c r="DW34" s="613">
        <v>21</v>
      </c>
      <c r="DX34" s="614"/>
      <c r="DY34" s="614"/>
      <c r="DZ34" s="614"/>
      <c r="EA34" s="614"/>
      <c r="EB34" s="614"/>
      <c r="EC34" s="642"/>
    </row>
    <row r="35" spans="2:133" ht="11.25" customHeight="1" x14ac:dyDescent="0.15">
      <c r="B35" s="608" t="s">
        <v>404</v>
      </c>
      <c r="C35" s="397"/>
      <c r="D35" s="397"/>
      <c r="E35" s="397"/>
      <c r="F35" s="397"/>
      <c r="G35" s="397"/>
      <c r="H35" s="397"/>
      <c r="I35" s="397"/>
      <c r="J35" s="397"/>
      <c r="K35" s="397"/>
      <c r="L35" s="397"/>
      <c r="M35" s="397"/>
      <c r="N35" s="397"/>
      <c r="O35" s="397"/>
      <c r="P35" s="397"/>
      <c r="Q35" s="609"/>
      <c r="R35" s="610">
        <v>315251</v>
      </c>
      <c r="S35" s="494"/>
      <c r="T35" s="494"/>
      <c r="U35" s="494"/>
      <c r="V35" s="494"/>
      <c r="W35" s="494"/>
      <c r="X35" s="494"/>
      <c r="Y35" s="623"/>
      <c r="Z35" s="643">
        <v>1.8</v>
      </c>
      <c r="AA35" s="643"/>
      <c r="AB35" s="643"/>
      <c r="AC35" s="643"/>
      <c r="AD35" s="644" t="s">
        <v>201</v>
      </c>
      <c r="AE35" s="644"/>
      <c r="AF35" s="644"/>
      <c r="AG35" s="644"/>
      <c r="AH35" s="644"/>
      <c r="AI35" s="644"/>
      <c r="AJ35" s="644"/>
      <c r="AK35" s="644"/>
      <c r="AL35" s="613" t="s">
        <v>201</v>
      </c>
      <c r="AM35" s="357"/>
      <c r="AN35" s="357"/>
      <c r="AO35" s="645"/>
      <c r="AP35" s="16"/>
      <c r="AQ35" s="523" t="s">
        <v>405</v>
      </c>
      <c r="AR35" s="524"/>
      <c r="AS35" s="524"/>
      <c r="AT35" s="524"/>
      <c r="AU35" s="524"/>
      <c r="AV35" s="524"/>
      <c r="AW35" s="524"/>
      <c r="AX35" s="524"/>
      <c r="AY35" s="524"/>
      <c r="AZ35" s="524"/>
      <c r="BA35" s="524"/>
      <c r="BB35" s="524"/>
      <c r="BC35" s="524"/>
      <c r="BD35" s="524"/>
      <c r="BE35" s="524"/>
      <c r="BF35" s="566"/>
      <c r="BG35" s="523" t="s">
        <v>211</v>
      </c>
      <c r="BH35" s="524"/>
      <c r="BI35" s="524"/>
      <c r="BJ35" s="524"/>
      <c r="BK35" s="524"/>
      <c r="BL35" s="524"/>
      <c r="BM35" s="524"/>
      <c r="BN35" s="524"/>
      <c r="BO35" s="524"/>
      <c r="BP35" s="524"/>
      <c r="BQ35" s="524"/>
      <c r="BR35" s="524"/>
      <c r="BS35" s="524"/>
      <c r="BT35" s="524"/>
      <c r="BU35" s="524"/>
      <c r="BV35" s="524"/>
      <c r="BW35" s="524"/>
      <c r="BX35" s="524"/>
      <c r="BY35" s="524"/>
      <c r="BZ35" s="524"/>
      <c r="CA35" s="524"/>
      <c r="CB35" s="566"/>
      <c r="CD35" s="608" t="s">
        <v>407</v>
      </c>
      <c r="CE35" s="397"/>
      <c r="CF35" s="397"/>
      <c r="CG35" s="397"/>
      <c r="CH35" s="397"/>
      <c r="CI35" s="397"/>
      <c r="CJ35" s="397"/>
      <c r="CK35" s="397"/>
      <c r="CL35" s="397"/>
      <c r="CM35" s="397"/>
      <c r="CN35" s="397"/>
      <c r="CO35" s="397"/>
      <c r="CP35" s="397"/>
      <c r="CQ35" s="609"/>
      <c r="CR35" s="610">
        <v>64693</v>
      </c>
      <c r="CS35" s="611"/>
      <c r="CT35" s="611"/>
      <c r="CU35" s="611"/>
      <c r="CV35" s="611"/>
      <c r="CW35" s="611"/>
      <c r="CX35" s="611"/>
      <c r="CY35" s="612"/>
      <c r="CZ35" s="613">
        <v>0.4</v>
      </c>
      <c r="DA35" s="614"/>
      <c r="DB35" s="614"/>
      <c r="DC35" s="615"/>
      <c r="DD35" s="616">
        <v>48235</v>
      </c>
      <c r="DE35" s="611"/>
      <c r="DF35" s="611"/>
      <c r="DG35" s="611"/>
      <c r="DH35" s="611"/>
      <c r="DI35" s="611"/>
      <c r="DJ35" s="611"/>
      <c r="DK35" s="612"/>
      <c r="DL35" s="616">
        <v>48235</v>
      </c>
      <c r="DM35" s="611"/>
      <c r="DN35" s="611"/>
      <c r="DO35" s="611"/>
      <c r="DP35" s="611"/>
      <c r="DQ35" s="611"/>
      <c r="DR35" s="611"/>
      <c r="DS35" s="611"/>
      <c r="DT35" s="611"/>
      <c r="DU35" s="611"/>
      <c r="DV35" s="612"/>
      <c r="DW35" s="613">
        <v>0.5</v>
      </c>
      <c r="DX35" s="614"/>
      <c r="DY35" s="614"/>
      <c r="DZ35" s="614"/>
      <c r="EA35" s="614"/>
      <c r="EB35" s="614"/>
      <c r="EC35" s="642"/>
    </row>
    <row r="36" spans="2:133" ht="11.25" customHeight="1" x14ac:dyDescent="0.15">
      <c r="B36" s="608" t="s">
        <v>298</v>
      </c>
      <c r="C36" s="397"/>
      <c r="D36" s="397"/>
      <c r="E36" s="397"/>
      <c r="F36" s="397"/>
      <c r="G36" s="397"/>
      <c r="H36" s="397"/>
      <c r="I36" s="397"/>
      <c r="J36" s="397"/>
      <c r="K36" s="397"/>
      <c r="L36" s="397"/>
      <c r="M36" s="397"/>
      <c r="N36" s="397"/>
      <c r="O36" s="397"/>
      <c r="P36" s="397"/>
      <c r="Q36" s="609"/>
      <c r="R36" s="610">
        <v>904788</v>
      </c>
      <c r="S36" s="494"/>
      <c r="T36" s="494"/>
      <c r="U36" s="494"/>
      <c r="V36" s="494"/>
      <c r="W36" s="494"/>
      <c r="X36" s="494"/>
      <c r="Y36" s="623"/>
      <c r="Z36" s="643">
        <v>5.3</v>
      </c>
      <c r="AA36" s="643"/>
      <c r="AB36" s="643"/>
      <c r="AC36" s="643"/>
      <c r="AD36" s="644" t="s">
        <v>201</v>
      </c>
      <c r="AE36" s="644"/>
      <c r="AF36" s="644"/>
      <c r="AG36" s="644"/>
      <c r="AH36" s="644"/>
      <c r="AI36" s="644"/>
      <c r="AJ36" s="644"/>
      <c r="AK36" s="644"/>
      <c r="AL36" s="613" t="s">
        <v>201</v>
      </c>
      <c r="AM36" s="357"/>
      <c r="AN36" s="357"/>
      <c r="AO36" s="645"/>
      <c r="AP36" s="16"/>
      <c r="AQ36" s="646" t="s">
        <v>390</v>
      </c>
      <c r="AR36" s="647"/>
      <c r="AS36" s="647"/>
      <c r="AT36" s="647"/>
      <c r="AU36" s="647"/>
      <c r="AV36" s="647"/>
      <c r="AW36" s="647"/>
      <c r="AX36" s="647"/>
      <c r="AY36" s="648"/>
      <c r="AZ36" s="649">
        <v>1941936</v>
      </c>
      <c r="BA36" s="650"/>
      <c r="BB36" s="650"/>
      <c r="BC36" s="650"/>
      <c r="BD36" s="650"/>
      <c r="BE36" s="650"/>
      <c r="BF36" s="651"/>
      <c r="BG36" s="652" t="s">
        <v>409</v>
      </c>
      <c r="BH36" s="653"/>
      <c r="BI36" s="653"/>
      <c r="BJ36" s="653"/>
      <c r="BK36" s="653"/>
      <c r="BL36" s="653"/>
      <c r="BM36" s="653"/>
      <c r="BN36" s="653"/>
      <c r="BO36" s="653"/>
      <c r="BP36" s="653"/>
      <c r="BQ36" s="653"/>
      <c r="BR36" s="653"/>
      <c r="BS36" s="653"/>
      <c r="BT36" s="653"/>
      <c r="BU36" s="654"/>
      <c r="BV36" s="649">
        <v>-9880</v>
      </c>
      <c r="BW36" s="650"/>
      <c r="BX36" s="650"/>
      <c r="BY36" s="650"/>
      <c r="BZ36" s="650"/>
      <c r="CA36" s="650"/>
      <c r="CB36" s="651"/>
      <c r="CD36" s="608" t="s">
        <v>30</v>
      </c>
      <c r="CE36" s="397"/>
      <c r="CF36" s="397"/>
      <c r="CG36" s="397"/>
      <c r="CH36" s="397"/>
      <c r="CI36" s="397"/>
      <c r="CJ36" s="397"/>
      <c r="CK36" s="397"/>
      <c r="CL36" s="397"/>
      <c r="CM36" s="397"/>
      <c r="CN36" s="397"/>
      <c r="CO36" s="397"/>
      <c r="CP36" s="397"/>
      <c r="CQ36" s="609"/>
      <c r="CR36" s="610">
        <v>1614110</v>
      </c>
      <c r="CS36" s="494"/>
      <c r="CT36" s="494"/>
      <c r="CU36" s="494"/>
      <c r="CV36" s="494"/>
      <c r="CW36" s="494"/>
      <c r="CX36" s="494"/>
      <c r="CY36" s="623"/>
      <c r="CZ36" s="613">
        <v>9.9</v>
      </c>
      <c r="DA36" s="614"/>
      <c r="DB36" s="614"/>
      <c r="DC36" s="615"/>
      <c r="DD36" s="616">
        <v>1307461</v>
      </c>
      <c r="DE36" s="494"/>
      <c r="DF36" s="494"/>
      <c r="DG36" s="494"/>
      <c r="DH36" s="494"/>
      <c r="DI36" s="494"/>
      <c r="DJ36" s="494"/>
      <c r="DK36" s="623"/>
      <c r="DL36" s="616">
        <v>762549</v>
      </c>
      <c r="DM36" s="494"/>
      <c r="DN36" s="494"/>
      <c r="DO36" s="494"/>
      <c r="DP36" s="494"/>
      <c r="DQ36" s="494"/>
      <c r="DR36" s="494"/>
      <c r="DS36" s="494"/>
      <c r="DT36" s="494"/>
      <c r="DU36" s="494"/>
      <c r="DV36" s="623"/>
      <c r="DW36" s="613">
        <v>7.2</v>
      </c>
      <c r="DX36" s="614"/>
      <c r="DY36" s="614"/>
      <c r="DZ36" s="614"/>
      <c r="EA36" s="614"/>
      <c r="EB36" s="614"/>
      <c r="EC36" s="642"/>
    </row>
    <row r="37" spans="2:133" ht="11.25" customHeight="1" x14ac:dyDescent="0.15">
      <c r="B37" s="608" t="s">
        <v>400</v>
      </c>
      <c r="C37" s="397"/>
      <c r="D37" s="397"/>
      <c r="E37" s="397"/>
      <c r="F37" s="397"/>
      <c r="G37" s="397"/>
      <c r="H37" s="397"/>
      <c r="I37" s="397"/>
      <c r="J37" s="397"/>
      <c r="K37" s="397"/>
      <c r="L37" s="397"/>
      <c r="M37" s="397"/>
      <c r="N37" s="397"/>
      <c r="O37" s="397"/>
      <c r="P37" s="397"/>
      <c r="Q37" s="609"/>
      <c r="R37" s="610">
        <v>373092</v>
      </c>
      <c r="S37" s="494"/>
      <c r="T37" s="494"/>
      <c r="U37" s="494"/>
      <c r="V37" s="494"/>
      <c r="W37" s="494"/>
      <c r="X37" s="494"/>
      <c r="Y37" s="623"/>
      <c r="Z37" s="643">
        <v>2.2000000000000002</v>
      </c>
      <c r="AA37" s="643"/>
      <c r="AB37" s="643"/>
      <c r="AC37" s="643"/>
      <c r="AD37" s="644">
        <v>5397</v>
      </c>
      <c r="AE37" s="644"/>
      <c r="AF37" s="644"/>
      <c r="AG37" s="644"/>
      <c r="AH37" s="644"/>
      <c r="AI37" s="644"/>
      <c r="AJ37" s="644"/>
      <c r="AK37" s="644"/>
      <c r="AL37" s="613">
        <v>0.1</v>
      </c>
      <c r="AM37" s="357"/>
      <c r="AN37" s="357"/>
      <c r="AO37" s="645"/>
      <c r="AQ37" s="638" t="s">
        <v>410</v>
      </c>
      <c r="AR37" s="455"/>
      <c r="AS37" s="455"/>
      <c r="AT37" s="455"/>
      <c r="AU37" s="455"/>
      <c r="AV37" s="455"/>
      <c r="AW37" s="455"/>
      <c r="AX37" s="455"/>
      <c r="AY37" s="639"/>
      <c r="AZ37" s="610">
        <v>410217</v>
      </c>
      <c r="BA37" s="494"/>
      <c r="BB37" s="494"/>
      <c r="BC37" s="494"/>
      <c r="BD37" s="611"/>
      <c r="BE37" s="611"/>
      <c r="BF37" s="640"/>
      <c r="BG37" s="608" t="s">
        <v>411</v>
      </c>
      <c r="BH37" s="397"/>
      <c r="BI37" s="397"/>
      <c r="BJ37" s="397"/>
      <c r="BK37" s="397"/>
      <c r="BL37" s="397"/>
      <c r="BM37" s="397"/>
      <c r="BN37" s="397"/>
      <c r="BO37" s="397"/>
      <c r="BP37" s="397"/>
      <c r="BQ37" s="397"/>
      <c r="BR37" s="397"/>
      <c r="BS37" s="397"/>
      <c r="BT37" s="397"/>
      <c r="BU37" s="609"/>
      <c r="BV37" s="610">
        <v>-72127</v>
      </c>
      <c r="BW37" s="494"/>
      <c r="BX37" s="494"/>
      <c r="BY37" s="494"/>
      <c r="BZ37" s="494"/>
      <c r="CA37" s="494"/>
      <c r="CB37" s="641"/>
      <c r="CD37" s="608" t="s">
        <v>166</v>
      </c>
      <c r="CE37" s="397"/>
      <c r="CF37" s="397"/>
      <c r="CG37" s="397"/>
      <c r="CH37" s="397"/>
      <c r="CI37" s="397"/>
      <c r="CJ37" s="397"/>
      <c r="CK37" s="397"/>
      <c r="CL37" s="397"/>
      <c r="CM37" s="397"/>
      <c r="CN37" s="397"/>
      <c r="CO37" s="397"/>
      <c r="CP37" s="397"/>
      <c r="CQ37" s="609"/>
      <c r="CR37" s="610">
        <v>39794</v>
      </c>
      <c r="CS37" s="611"/>
      <c r="CT37" s="611"/>
      <c r="CU37" s="611"/>
      <c r="CV37" s="611"/>
      <c r="CW37" s="611"/>
      <c r="CX37" s="611"/>
      <c r="CY37" s="612"/>
      <c r="CZ37" s="613">
        <v>0.2</v>
      </c>
      <c r="DA37" s="614"/>
      <c r="DB37" s="614"/>
      <c r="DC37" s="615"/>
      <c r="DD37" s="616">
        <v>39794</v>
      </c>
      <c r="DE37" s="611"/>
      <c r="DF37" s="611"/>
      <c r="DG37" s="611"/>
      <c r="DH37" s="611"/>
      <c r="DI37" s="611"/>
      <c r="DJ37" s="611"/>
      <c r="DK37" s="612"/>
      <c r="DL37" s="616">
        <v>25488</v>
      </c>
      <c r="DM37" s="611"/>
      <c r="DN37" s="611"/>
      <c r="DO37" s="611"/>
      <c r="DP37" s="611"/>
      <c r="DQ37" s="611"/>
      <c r="DR37" s="611"/>
      <c r="DS37" s="611"/>
      <c r="DT37" s="611"/>
      <c r="DU37" s="611"/>
      <c r="DV37" s="612"/>
      <c r="DW37" s="613">
        <v>0.2</v>
      </c>
      <c r="DX37" s="614"/>
      <c r="DY37" s="614"/>
      <c r="DZ37" s="614"/>
      <c r="EA37" s="614"/>
      <c r="EB37" s="614"/>
      <c r="EC37" s="642"/>
    </row>
    <row r="38" spans="2:133" ht="11.25" customHeight="1" x14ac:dyDescent="0.15">
      <c r="B38" s="608" t="s">
        <v>413</v>
      </c>
      <c r="C38" s="397"/>
      <c r="D38" s="397"/>
      <c r="E38" s="397"/>
      <c r="F38" s="397"/>
      <c r="G38" s="397"/>
      <c r="H38" s="397"/>
      <c r="I38" s="397"/>
      <c r="J38" s="397"/>
      <c r="K38" s="397"/>
      <c r="L38" s="397"/>
      <c r="M38" s="397"/>
      <c r="N38" s="397"/>
      <c r="O38" s="397"/>
      <c r="P38" s="397"/>
      <c r="Q38" s="609"/>
      <c r="R38" s="610">
        <v>520700</v>
      </c>
      <c r="S38" s="494"/>
      <c r="T38" s="494"/>
      <c r="U38" s="494"/>
      <c r="V38" s="494"/>
      <c r="W38" s="494"/>
      <c r="X38" s="494"/>
      <c r="Y38" s="623"/>
      <c r="Z38" s="643">
        <v>3.1</v>
      </c>
      <c r="AA38" s="643"/>
      <c r="AB38" s="643"/>
      <c r="AC38" s="643"/>
      <c r="AD38" s="644" t="s">
        <v>201</v>
      </c>
      <c r="AE38" s="644"/>
      <c r="AF38" s="644"/>
      <c r="AG38" s="644"/>
      <c r="AH38" s="644"/>
      <c r="AI38" s="644"/>
      <c r="AJ38" s="644"/>
      <c r="AK38" s="644"/>
      <c r="AL38" s="613" t="s">
        <v>201</v>
      </c>
      <c r="AM38" s="357"/>
      <c r="AN38" s="357"/>
      <c r="AO38" s="645"/>
      <c r="AQ38" s="638" t="s">
        <v>314</v>
      </c>
      <c r="AR38" s="455"/>
      <c r="AS38" s="455"/>
      <c r="AT38" s="455"/>
      <c r="AU38" s="455"/>
      <c r="AV38" s="455"/>
      <c r="AW38" s="455"/>
      <c r="AX38" s="455"/>
      <c r="AY38" s="639"/>
      <c r="AZ38" s="610">
        <v>195658</v>
      </c>
      <c r="BA38" s="494"/>
      <c r="BB38" s="494"/>
      <c r="BC38" s="494"/>
      <c r="BD38" s="611"/>
      <c r="BE38" s="611"/>
      <c r="BF38" s="640"/>
      <c r="BG38" s="608" t="s">
        <v>414</v>
      </c>
      <c r="BH38" s="397"/>
      <c r="BI38" s="397"/>
      <c r="BJ38" s="397"/>
      <c r="BK38" s="397"/>
      <c r="BL38" s="397"/>
      <c r="BM38" s="397"/>
      <c r="BN38" s="397"/>
      <c r="BO38" s="397"/>
      <c r="BP38" s="397"/>
      <c r="BQ38" s="397"/>
      <c r="BR38" s="397"/>
      <c r="BS38" s="397"/>
      <c r="BT38" s="397"/>
      <c r="BU38" s="609"/>
      <c r="BV38" s="610">
        <v>4190</v>
      </c>
      <c r="BW38" s="494"/>
      <c r="BX38" s="494"/>
      <c r="BY38" s="494"/>
      <c r="BZ38" s="494"/>
      <c r="CA38" s="494"/>
      <c r="CB38" s="641"/>
      <c r="CD38" s="608" t="s">
        <v>415</v>
      </c>
      <c r="CE38" s="397"/>
      <c r="CF38" s="397"/>
      <c r="CG38" s="397"/>
      <c r="CH38" s="397"/>
      <c r="CI38" s="397"/>
      <c r="CJ38" s="397"/>
      <c r="CK38" s="397"/>
      <c r="CL38" s="397"/>
      <c r="CM38" s="397"/>
      <c r="CN38" s="397"/>
      <c r="CO38" s="397"/>
      <c r="CP38" s="397"/>
      <c r="CQ38" s="609"/>
      <c r="CR38" s="610">
        <v>1336061</v>
      </c>
      <c r="CS38" s="494"/>
      <c r="CT38" s="494"/>
      <c r="CU38" s="494"/>
      <c r="CV38" s="494"/>
      <c r="CW38" s="494"/>
      <c r="CX38" s="494"/>
      <c r="CY38" s="623"/>
      <c r="CZ38" s="613">
        <v>8.1999999999999993</v>
      </c>
      <c r="DA38" s="614"/>
      <c r="DB38" s="614"/>
      <c r="DC38" s="615"/>
      <c r="DD38" s="616">
        <v>1072743</v>
      </c>
      <c r="DE38" s="494"/>
      <c r="DF38" s="494"/>
      <c r="DG38" s="494"/>
      <c r="DH38" s="494"/>
      <c r="DI38" s="494"/>
      <c r="DJ38" s="494"/>
      <c r="DK38" s="623"/>
      <c r="DL38" s="616">
        <v>1003397</v>
      </c>
      <c r="DM38" s="494"/>
      <c r="DN38" s="494"/>
      <c r="DO38" s="494"/>
      <c r="DP38" s="494"/>
      <c r="DQ38" s="494"/>
      <c r="DR38" s="494"/>
      <c r="DS38" s="494"/>
      <c r="DT38" s="494"/>
      <c r="DU38" s="494"/>
      <c r="DV38" s="623"/>
      <c r="DW38" s="613">
        <v>9.5</v>
      </c>
      <c r="DX38" s="614"/>
      <c r="DY38" s="614"/>
      <c r="DZ38" s="614"/>
      <c r="EA38" s="614"/>
      <c r="EB38" s="614"/>
      <c r="EC38" s="642"/>
    </row>
    <row r="39" spans="2:133" ht="11.25" customHeight="1" x14ac:dyDescent="0.15">
      <c r="B39" s="608" t="s">
        <v>416</v>
      </c>
      <c r="C39" s="397"/>
      <c r="D39" s="397"/>
      <c r="E39" s="397"/>
      <c r="F39" s="397"/>
      <c r="G39" s="397"/>
      <c r="H39" s="397"/>
      <c r="I39" s="397"/>
      <c r="J39" s="397"/>
      <c r="K39" s="397"/>
      <c r="L39" s="397"/>
      <c r="M39" s="397"/>
      <c r="N39" s="397"/>
      <c r="O39" s="397"/>
      <c r="P39" s="397"/>
      <c r="Q39" s="609"/>
      <c r="R39" s="610" t="s">
        <v>201</v>
      </c>
      <c r="S39" s="494"/>
      <c r="T39" s="494"/>
      <c r="U39" s="494"/>
      <c r="V39" s="494"/>
      <c r="W39" s="494"/>
      <c r="X39" s="494"/>
      <c r="Y39" s="623"/>
      <c r="Z39" s="643" t="s">
        <v>201</v>
      </c>
      <c r="AA39" s="643"/>
      <c r="AB39" s="643"/>
      <c r="AC39" s="643"/>
      <c r="AD39" s="644" t="s">
        <v>201</v>
      </c>
      <c r="AE39" s="644"/>
      <c r="AF39" s="644"/>
      <c r="AG39" s="644"/>
      <c r="AH39" s="644"/>
      <c r="AI39" s="644"/>
      <c r="AJ39" s="644"/>
      <c r="AK39" s="644"/>
      <c r="AL39" s="613" t="s">
        <v>201</v>
      </c>
      <c r="AM39" s="357"/>
      <c r="AN39" s="357"/>
      <c r="AO39" s="645"/>
      <c r="AQ39" s="638" t="s">
        <v>418</v>
      </c>
      <c r="AR39" s="455"/>
      <c r="AS39" s="455"/>
      <c r="AT39" s="455"/>
      <c r="AU39" s="455"/>
      <c r="AV39" s="455"/>
      <c r="AW39" s="455"/>
      <c r="AX39" s="455"/>
      <c r="AY39" s="639"/>
      <c r="AZ39" s="610" t="s">
        <v>201</v>
      </c>
      <c r="BA39" s="494"/>
      <c r="BB39" s="494"/>
      <c r="BC39" s="494"/>
      <c r="BD39" s="611"/>
      <c r="BE39" s="611"/>
      <c r="BF39" s="640"/>
      <c r="BG39" s="608" t="s">
        <v>341</v>
      </c>
      <c r="BH39" s="397"/>
      <c r="BI39" s="397"/>
      <c r="BJ39" s="397"/>
      <c r="BK39" s="397"/>
      <c r="BL39" s="397"/>
      <c r="BM39" s="397"/>
      <c r="BN39" s="397"/>
      <c r="BO39" s="397"/>
      <c r="BP39" s="397"/>
      <c r="BQ39" s="397"/>
      <c r="BR39" s="397"/>
      <c r="BS39" s="397"/>
      <c r="BT39" s="397"/>
      <c r="BU39" s="609"/>
      <c r="BV39" s="610">
        <v>6282</v>
      </c>
      <c r="BW39" s="494"/>
      <c r="BX39" s="494"/>
      <c r="BY39" s="494"/>
      <c r="BZ39" s="494"/>
      <c r="CA39" s="494"/>
      <c r="CB39" s="641"/>
      <c r="CD39" s="608" t="s">
        <v>419</v>
      </c>
      <c r="CE39" s="397"/>
      <c r="CF39" s="397"/>
      <c r="CG39" s="397"/>
      <c r="CH39" s="397"/>
      <c r="CI39" s="397"/>
      <c r="CJ39" s="397"/>
      <c r="CK39" s="397"/>
      <c r="CL39" s="397"/>
      <c r="CM39" s="397"/>
      <c r="CN39" s="397"/>
      <c r="CO39" s="397"/>
      <c r="CP39" s="397"/>
      <c r="CQ39" s="609"/>
      <c r="CR39" s="610">
        <v>1215536</v>
      </c>
      <c r="CS39" s="611"/>
      <c r="CT39" s="611"/>
      <c r="CU39" s="611"/>
      <c r="CV39" s="611"/>
      <c r="CW39" s="611"/>
      <c r="CX39" s="611"/>
      <c r="CY39" s="612"/>
      <c r="CZ39" s="613">
        <v>7.4</v>
      </c>
      <c r="DA39" s="614"/>
      <c r="DB39" s="614"/>
      <c r="DC39" s="615"/>
      <c r="DD39" s="616">
        <v>1138128</v>
      </c>
      <c r="DE39" s="611"/>
      <c r="DF39" s="611"/>
      <c r="DG39" s="611"/>
      <c r="DH39" s="611"/>
      <c r="DI39" s="611"/>
      <c r="DJ39" s="611"/>
      <c r="DK39" s="612"/>
      <c r="DL39" s="616" t="s">
        <v>201</v>
      </c>
      <c r="DM39" s="611"/>
      <c r="DN39" s="611"/>
      <c r="DO39" s="611"/>
      <c r="DP39" s="611"/>
      <c r="DQ39" s="611"/>
      <c r="DR39" s="611"/>
      <c r="DS39" s="611"/>
      <c r="DT39" s="611"/>
      <c r="DU39" s="611"/>
      <c r="DV39" s="612"/>
      <c r="DW39" s="613" t="s">
        <v>201</v>
      </c>
      <c r="DX39" s="614"/>
      <c r="DY39" s="614"/>
      <c r="DZ39" s="614"/>
      <c r="EA39" s="614"/>
      <c r="EB39" s="614"/>
      <c r="EC39" s="642"/>
    </row>
    <row r="40" spans="2:133" ht="11.25" customHeight="1" x14ac:dyDescent="0.15">
      <c r="B40" s="608" t="s">
        <v>423</v>
      </c>
      <c r="C40" s="397"/>
      <c r="D40" s="397"/>
      <c r="E40" s="397"/>
      <c r="F40" s="397"/>
      <c r="G40" s="397"/>
      <c r="H40" s="397"/>
      <c r="I40" s="397"/>
      <c r="J40" s="397"/>
      <c r="K40" s="397"/>
      <c r="L40" s="397"/>
      <c r="M40" s="397"/>
      <c r="N40" s="397"/>
      <c r="O40" s="397"/>
      <c r="P40" s="397"/>
      <c r="Q40" s="609"/>
      <c r="R40" s="610" t="s">
        <v>201</v>
      </c>
      <c r="S40" s="494"/>
      <c r="T40" s="494"/>
      <c r="U40" s="494"/>
      <c r="V40" s="494"/>
      <c r="W40" s="494"/>
      <c r="X40" s="494"/>
      <c r="Y40" s="623"/>
      <c r="Z40" s="643" t="s">
        <v>201</v>
      </c>
      <c r="AA40" s="643"/>
      <c r="AB40" s="643"/>
      <c r="AC40" s="643"/>
      <c r="AD40" s="644" t="s">
        <v>201</v>
      </c>
      <c r="AE40" s="644"/>
      <c r="AF40" s="644"/>
      <c r="AG40" s="644"/>
      <c r="AH40" s="644"/>
      <c r="AI40" s="644"/>
      <c r="AJ40" s="644"/>
      <c r="AK40" s="644"/>
      <c r="AL40" s="613" t="s">
        <v>201</v>
      </c>
      <c r="AM40" s="357"/>
      <c r="AN40" s="357"/>
      <c r="AO40" s="645"/>
      <c r="AQ40" s="638" t="s">
        <v>425</v>
      </c>
      <c r="AR40" s="455"/>
      <c r="AS40" s="455"/>
      <c r="AT40" s="455"/>
      <c r="AU40" s="455"/>
      <c r="AV40" s="455"/>
      <c r="AW40" s="455"/>
      <c r="AX40" s="455"/>
      <c r="AY40" s="639"/>
      <c r="AZ40" s="610" t="s">
        <v>201</v>
      </c>
      <c r="BA40" s="494"/>
      <c r="BB40" s="494"/>
      <c r="BC40" s="494"/>
      <c r="BD40" s="611"/>
      <c r="BE40" s="611"/>
      <c r="BF40" s="640"/>
      <c r="BG40" s="604" t="s">
        <v>427</v>
      </c>
      <c r="BH40" s="446"/>
      <c r="BI40" s="446"/>
      <c r="BJ40" s="446"/>
      <c r="BK40" s="446"/>
      <c r="BL40" s="7"/>
      <c r="BM40" s="397" t="s">
        <v>428</v>
      </c>
      <c r="BN40" s="397"/>
      <c r="BO40" s="397"/>
      <c r="BP40" s="397"/>
      <c r="BQ40" s="397"/>
      <c r="BR40" s="397"/>
      <c r="BS40" s="397"/>
      <c r="BT40" s="397"/>
      <c r="BU40" s="609"/>
      <c r="BV40" s="610">
        <v>95</v>
      </c>
      <c r="BW40" s="494"/>
      <c r="BX40" s="494"/>
      <c r="BY40" s="494"/>
      <c r="BZ40" s="494"/>
      <c r="CA40" s="494"/>
      <c r="CB40" s="641"/>
      <c r="CD40" s="608" t="s">
        <v>375</v>
      </c>
      <c r="CE40" s="397"/>
      <c r="CF40" s="397"/>
      <c r="CG40" s="397"/>
      <c r="CH40" s="397"/>
      <c r="CI40" s="397"/>
      <c r="CJ40" s="397"/>
      <c r="CK40" s="397"/>
      <c r="CL40" s="397"/>
      <c r="CM40" s="397"/>
      <c r="CN40" s="397"/>
      <c r="CO40" s="397"/>
      <c r="CP40" s="397"/>
      <c r="CQ40" s="609"/>
      <c r="CR40" s="610">
        <v>34213</v>
      </c>
      <c r="CS40" s="494"/>
      <c r="CT40" s="494"/>
      <c r="CU40" s="494"/>
      <c r="CV40" s="494"/>
      <c r="CW40" s="494"/>
      <c r="CX40" s="494"/>
      <c r="CY40" s="623"/>
      <c r="CZ40" s="613">
        <v>0.2</v>
      </c>
      <c r="DA40" s="614"/>
      <c r="DB40" s="614"/>
      <c r="DC40" s="615"/>
      <c r="DD40" s="616">
        <v>13703</v>
      </c>
      <c r="DE40" s="494"/>
      <c r="DF40" s="494"/>
      <c r="DG40" s="494"/>
      <c r="DH40" s="494"/>
      <c r="DI40" s="494"/>
      <c r="DJ40" s="494"/>
      <c r="DK40" s="623"/>
      <c r="DL40" s="616" t="s">
        <v>201</v>
      </c>
      <c r="DM40" s="494"/>
      <c r="DN40" s="494"/>
      <c r="DO40" s="494"/>
      <c r="DP40" s="494"/>
      <c r="DQ40" s="494"/>
      <c r="DR40" s="494"/>
      <c r="DS40" s="494"/>
      <c r="DT40" s="494"/>
      <c r="DU40" s="494"/>
      <c r="DV40" s="623"/>
      <c r="DW40" s="613" t="s">
        <v>201</v>
      </c>
      <c r="DX40" s="614"/>
      <c r="DY40" s="614"/>
      <c r="DZ40" s="614"/>
      <c r="EA40" s="614"/>
      <c r="EB40" s="614"/>
      <c r="EC40" s="642"/>
    </row>
    <row r="41" spans="2:133" ht="11.25" customHeight="1" x14ac:dyDescent="0.15">
      <c r="B41" s="588" t="s">
        <v>424</v>
      </c>
      <c r="C41" s="589"/>
      <c r="D41" s="589"/>
      <c r="E41" s="589"/>
      <c r="F41" s="589"/>
      <c r="G41" s="589"/>
      <c r="H41" s="589"/>
      <c r="I41" s="589"/>
      <c r="J41" s="589"/>
      <c r="K41" s="589"/>
      <c r="L41" s="589"/>
      <c r="M41" s="589"/>
      <c r="N41" s="589"/>
      <c r="O41" s="589"/>
      <c r="P41" s="589"/>
      <c r="Q41" s="590"/>
      <c r="R41" s="591">
        <v>17057863</v>
      </c>
      <c r="S41" s="630"/>
      <c r="T41" s="630"/>
      <c r="U41" s="630"/>
      <c r="V41" s="630"/>
      <c r="W41" s="630"/>
      <c r="X41" s="630"/>
      <c r="Y41" s="633"/>
      <c r="Z41" s="634">
        <v>100</v>
      </c>
      <c r="AA41" s="634"/>
      <c r="AB41" s="634"/>
      <c r="AC41" s="634"/>
      <c r="AD41" s="635">
        <v>10594062</v>
      </c>
      <c r="AE41" s="635"/>
      <c r="AF41" s="635"/>
      <c r="AG41" s="635"/>
      <c r="AH41" s="635"/>
      <c r="AI41" s="635"/>
      <c r="AJ41" s="635"/>
      <c r="AK41" s="635"/>
      <c r="AL41" s="594">
        <v>100</v>
      </c>
      <c r="AM41" s="636"/>
      <c r="AN41" s="636"/>
      <c r="AO41" s="637"/>
      <c r="AQ41" s="638" t="s">
        <v>429</v>
      </c>
      <c r="AR41" s="455"/>
      <c r="AS41" s="455"/>
      <c r="AT41" s="455"/>
      <c r="AU41" s="455"/>
      <c r="AV41" s="455"/>
      <c r="AW41" s="455"/>
      <c r="AX41" s="455"/>
      <c r="AY41" s="639"/>
      <c r="AZ41" s="610">
        <v>325063</v>
      </c>
      <c r="BA41" s="494"/>
      <c r="BB41" s="494"/>
      <c r="BC41" s="494"/>
      <c r="BD41" s="611"/>
      <c r="BE41" s="611"/>
      <c r="BF41" s="640"/>
      <c r="BG41" s="604"/>
      <c r="BH41" s="446"/>
      <c r="BI41" s="446"/>
      <c r="BJ41" s="446"/>
      <c r="BK41" s="446"/>
      <c r="BL41" s="7"/>
      <c r="BM41" s="397" t="s">
        <v>348</v>
      </c>
      <c r="BN41" s="397"/>
      <c r="BO41" s="397"/>
      <c r="BP41" s="397"/>
      <c r="BQ41" s="397"/>
      <c r="BR41" s="397"/>
      <c r="BS41" s="397"/>
      <c r="BT41" s="397"/>
      <c r="BU41" s="609"/>
      <c r="BV41" s="610" t="s">
        <v>201</v>
      </c>
      <c r="BW41" s="494"/>
      <c r="BX41" s="494"/>
      <c r="BY41" s="494"/>
      <c r="BZ41" s="494"/>
      <c r="CA41" s="494"/>
      <c r="CB41" s="641"/>
      <c r="CD41" s="608" t="s">
        <v>291</v>
      </c>
      <c r="CE41" s="397"/>
      <c r="CF41" s="397"/>
      <c r="CG41" s="397"/>
      <c r="CH41" s="397"/>
      <c r="CI41" s="397"/>
      <c r="CJ41" s="397"/>
      <c r="CK41" s="397"/>
      <c r="CL41" s="397"/>
      <c r="CM41" s="397"/>
      <c r="CN41" s="397"/>
      <c r="CO41" s="397"/>
      <c r="CP41" s="397"/>
      <c r="CQ41" s="609"/>
      <c r="CR41" s="610" t="s">
        <v>201</v>
      </c>
      <c r="CS41" s="611"/>
      <c r="CT41" s="611"/>
      <c r="CU41" s="611"/>
      <c r="CV41" s="611"/>
      <c r="CW41" s="611"/>
      <c r="CX41" s="611"/>
      <c r="CY41" s="612"/>
      <c r="CZ41" s="613" t="s">
        <v>201</v>
      </c>
      <c r="DA41" s="614"/>
      <c r="DB41" s="614"/>
      <c r="DC41" s="615"/>
      <c r="DD41" s="616" t="s">
        <v>201</v>
      </c>
      <c r="DE41" s="611"/>
      <c r="DF41" s="611"/>
      <c r="DG41" s="611"/>
      <c r="DH41" s="611"/>
      <c r="DI41" s="611"/>
      <c r="DJ41" s="611"/>
      <c r="DK41" s="612"/>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15">
      <c r="AQ42" s="627" t="s">
        <v>430</v>
      </c>
      <c r="AR42" s="628"/>
      <c r="AS42" s="628"/>
      <c r="AT42" s="628"/>
      <c r="AU42" s="628"/>
      <c r="AV42" s="628"/>
      <c r="AW42" s="628"/>
      <c r="AX42" s="628"/>
      <c r="AY42" s="629"/>
      <c r="AZ42" s="591">
        <v>1010998</v>
      </c>
      <c r="BA42" s="630"/>
      <c r="BB42" s="630"/>
      <c r="BC42" s="630"/>
      <c r="BD42" s="592"/>
      <c r="BE42" s="592"/>
      <c r="BF42" s="631"/>
      <c r="BG42" s="383"/>
      <c r="BH42" s="384"/>
      <c r="BI42" s="384"/>
      <c r="BJ42" s="384"/>
      <c r="BK42" s="384"/>
      <c r="BL42" s="20"/>
      <c r="BM42" s="589" t="s">
        <v>431</v>
      </c>
      <c r="BN42" s="589"/>
      <c r="BO42" s="589"/>
      <c r="BP42" s="589"/>
      <c r="BQ42" s="589"/>
      <c r="BR42" s="589"/>
      <c r="BS42" s="589"/>
      <c r="BT42" s="589"/>
      <c r="BU42" s="590"/>
      <c r="BV42" s="591">
        <v>380</v>
      </c>
      <c r="BW42" s="630"/>
      <c r="BX42" s="630"/>
      <c r="BY42" s="630"/>
      <c r="BZ42" s="630"/>
      <c r="CA42" s="630"/>
      <c r="CB42" s="632"/>
      <c r="CD42" s="608" t="s">
        <v>283</v>
      </c>
      <c r="CE42" s="397"/>
      <c r="CF42" s="397"/>
      <c r="CG42" s="397"/>
      <c r="CH42" s="397"/>
      <c r="CI42" s="397"/>
      <c r="CJ42" s="397"/>
      <c r="CK42" s="397"/>
      <c r="CL42" s="397"/>
      <c r="CM42" s="397"/>
      <c r="CN42" s="397"/>
      <c r="CO42" s="397"/>
      <c r="CP42" s="397"/>
      <c r="CQ42" s="609"/>
      <c r="CR42" s="610">
        <v>1299153</v>
      </c>
      <c r="CS42" s="611"/>
      <c r="CT42" s="611"/>
      <c r="CU42" s="611"/>
      <c r="CV42" s="611"/>
      <c r="CW42" s="611"/>
      <c r="CX42" s="611"/>
      <c r="CY42" s="612"/>
      <c r="CZ42" s="613">
        <v>7.9</v>
      </c>
      <c r="DA42" s="614"/>
      <c r="DB42" s="614"/>
      <c r="DC42" s="615"/>
      <c r="DD42" s="616">
        <v>593348</v>
      </c>
      <c r="DE42" s="611"/>
      <c r="DF42" s="611"/>
      <c r="DG42" s="611"/>
      <c r="DH42" s="611"/>
      <c r="DI42" s="611"/>
      <c r="DJ42" s="611"/>
      <c r="DK42" s="612"/>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15">
      <c r="B43" s="1" t="s">
        <v>49</v>
      </c>
      <c r="CD43" s="608" t="s">
        <v>57</v>
      </c>
      <c r="CE43" s="397"/>
      <c r="CF43" s="397"/>
      <c r="CG43" s="397"/>
      <c r="CH43" s="397"/>
      <c r="CI43" s="397"/>
      <c r="CJ43" s="397"/>
      <c r="CK43" s="397"/>
      <c r="CL43" s="397"/>
      <c r="CM43" s="397"/>
      <c r="CN43" s="397"/>
      <c r="CO43" s="397"/>
      <c r="CP43" s="397"/>
      <c r="CQ43" s="609"/>
      <c r="CR43" s="610">
        <v>11915</v>
      </c>
      <c r="CS43" s="611"/>
      <c r="CT43" s="611"/>
      <c r="CU43" s="611"/>
      <c r="CV43" s="611"/>
      <c r="CW43" s="611"/>
      <c r="CX43" s="611"/>
      <c r="CY43" s="612"/>
      <c r="CZ43" s="613">
        <v>0.1</v>
      </c>
      <c r="DA43" s="614"/>
      <c r="DB43" s="614"/>
      <c r="DC43" s="615"/>
      <c r="DD43" s="616">
        <v>11915</v>
      </c>
      <c r="DE43" s="611"/>
      <c r="DF43" s="611"/>
      <c r="DG43" s="611"/>
      <c r="DH43" s="611"/>
      <c r="DI43" s="611"/>
      <c r="DJ43" s="611"/>
      <c r="DK43" s="612"/>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15">
      <c r="B44" s="625" t="s">
        <v>406</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388" t="s">
        <v>180</v>
      </c>
      <c r="CE44" s="390"/>
      <c r="CF44" s="608" t="s">
        <v>432</v>
      </c>
      <c r="CG44" s="397"/>
      <c r="CH44" s="397"/>
      <c r="CI44" s="397"/>
      <c r="CJ44" s="397"/>
      <c r="CK44" s="397"/>
      <c r="CL44" s="397"/>
      <c r="CM44" s="397"/>
      <c r="CN44" s="397"/>
      <c r="CO44" s="397"/>
      <c r="CP44" s="397"/>
      <c r="CQ44" s="609"/>
      <c r="CR44" s="610">
        <v>1298589</v>
      </c>
      <c r="CS44" s="494"/>
      <c r="CT44" s="494"/>
      <c r="CU44" s="494"/>
      <c r="CV44" s="494"/>
      <c r="CW44" s="494"/>
      <c r="CX44" s="494"/>
      <c r="CY44" s="623"/>
      <c r="CZ44" s="613">
        <v>7.9</v>
      </c>
      <c r="DA44" s="357"/>
      <c r="DB44" s="357"/>
      <c r="DC44" s="624"/>
      <c r="DD44" s="616">
        <v>592784</v>
      </c>
      <c r="DE44" s="494"/>
      <c r="DF44" s="494"/>
      <c r="DG44" s="494"/>
      <c r="DH44" s="494"/>
      <c r="DI44" s="494"/>
      <c r="DJ44" s="494"/>
      <c r="DK44" s="623"/>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15">
      <c r="B45" s="625" t="s">
        <v>266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391"/>
      <c r="CE45" s="393"/>
      <c r="CF45" s="608" t="s">
        <v>433</v>
      </c>
      <c r="CG45" s="397"/>
      <c r="CH45" s="397"/>
      <c r="CI45" s="397"/>
      <c r="CJ45" s="397"/>
      <c r="CK45" s="397"/>
      <c r="CL45" s="397"/>
      <c r="CM45" s="397"/>
      <c r="CN45" s="397"/>
      <c r="CO45" s="397"/>
      <c r="CP45" s="397"/>
      <c r="CQ45" s="609"/>
      <c r="CR45" s="610">
        <v>181493</v>
      </c>
      <c r="CS45" s="611"/>
      <c r="CT45" s="611"/>
      <c r="CU45" s="611"/>
      <c r="CV45" s="611"/>
      <c r="CW45" s="611"/>
      <c r="CX45" s="611"/>
      <c r="CY45" s="612"/>
      <c r="CZ45" s="613">
        <v>1.1000000000000001</v>
      </c>
      <c r="DA45" s="614"/>
      <c r="DB45" s="614"/>
      <c r="DC45" s="615"/>
      <c r="DD45" s="616">
        <v>30035</v>
      </c>
      <c r="DE45" s="611"/>
      <c r="DF45" s="611"/>
      <c r="DG45" s="611"/>
      <c r="DH45" s="611"/>
      <c r="DI45" s="611"/>
      <c r="DJ45" s="611"/>
      <c r="DK45" s="612"/>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15">
      <c r="B46" s="41"/>
      <c r="CD46" s="391"/>
      <c r="CE46" s="393"/>
      <c r="CF46" s="608" t="s">
        <v>434</v>
      </c>
      <c r="CG46" s="397"/>
      <c r="CH46" s="397"/>
      <c r="CI46" s="397"/>
      <c r="CJ46" s="397"/>
      <c r="CK46" s="397"/>
      <c r="CL46" s="397"/>
      <c r="CM46" s="397"/>
      <c r="CN46" s="397"/>
      <c r="CO46" s="397"/>
      <c r="CP46" s="397"/>
      <c r="CQ46" s="609"/>
      <c r="CR46" s="610">
        <v>1020146</v>
      </c>
      <c r="CS46" s="494"/>
      <c r="CT46" s="494"/>
      <c r="CU46" s="494"/>
      <c r="CV46" s="494"/>
      <c r="CW46" s="494"/>
      <c r="CX46" s="494"/>
      <c r="CY46" s="623"/>
      <c r="CZ46" s="613">
        <v>6.2</v>
      </c>
      <c r="DA46" s="357"/>
      <c r="DB46" s="357"/>
      <c r="DC46" s="624"/>
      <c r="DD46" s="616">
        <v>476599</v>
      </c>
      <c r="DE46" s="494"/>
      <c r="DF46" s="494"/>
      <c r="DG46" s="494"/>
      <c r="DH46" s="494"/>
      <c r="DI46" s="494"/>
      <c r="DJ46" s="494"/>
      <c r="DK46" s="623"/>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15">
      <c r="B47" s="41"/>
      <c r="CD47" s="391"/>
      <c r="CE47" s="393"/>
      <c r="CF47" s="608" t="s">
        <v>436</v>
      </c>
      <c r="CG47" s="397"/>
      <c r="CH47" s="397"/>
      <c r="CI47" s="397"/>
      <c r="CJ47" s="397"/>
      <c r="CK47" s="397"/>
      <c r="CL47" s="397"/>
      <c r="CM47" s="397"/>
      <c r="CN47" s="397"/>
      <c r="CO47" s="397"/>
      <c r="CP47" s="397"/>
      <c r="CQ47" s="609"/>
      <c r="CR47" s="610">
        <v>564</v>
      </c>
      <c r="CS47" s="611"/>
      <c r="CT47" s="611"/>
      <c r="CU47" s="611"/>
      <c r="CV47" s="611"/>
      <c r="CW47" s="611"/>
      <c r="CX47" s="611"/>
      <c r="CY47" s="612"/>
      <c r="CZ47" s="613">
        <v>0</v>
      </c>
      <c r="DA47" s="614"/>
      <c r="DB47" s="614"/>
      <c r="DC47" s="615"/>
      <c r="DD47" s="616">
        <v>564</v>
      </c>
      <c r="DE47" s="611"/>
      <c r="DF47" s="611"/>
      <c r="DG47" s="611"/>
      <c r="DH47" s="611"/>
      <c r="DI47" s="611"/>
      <c r="DJ47" s="611"/>
      <c r="DK47" s="612"/>
      <c r="DL47" s="617"/>
      <c r="DM47" s="618"/>
      <c r="DN47" s="618"/>
      <c r="DO47" s="618"/>
      <c r="DP47" s="618"/>
      <c r="DQ47" s="618"/>
      <c r="DR47" s="618"/>
      <c r="DS47" s="618"/>
      <c r="DT47" s="618"/>
      <c r="DU47" s="618"/>
      <c r="DV47" s="619"/>
      <c r="DW47" s="620"/>
      <c r="DX47" s="621"/>
      <c r="DY47" s="621"/>
      <c r="DZ47" s="621"/>
      <c r="EA47" s="621"/>
      <c r="EB47" s="621"/>
      <c r="EC47" s="622"/>
    </row>
    <row r="48" spans="2:133" x14ac:dyDescent="0.15">
      <c r="B48" s="41"/>
      <c r="CD48" s="394"/>
      <c r="CE48" s="396"/>
      <c r="CF48" s="608" t="s">
        <v>438</v>
      </c>
      <c r="CG48" s="397"/>
      <c r="CH48" s="397"/>
      <c r="CI48" s="397"/>
      <c r="CJ48" s="397"/>
      <c r="CK48" s="397"/>
      <c r="CL48" s="397"/>
      <c r="CM48" s="397"/>
      <c r="CN48" s="397"/>
      <c r="CO48" s="397"/>
      <c r="CP48" s="397"/>
      <c r="CQ48" s="609"/>
      <c r="CR48" s="610" t="s">
        <v>201</v>
      </c>
      <c r="CS48" s="494"/>
      <c r="CT48" s="494"/>
      <c r="CU48" s="494"/>
      <c r="CV48" s="494"/>
      <c r="CW48" s="494"/>
      <c r="CX48" s="494"/>
      <c r="CY48" s="623"/>
      <c r="CZ48" s="613" t="s">
        <v>201</v>
      </c>
      <c r="DA48" s="357"/>
      <c r="DB48" s="357"/>
      <c r="DC48" s="624"/>
      <c r="DD48" s="616" t="s">
        <v>201</v>
      </c>
      <c r="DE48" s="494"/>
      <c r="DF48" s="494"/>
      <c r="DG48" s="494"/>
      <c r="DH48" s="494"/>
      <c r="DI48" s="494"/>
      <c r="DJ48" s="494"/>
      <c r="DK48" s="623"/>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15">
      <c r="B49" s="41"/>
      <c r="CD49" s="588" t="s">
        <v>147</v>
      </c>
      <c r="CE49" s="589"/>
      <c r="CF49" s="589"/>
      <c r="CG49" s="589"/>
      <c r="CH49" s="589"/>
      <c r="CI49" s="589"/>
      <c r="CJ49" s="589"/>
      <c r="CK49" s="589"/>
      <c r="CL49" s="589"/>
      <c r="CM49" s="589"/>
      <c r="CN49" s="589"/>
      <c r="CO49" s="589"/>
      <c r="CP49" s="589"/>
      <c r="CQ49" s="590"/>
      <c r="CR49" s="591">
        <v>16359658</v>
      </c>
      <c r="CS49" s="592"/>
      <c r="CT49" s="592"/>
      <c r="CU49" s="592"/>
      <c r="CV49" s="592"/>
      <c r="CW49" s="592"/>
      <c r="CX49" s="592"/>
      <c r="CY49" s="593"/>
      <c r="CZ49" s="594">
        <v>100</v>
      </c>
      <c r="DA49" s="595"/>
      <c r="DB49" s="595"/>
      <c r="DC49" s="596"/>
      <c r="DD49" s="597">
        <v>11361037</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NHUpOLj9YMxxDhtQcg5aeUSaV/97d/4zZSehLI3REqAzJ+2QL/HBDoEeLSs/gSeoY6/cG+bts8g8IOY5ccupng==" saltValue="hYhX6sv2uYSwDGRa9kUx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8" zoomScaleNormal="68"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8" t="s">
        <v>307</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9" t="s">
        <v>130</v>
      </c>
      <c r="DK2" s="1010"/>
      <c r="DL2" s="1010"/>
      <c r="DM2" s="1010"/>
      <c r="DN2" s="1010"/>
      <c r="DO2" s="1011"/>
      <c r="DP2" s="50"/>
      <c r="DQ2" s="1009" t="s">
        <v>79</v>
      </c>
      <c r="DR2" s="1010"/>
      <c r="DS2" s="1010"/>
      <c r="DT2" s="1010"/>
      <c r="DU2" s="1010"/>
      <c r="DV2" s="1010"/>
      <c r="DW2" s="1010"/>
      <c r="DX2" s="1010"/>
      <c r="DY2" s="1010"/>
      <c r="DZ2" s="101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9" t="s">
        <v>439</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56"/>
      <c r="BA4" s="56"/>
      <c r="BB4" s="56"/>
      <c r="BC4" s="56"/>
      <c r="BD4" s="56"/>
      <c r="BE4" s="67"/>
      <c r="BF4" s="67"/>
      <c r="BG4" s="67"/>
      <c r="BH4" s="67"/>
      <c r="BI4" s="67"/>
      <c r="BJ4" s="67"/>
      <c r="BK4" s="67"/>
      <c r="BL4" s="67"/>
      <c r="BM4" s="67"/>
      <c r="BN4" s="67"/>
      <c r="BO4" s="67"/>
      <c r="BP4" s="67"/>
      <c r="BQ4" s="781" t="s">
        <v>440</v>
      </c>
      <c r="BR4" s="781"/>
      <c r="BS4" s="781"/>
      <c r="BT4" s="781"/>
      <c r="BU4" s="781"/>
      <c r="BV4" s="781"/>
      <c r="BW4" s="781"/>
      <c r="BX4" s="781"/>
      <c r="BY4" s="781"/>
      <c r="BZ4" s="781"/>
      <c r="CA4" s="781"/>
      <c r="CB4" s="781"/>
      <c r="CC4" s="781"/>
      <c r="CD4" s="781"/>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67"/>
    </row>
    <row r="5" spans="1:131" s="47" customFormat="1" ht="26.25" customHeight="1" x14ac:dyDescent="0.15">
      <c r="A5" s="697" t="s">
        <v>441</v>
      </c>
      <c r="B5" s="698"/>
      <c r="C5" s="698"/>
      <c r="D5" s="698"/>
      <c r="E5" s="698"/>
      <c r="F5" s="698"/>
      <c r="G5" s="698"/>
      <c r="H5" s="698"/>
      <c r="I5" s="698"/>
      <c r="J5" s="698"/>
      <c r="K5" s="698"/>
      <c r="L5" s="698"/>
      <c r="M5" s="698"/>
      <c r="N5" s="698"/>
      <c r="O5" s="698"/>
      <c r="P5" s="699"/>
      <c r="Q5" s="689" t="s">
        <v>186</v>
      </c>
      <c r="R5" s="690"/>
      <c r="S5" s="690"/>
      <c r="T5" s="690"/>
      <c r="U5" s="691"/>
      <c r="V5" s="689" t="s">
        <v>442</v>
      </c>
      <c r="W5" s="690"/>
      <c r="X5" s="690"/>
      <c r="Y5" s="690"/>
      <c r="Z5" s="691"/>
      <c r="AA5" s="689" t="s">
        <v>443</v>
      </c>
      <c r="AB5" s="690"/>
      <c r="AC5" s="690"/>
      <c r="AD5" s="690"/>
      <c r="AE5" s="690"/>
      <c r="AF5" s="731" t="s">
        <v>183</v>
      </c>
      <c r="AG5" s="690"/>
      <c r="AH5" s="690"/>
      <c r="AI5" s="690"/>
      <c r="AJ5" s="695"/>
      <c r="AK5" s="690" t="s">
        <v>445</v>
      </c>
      <c r="AL5" s="690"/>
      <c r="AM5" s="690"/>
      <c r="AN5" s="690"/>
      <c r="AO5" s="691"/>
      <c r="AP5" s="689" t="s">
        <v>446</v>
      </c>
      <c r="AQ5" s="690"/>
      <c r="AR5" s="690"/>
      <c r="AS5" s="690"/>
      <c r="AT5" s="691"/>
      <c r="AU5" s="689" t="s">
        <v>448</v>
      </c>
      <c r="AV5" s="690"/>
      <c r="AW5" s="690"/>
      <c r="AX5" s="690"/>
      <c r="AY5" s="695"/>
      <c r="AZ5" s="56"/>
      <c r="BA5" s="56"/>
      <c r="BB5" s="56"/>
      <c r="BC5" s="56"/>
      <c r="BD5" s="56"/>
      <c r="BE5" s="67"/>
      <c r="BF5" s="67"/>
      <c r="BG5" s="67"/>
      <c r="BH5" s="67"/>
      <c r="BI5" s="67"/>
      <c r="BJ5" s="67"/>
      <c r="BK5" s="67"/>
      <c r="BL5" s="67"/>
      <c r="BM5" s="67"/>
      <c r="BN5" s="67"/>
      <c r="BO5" s="67"/>
      <c r="BP5" s="67"/>
      <c r="BQ5" s="697" t="s">
        <v>449</v>
      </c>
      <c r="BR5" s="698"/>
      <c r="BS5" s="698"/>
      <c r="BT5" s="698"/>
      <c r="BU5" s="698"/>
      <c r="BV5" s="698"/>
      <c r="BW5" s="698"/>
      <c r="BX5" s="698"/>
      <c r="BY5" s="698"/>
      <c r="BZ5" s="698"/>
      <c r="CA5" s="698"/>
      <c r="CB5" s="698"/>
      <c r="CC5" s="698"/>
      <c r="CD5" s="698"/>
      <c r="CE5" s="698"/>
      <c r="CF5" s="698"/>
      <c r="CG5" s="699"/>
      <c r="CH5" s="689" t="s">
        <v>372</v>
      </c>
      <c r="CI5" s="690"/>
      <c r="CJ5" s="690"/>
      <c r="CK5" s="690"/>
      <c r="CL5" s="691"/>
      <c r="CM5" s="689" t="s">
        <v>328</v>
      </c>
      <c r="CN5" s="690"/>
      <c r="CO5" s="690"/>
      <c r="CP5" s="690"/>
      <c r="CQ5" s="691"/>
      <c r="CR5" s="689" t="s">
        <v>246</v>
      </c>
      <c r="CS5" s="690"/>
      <c r="CT5" s="690"/>
      <c r="CU5" s="690"/>
      <c r="CV5" s="691"/>
      <c r="CW5" s="689" t="s">
        <v>51</v>
      </c>
      <c r="CX5" s="690"/>
      <c r="CY5" s="690"/>
      <c r="CZ5" s="690"/>
      <c r="DA5" s="691"/>
      <c r="DB5" s="689" t="s">
        <v>450</v>
      </c>
      <c r="DC5" s="690"/>
      <c r="DD5" s="690"/>
      <c r="DE5" s="690"/>
      <c r="DF5" s="691"/>
      <c r="DG5" s="1021" t="s">
        <v>243</v>
      </c>
      <c r="DH5" s="1022"/>
      <c r="DI5" s="1022"/>
      <c r="DJ5" s="1022"/>
      <c r="DK5" s="1023"/>
      <c r="DL5" s="1021" t="s">
        <v>453</v>
      </c>
      <c r="DM5" s="1022"/>
      <c r="DN5" s="1022"/>
      <c r="DO5" s="1022"/>
      <c r="DP5" s="1023"/>
      <c r="DQ5" s="689" t="s">
        <v>455</v>
      </c>
      <c r="DR5" s="690"/>
      <c r="DS5" s="690"/>
      <c r="DT5" s="690"/>
      <c r="DU5" s="691"/>
      <c r="DV5" s="689" t="s">
        <v>448</v>
      </c>
      <c r="DW5" s="690"/>
      <c r="DX5" s="690"/>
      <c r="DY5" s="690"/>
      <c r="DZ5" s="695"/>
      <c r="EA5" s="67"/>
    </row>
    <row r="6" spans="1:131" s="47" customFormat="1" ht="26.25" customHeight="1" x14ac:dyDescent="0.15">
      <c r="A6" s="700"/>
      <c r="B6" s="701"/>
      <c r="C6" s="701"/>
      <c r="D6" s="701"/>
      <c r="E6" s="701"/>
      <c r="F6" s="701"/>
      <c r="G6" s="701"/>
      <c r="H6" s="701"/>
      <c r="I6" s="701"/>
      <c r="J6" s="701"/>
      <c r="K6" s="701"/>
      <c r="L6" s="701"/>
      <c r="M6" s="701"/>
      <c r="N6" s="701"/>
      <c r="O6" s="701"/>
      <c r="P6" s="702"/>
      <c r="Q6" s="692"/>
      <c r="R6" s="693"/>
      <c r="S6" s="693"/>
      <c r="T6" s="693"/>
      <c r="U6" s="694"/>
      <c r="V6" s="692"/>
      <c r="W6" s="693"/>
      <c r="X6" s="693"/>
      <c r="Y6" s="693"/>
      <c r="Z6" s="694"/>
      <c r="AA6" s="692"/>
      <c r="AB6" s="693"/>
      <c r="AC6" s="693"/>
      <c r="AD6" s="693"/>
      <c r="AE6" s="693"/>
      <c r="AF6" s="732"/>
      <c r="AG6" s="693"/>
      <c r="AH6" s="693"/>
      <c r="AI6" s="693"/>
      <c r="AJ6" s="696"/>
      <c r="AK6" s="693"/>
      <c r="AL6" s="693"/>
      <c r="AM6" s="693"/>
      <c r="AN6" s="693"/>
      <c r="AO6" s="694"/>
      <c r="AP6" s="692"/>
      <c r="AQ6" s="693"/>
      <c r="AR6" s="693"/>
      <c r="AS6" s="693"/>
      <c r="AT6" s="694"/>
      <c r="AU6" s="692"/>
      <c r="AV6" s="693"/>
      <c r="AW6" s="693"/>
      <c r="AX6" s="693"/>
      <c r="AY6" s="696"/>
      <c r="AZ6" s="56"/>
      <c r="BA6" s="56"/>
      <c r="BB6" s="56"/>
      <c r="BC6" s="56"/>
      <c r="BD6" s="56"/>
      <c r="BE6" s="67"/>
      <c r="BF6" s="67"/>
      <c r="BG6" s="67"/>
      <c r="BH6" s="67"/>
      <c r="BI6" s="67"/>
      <c r="BJ6" s="67"/>
      <c r="BK6" s="67"/>
      <c r="BL6" s="67"/>
      <c r="BM6" s="67"/>
      <c r="BN6" s="67"/>
      <c r="BO6" s="67"/>
      <c r="BP6" s="67"/>
      <c r="BQ6" s="700"/>
      <c r="BR6" s="701"/>
      <c r="BS6" s="701"/>
      <c r="BT6" s="701"/>
      <c r="BU6" s="701"/>
      <c r="BV6" s="701"/>
      <c r="BW6" s="701"/>
      <c r="BX6" s="701"/>
      <c r="BY6" s="701"/>
      <c r="BZ6" s="701"/>
      <c r="CA6" s="701"/>
      <c r="CB6" s="701"/>
      <c r="CC6" s="701"/>
      <c r="CD6" s="701"/>
      <c r="CE6" s="701"/>
      <c r="CF6" s="701"/>
      <c r="CG6" s="702"/>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1024"/>
      <c r="DH6" s="1025"/>
      <c r="DI6" s="1025"/>
      <c r="DJ6" s="1025"/>
      <c r="DK6" s="1026"/>
      <c r="DL6" s="1024"/>
      <c r="DM6" s="1025"/>
      <c r="DN6" s="1025"/>
      <c r="DO6" s="1025"/>
      <c r="DP6" s="1026"/>
      <c r="DQ6" s="692"/>
      <c r="DR6" s="693"/>
      <c r="DS6" s="693"/>
      <c r="DT6" s="693"/>
      <c r="DU6" s="694"/>
      <c r="DV6" s="692"/>
      <c r="DW6" s="693"/>
      <c r="DX6" s="693"/>
      <c r="DY6" s="693"/>
      <c r="DZ6" s="696"/>
      <c r="EA6" s="67"/>
    </row>
    <row r="7" spans="1:131" s="47" customFormat="1" ht="26.25" customHeight="1" x14ac:dyDescent="0.15">
      <c r="A7" s="51">
        <v>1</v>
      </c>
      <c r="B7" s="962" t="s">
        <v>269</v>
      </c>
      <c r="C7" s="963"/>
      <c r="D7" s="963"/>
      <c r="E7" s="963"/>
      <c r="F7" s="963"/>
      <c r="G7" s="963"/>
      <c r="H7" s="963"/>
      <c r="I7" s="963"/>
      <c r="J7" s="963"/>
      <c r="K7" s="963"/>
      <c r="L7" s="963"/>
      <c r="M7" s="963"/>
      <c r="N7" s="963"/>
      <c r="O7" s="963"/>
      <c r="P7" s="964"/>
      <c r="Q7" s="965">
        <v>16561</v>
      </c>
      <c r="R7" s="966"/>
      <c r="S7" s="966"/>
      <c r="T7" s="966"/>
      <c r="U7" s="966"/>
      <c r="V7" s="966">
        <v>15889</v>
      </c>
      <c r="W7" s="966"/>
      <c r="X7" s="966"/>
      <c r="Y7" s="966"/>
      <c r="Z7" s="966"/>
      <c r="AA7" s="966">
        <v>672</v>
      </c>
      <c r="AB7" s="966"/>
      <c r="AC7" s="966"/>
      <c r="AD7" s="966"/>
      <c r="AE7" s="1012"/>
      <c r="AF7" s="1013">
        <v>539</v>
      </c>
      <c r="AG7" s="1014"/>
      <c r="AH7" s="1014"/>
      <c r="AI7" s="1014"/>
      <c r="AJ7" s="1015"/>
      <c r="AK7" s="1016">
        <v>318</v>
      </c>
      <c r="AL7" s="966"/>
      <c r="AM7" s="966"/>
      <c r="AN7" s="966"/>
      <c r="AO7" s="966"/>
      <c r="AP7" s="966">
        <v>6008</v>
      </c>
      <c r="AQ7" s="966"/>
      <c r="AR7" s="966"/>
      <c r="AS7" s="966"/>
      <c r="AT7" s="966"/>
      <c r="AU7" s="967"/>
      <c r="AV7" s="967"/>
      <c r="AW7" s="967"/>
      <c r="AX7" s="967"/>
      <c r="AY7" s="968"/>
      <c r="AZ7" s="56"/>
      <c r="BA7" s="56"/>
      <c r="BB7" s="56"/>
      <c r="BC7" s="56"/>
      <c r="BD7" s="56"/>
      <c r="BE7" s="67"/>
      <c r="BF7" s="67"/>
      <c r="BG7" s="67"/>
      <c r="BH7" s="67"/>
      <c r="BI7" s="67"/>
      <c r="BJ7" s="67"/>
      <c r="BK7" s="67"/>
      <c r="BL7" s="67"/>
      <c r="BM7" s="67"/>
      <c r="BN7" s="67"/>
      <c r="BO7" s="67"/>
      <c r="BP7" s="67"/>
      <c r="BQ7" s="51">
        <v>1</v>
      </c>
      <c r="BR7" s="71"/>
      <c r="BS7" s="962" t="s">
        <v>544</v>
      </c>
      <c r="BT7" s="963"/>
      <c r="BU7" s="963"/>
      <c r="BV7" s="963"/>
      <c r="BW7" s="963"/>
      <c r="BX7" s="963"/>
      <c r="BY7" s="963"/>
      <c r="BZ7" s="963"/>
      <c r="CA7" s="963"/>
      <c r="CB7" s="963"/>
      <c r="CC7" s="963"/>
      <c r="CD7" s="963"/>
      <c r="CE7" s="963"/>
      <c r="CF7" s="963"/>
      <c r="CG7" s="964"/>
      <c r="CH7" s="1017">
        <v>2</v>
      </c>
      <c r="CI7" s="1018"/>
      <c r="CJ7" s="1018"/>
      <c r="CK7" s="1018"/>
      <c r="CL7" s="1019"/>
      <c r="CM7" s="1017">
        <v>13</v>
      </c>
      <c r="CN7" s="1018"/>
      <c r="CO7" s="1018"/>
      <c r="CP7" s="1018"/>
      <c r="CQ7" s="1019"/>
      <c r="CR7" s="1017">
        <v>5</v>
      </c>
      <c r="CS7" s="1018"/>
      <c r="CT7" s="1018"/>
      <c r="CU7" s="1018"/>
      <c r="CV7" s="1019"/>
      <c r="CW7" s="1017" t="s">
        <v>201</v>
      </c>
      <c r="CX7" s="1018"/>
      <c r="CY7" s="1018"/>
      <c r="CZ7" s="1018"/>
      <c r="DA7" s="1019"/>
      <c r="DB7" s="1017" t="s">
        <v>201</v>
      </c>
      <c r="DC7" s="1018"/>
      <c r="DD7" s="1018"/>
      <c r="DE7" s="1018"/>
      <c r="DF7" s="1019"/>
      <c r="DG7" s="1017" t="s">
        <v>201</v>
      </c>
      <c r="DH7" s="1018"/>
      <c r="DI7" s="1018"/>
      <c r="DJ7" s="1018"/>
      <c r="DK7" s="1019"/>
      <c r="DL7" s="1017" t="s">
        <v>201</v>
      </c>
      <c r="DM7" s="1018"/>
      <c r="DN7" s="1018"/>
      <c r="DO7" s="1018"/>
      <c r="DP7" s="1019"/>
      <c r="DQ7" s="1017" t="s">
        <v>201</v>
      </c>
      <c r="DR7" s="1018"/>
      <c r="DS7" s="1018"/>
      <c r="DT7" s="1018"/>
      <c r="DU7" s="1019"/>
      <c r="DV7" s="962"/>
      <c r="DW7" s="963"/>
      <c r="DX7" s="963"/>
      <c r="DY7" s="963"/>
      <c r="DZ7" s="1020"/>
      <c r="EA7" s="67"/>
    </row>
    <row r="8" spans="1:131" s="47" customFormat="1" ht="26.25" customHeight="1" x14ac:dyDescent="0.15">
      <c r="A8" s="52">
        <v>2</v>
      </c>
      <c r="B8" s="951" t="s">
        <v>457</v>
      </c>
      <c r="C8" s="952"/>
      <c r="D8" s="952"/>
      <c r="E8" s="952"/>
      <c r="F8" s="952"/>
      <c r="G8" s="952"/>
      <c r="H8" s="952"/>
      <c r="I8" s="952"/>
      <c r="J8" s="952"/>
      <c r="K8" s="952"/>
      <c r="L8" s="952"/>
      <c r="M8" s="952"/>
      <c r="N8" s="952"/>
      <c r="O8" s="952"/>
      <c r="P8" s="953"/>
      <c r="Q8" s="954">
        <v>785</v>
      </c>
      <c r="R8" s="955"/>
      <c r="S8" s="955"/>
      <c r="T8" s="955"/>
      <c r="U8" s="955"/>
      <c r="V8" s="955">
        <v>763</v>
      </c>
      <c r="W8" s="955"/>
      <c r="X8" s="955"/>
      <c r="Y8" s="955"/>
      <c r="Z8" s="955"/>
      <c r="AA8" s="955">
        <v>22</v>
      </c>
      <c r="AB8" s="955"/>
      <c r="AC8" s="955"/>
      <c r="AD8" s="955"/>
      <c r="AE8" s="958"/>
      <c r="AF8" s="981" t="s">
        <v>201</v>
      </c>
      <c r="AG8" s="959"/>
      <c r="AH8" s="959"/>
      <c r="AI8" s="959"/>
      <c r="AJ8" s="982"/>
      <c r="AK8" s="960">
        <v>292</v>
      </c>
      <c r="AL8" s="955"/>
      <c r="AM8" s="955"/>
      <c r="AN8" s="955"/>
      <c r="AO8" s="955"/>
      <c r="AP8" s="955">
        <v>2063</v>
      </c>
      <c r="AQ8" s="955"/>
      <c r="AR8" s="955"/>
      <c r="AS8" s="955"/>
      <c r="AT8" s="955"/>
      <c r="AU8" s="956"/>
      <c r="AV8" s="956"/>
      <c r="AW8" s="956"/>
      <c r="AX8" s="956"/>
      <c r="AY8" s="957"/>
      <c r="AZ8" s="56"/>
      <c r="BA8" s="56"/>
      <c r="BB8" s="56"/>
      <c r="BC8" s="56"/>
      <c r="BD8" s="56"/>
      <c r="BE8" s="67"/>
      <c r="BF8" s="67"/>
      <c r="BG8" s="67"/>
      <c r="BH8" s="67"/>
      <c r="BI8" s="67"/>
      <c r="BJ8" s="67"/>
      <c r="BK8" s="67"/>
      <c r="BL8" s="67"/>
      <c r="BM8" s="67"/>
      <c r="BN8" s="67"/>
      <c r="BO8" s="67"/>
      <c r="BP8" s="67"/>
      <c r="BQ8" s="52">
        <v>2</v>
      </c>
      <c r="BR8" s="72"/>
      <c r="BS8" s="951" t="s">
        <v>545</v>
      </c>
      <c r="BT8" s="952"/>
      <c r="BU8" s="952"/>
      <c r="BV8" s="952"/>
      <c r="BW8" s="952"/>
      <c r="BX8" s="952"/>
      <c r="BY8" s="952"/>
      <c r="BZ8" s="952"/>
      <c r="CA8" s="952"/>
      <c r="CB8" s="952"/>
      <c r="CC8" s="952"/>
      <c r="CD8" s="952"/>
      <c r="CE8" s="952"/>
      <c r="CF8" s="952"/>
      <c r="CG8" s="953"/>
      <c r="CH8" s="961">
        <v>-8</v>
      </c>
      <c r="CI8" s="959"/>
      <c r="CJ8" s="959"/>
      <c r="CK8" s="959"/>
      <c r="CL8" s="969"/>
      <c r="CM8" s="961">
        <v>355</v>
      </c>
      <c r="CN8" s="959"/>
      <c r="CO8" s="959"/>
      <c r="CP8" s="959"/>
      <c r="CQ8" s="969"/>
      <c r="CR8" s="961">
        <v>50</v>
      </c>
      <c r="CS8" s="959"/>
      <c r="CT8" s="959"/>
      <c r="CU8" s="959"/>
      <c r="CV8" s="969"/>
      <c r="CW8" s="961" t="s">
        <v>201</v>
      </c>
      <c r="CX8" s="959"/>
      <c r="CY8" s="959"/>
      <c r="CZ8" s="959"/>
      <c r="DA8" s="969"/>
      <c r="DB8" s="961" t="s">
        <v>201</v>
      </c>
      <c r="DC8" s="959"/>
      <c r="DD8" s="959"/>
      <c r="DE8" s="959"/>
      <c r="DF8" s="969"/>
      <c r="DG8" s="961" t="s">
        <v>201</v>
      </c>
      <c r="DH8" s="959"/>
      <c r="DI8" s="959"/>
      <c r="DJ8" s="959"/>
      <c r="DK8" s="969"/>
      <c r="DL8" s="961" t="s">
        <v>201</v>
      </c>
      <c r="DM8" s="959"/>
      <c r="DN8" s="959"/>
      <c r="DO8" s="959"/>
      <c r="DP8" s="969"/>
      <c r="DQ8" s="961" t="s">
        <v>201</v>
      </c>
      <c r="DR8" s="959"/>
      <c r="DS8" s="959"/>
      <c r="DT8" s="959"/>
      <c r="DU8" s="969"/>
      <c r="DV8" s="951"/>
      <c r="DW8" s="952"/>
      <c r="DX8" s="952"/>
      <c r="DY8" s="952"/>
      <c r="DZ8" s="970"/>
      <c r="EA8" s="67"/>
    </row>
    <row r="9" spans="1:131" s="47" customFormat="1" ht="26.25" customHeight="1" x14ac:dyDescent="0.15">
      <c r="A9" s="52">
        <v>3</v>
      </c>
      <c r="B9" s="951" t="s">
        <v>150</v>
      </c>
      <c r="C9" s="952"/>
      <c r="D9" s="952"/>
      <c r="E9" s="952"/>
      <c r="F9" s="952"/>
      <c r="G9" s="952"/>
      <c r="H9" s="952"/>
      <c r="I9" s="952"/>
      <c r="J9" s="952"/>
      <c r="K9" s="952"/>
      <c r="L9" s="952"/>
      <c r="M9" s="952"/>
      <c r="N9" s="952"/>
      <c r="O9" s="952"/>
      <c r="P9" s="953"/>
      <c r="Q9" s="954">
        <v>6</v>
      </c>
      <c r="R9" s="955"/>
      <c r="S9" s="955"/>
      <c r="T9" s="955"/>
      <c r="U9" s="955"/>
      <c r="V9" s="955">
        <v>3</v>
      </c>
      <c r="W9" s="955"/>
      <c r="X9" s="955"/>
      <c r="Y9" s="955"/>
      <c r="Z9" s="955"/>
      <c r="AA9" s="955">
        <v>3</v>
      </c>
      <c r="AB9" s="955"/>
      <c r="AC9" s="955"/>
      <c r="AD9" s="955"/>
      <c r="AE9" s="958"/>
      <c r="AF9" s="981">
        <v>3</v>
      </c>
      <c r="AG9" s="959"/>
      <c r="AH9" s="959"/>
      <c r="AI9" s="959"/>
      <c r="AJ9" s="982"/>
      <c r="AK9" s="960" t="s">
        <v>201</v>
      </c>
      <c r="AL9" s="955"/>
      <c r="AM9" s="955"/>
      <c r="AN9" s="955"/>
      <c r="AO9" s="955"/>
      <c r="AP9" s="955" t="s">
        <v>201</v>
      </c>
      <c r="AQ9" s="955"/>
      <c r="AR9" s="955"/>
      <c r="AS9" s="955"/>
      <c r="AT9" s="955"/>
      <c r="AU9" s="956"/>
      <c r="AV9" s="956"/>
      <c r="AW9" s="956"/>
      <c r="AX9" s="956"/>
      <c r="AY9" s="957"/>
      <c r="AZ9" s="56"/>
      <c r="BA9" s="56"/>
      <c r="BB9" s="56"/>
      <c r="BC9" s="56"/>
      <c r="BD9" s="56"/>
      <c r="BE9" s="67"/>
      <c r="BF9" s="67"/>
      <c r="BG9" s="67"/>
      <c r="BH9" s="67"/>
      <c r="BI9" s="67"/>
      <c r="BJ9" s="67"/>
      <c r="BK9" s="67"/>
      <c r="BL9" s="67"/>
      <c r="BM9" s="67"/>
      <c r="BN9" s="67"/>
      <c r="BO9" s="67"/>
      <c r="BP9" s="67"/>
      <c r="BQ9" s="52">
        <v>3</v>
      </c>
      <c r="BR9" s="72" t="s">
        <v>170</v>
      </c>
      <c r="BS9" s="951" t="s">
        <v>546</v>
      </c>
      <c r="BT9" s="952"/>
      <c r="BU9" s="952"/>
      <c r="BV9" s="952"/>
      <c r="BW9" s="952"/>
      <c r="BX9" s="952"/>
      <c r="BY9" s="952"/>
      <c r="BZ9" s="952"/>
      <c r="CA9" s="952"/>
      <c r="CB9" s="952"/>
      <c r="CC9" s="952"/>
      <c r="CD9" s="952"/>
      <c r="CE9" s="952"/>
      <c r="CF9" s="952"/>
      <c r="CG9" s="953"/>
      <c r="CH9" s="961">
        <v>2</v>
      </c>
      <c r="CI9" s="959"/>
      <c r="CJ9" s="959"/>
      <c r="CK9" s="959"/>
      <c r="CL9" s="969"/>
      <c r="CM9" s="961">
        <v>321</v>
      </c>
      <c r="CN9" s="959"/>
      <c r="CO9" s="959"/>
      <c r="CP9" s="959"/>
      <c r="CQ9" s="969"/>
      <c r="CR9" s="961">
        <v>5</v>
      </c>
      <c r="CS9" s="959"/>
      <c r="CT9" s="959"/>
      <c r="CU9" s="959"/>
      <c r="CV9" s="969"/>
      <c r="CW9" s="961" t="s">
        <v>201</v>
      </c>
      <c r="CX9" s="959"/>
      <c r="CY9" s="959"/>
      <c r="CZ9" s="959"/>
      <c r="DA9" s="969"/>
      <c r="DB9" s="961">
        <v>360</v>
      </c>
      <c r="DC9" s="959"/>
      <c r="DD9" s="959"/>
      <c r="DE9" s="959"/>
      <c r="DF9" s="969"/>
      <c r="DG9" s="961" t="s">
        <v>201</v>
      </c>
      <c r="DH9" s="959"/>
      <c r="DI9" s="959"/>
      <c r="DJ9" s="959"/>
      <c r="DK9" s="969"/>
      <c r="DL9" s="961" t="s">
        <v>201</v>
      </c>
      <c r="DM9" s="959"/>
      <c r="DN9" s="959"/>
      <c r="DO9" s="959"/>
      <c r="DP9" s="969"/>
      <c r="DQ9" s="961" t="s">
        <v>201</v>
      </c>
      <c r="DR9" s="959"/>
      <c r="DS9" s="959"/>
      <c r="DT9" s="959"/>
      <c r="DU9" s="969"/>
      <c r="DV9" s="951"/>
      <c r="DW9" s="952"/>
      <c r="DX9" s="952"/>
      <c r="DY9" s="952"/>
      <c r="DZ9" s="970"/>
      <c r="EA9" s="67"/>
    </row>
    <row r="10" spans="1:131" s="47" customFormat="1" ht="26.25" customHeight="1" x14ac:dyDescent="0.15">
      <c r="A10" s="52">
        <v>4</v>
      </c>
      <c r="B10" s="951" t="s">
        <v>458</v>
      </c>
      <c r="C10" s="952"/>
      <c r="D10" s="952"/>
      <c r="E10" s="952"/>
      <c r="F10" s="952"/>
      <c r="G10" s="952"/>
      <c r="H10" s="952"/>
      <c r="I10" s="952"/>
      <c r="J10" s="952"/>
      <c r="K10" s="952"/>
      <c r="L10" s="952"/>
      <c r="M10" s="952"/>
      <c r="N10" s="952"/>
      <c r="O10" s="952"/>
      <c r="P10" s="953"/>
      <c r="Q10" s="954">
        <v>1</v>
      </c>
      <c r="R10" s="955"/>
      <c r="S10" s="955"/>
      <c r="T10" s="955"/>
      <c r="U10" s="955"/>
      <c r="V10" s="955">
        <v>0</v>
      </c>
      <c r="W10" s="955"/>
      <c r="X10" s="955"/>
      <c r="Y10" s="955"/>
      <c r="Z10" s="955"/>
      <c r="AA10" s="955">
        <v>1</v>
      </c>
      <c r="AB10" s="955"/>
      <c r="AC10" s="955"/>
      <c r="AD10" s="955"/>
      <c r="AE10" s="958"/>
      <c r="AF10" s="981">
        <v>1</v>
      </c>
      <c r="AG10" s="959"/>
      <c r="AH10" s="959"/>
      <c r="AI10" s="959"/>
      <c r="AJ10" s="982"/>
      <c r="AK10" s="960" t="s">
        <v>201</v>
      </c>
      <c r="AL10" s="955"/>
      <c r="AM10" s="955"/>
      <c r="AN10" s="955"/>
      <c r="AO10" s="955"/>
      <c r="AP10" s="955" t="s">
        <v>201</v>
      </c>
      <c r="AQ10" s="955"/>
      <c r="AR10" s="955"/>
      <c r="AS10" s="955"/>
      <c r="AT10" s="955"/>
      <c r="AU10" s="956"/>
      <c r="AV10" s="956"/>
      <c r="AW10" s="956"/>
      <c r="AX10" s="956"/>
      <c r="AY10" s="957"/>
      <c r="AZ10" s="56"/>
      <c r="BA10" s="56"/>
      <c r="BB10" s="56"/>
      <c r="BC10" s="56"/>
      <c r="BD10" s="56"/>
      <c r="BE10" s="67"/>
      <c r="BF10" s="67"/>
      <c r="BG10" s="67"/>
      <c r="BH10" s="67"/>
      <c r="BI10" s="67"/>
      <c r="BJ10" s="67"/>
      <c r="BK10" s="67"/>
      <c r="BL10" s="67"/>
      <c r="BM10" s="67"/>
      <c r="BN10" s="67"/>
      <c r="BO10" s="67"/>
      <c r="BP10" s="67"/>
      <c r="BQ10" s="52">
        <v>4</v>
      </c>
      <c r="BR10" s="72"/>
      <c r="BS10" s="951" t="s">
        <v>176</v>
      </c>
      <c r="BT10" s="952"/>
      <c r="BU10" s="952"/>
      <c r="BV10" s="952"/>
      <c r="BW10" s="952"/>
      <c r="BX10" s="952"/>
      <c r="BY10" s="952"/>
      <c r="BZ10" s="952"/>
      <c r="CA10" s="952"/>
      <c r="CB10" s="952"/>
      <c r="CC10" s="952"/>
      <c r="CD10" s="952"/>
      <c r="CE10" s="952"/>
      <c r="CF10" s="952"/>
      <c r="CG10" s="953"/>
      <c r="CH10" s="961">
        <v>0</v>
      </c>
      <c r="CI10" s="959"/>
      <c r="CJ10" s="959"/>
      <c r="CK10" s="959"/>
      <c r="CL10" s="969"/>
      <c r="CM10" s="961">
        <v>17</v>
      </c>
      <c r="CN10" s="959"/>
      <c r="CO10" s="959"/>
      <c r="CP10" s="959"/>
      <c r="CQ10" s="969"/>
      <c r="CR10" s="961">
        <v>20</v>
      </c>
      <c r="CS10" s="959"/>
      <c r="CT10" s="959"/>
      <c r="CU10" s="959"/>
      <c r="CV10" s="969"/>
      <c r="CW10" s="961" t="s">
        <v>201</v>
      </c>
      <c r="CX10" s="959"/>
      <c r="CY10" s="959"/>
      <c r="CZ10" s="959"/>
      <c r="DA10" s="969"/>
      <c r="DB10" s="961" t="s">
        <v>201</v>
      </c>
      <c r="DC10" s="959"/>
      <c r="DD10" s="959"/>
      <c r="DE10" s="959"/>
      <c r="DF10" s="969"/>
      <c r="DG10" s="961" t="s">
        <v>201</v>
      </c>
      <c r="DH10" s="959"/>
      <c r="DI10" s="959"/>
      <c r="DJ10" s="959"/>
      <c r="DK10" s="969"/>
      <c r="DL10" s="961" t="s">
        <v>201</v>
      </c>
      <c r="DM10" s="959"/>
      <c r="DN10" s="959"/>
      <c r="DO10" s="959"/>
      <c r="DP10" s="969"/>
      <c r="DQ10" s="961" t="s">
        <v>201</v>
      </c>
      <c r="DR10" s="959"/>
      <c r="DS10" s="959"/>
      <c r="DT10" s="959"/>
      <c r="DU10" s="969"/>
      <c r="DV10" s="951"/>
      <c r="DW10" s="952"/>
      <c r="DX10" s="952"/>
      <c r="DY10" s="952"/>
      <c r="DZ10" s="970"/>
      <c r="EA10" s="67"/>
    </row>
    <row r="11" spans="1:131" s="47" customFormat="1" ht="26.25" customHeight="1" x14ac:dyDescent="0.15">
      <c r="A11" s="52">
        <v>5</v>
      </c>
      <c r="B11" s="951"/>
      <c r="C11" s="952"/>
      <c r="D11" s="952"/>
      <c r="E11" s="952"/>
      <c r="F11" s="952"/>
      <c r="G11" s="952"/>
      <c r="H11" s="952"/>
      <c r="I11" s="952"/>
      <c r="J11" s="952"/>
      <c r="K11" s="952"/>
      <c r="L11" s="952"/>
      <c r="M11" s="952"/>
      <c r="N11" s="952"/>
      <c r="O11" s="952"/>
      <c r="P11" s="953"/>
      <c r="Q11" s="954"/>
      <c r="R11" s="955"/>
      <c r="S11" s="955"/>
      <c r="T11" s="955"/>
      <c r="U11" s="955"/>
      <c r="V11" s="955"/>
      <c r="W11" s="955"/>
      <c r="X11" s="955"/>
      <c r="Y11" s="955"/>
      <c r="Z11" s="955"/>
      <c r="AA11" s="955"/>
      <c r="AB11" s="955"/>
      <c r="AC11" s="955"/>
      <c r="AD11" s="955"/>
      <c r="AE11" s="958"/>
      <c r="AF11" s="981"/>
      <c r="AG11" s="959"/>
      <c r="AH11" s="959"/>
      <c r="AI11" s="959"/>
      <c r="AJ11" s="982"/>
      <c r="AK11" s="960"/>
      <c r="AL11" s="955"/>
      <c r="AM11" s="955"/>
      <c r="AN11" s="955"/>
      <c r="AO11" s="955"/>
      <c r="AP11" s="955"/>
      <c r="AQ11" s="955"/>
      <c r="AR11" s="955"/>
      <c r="AS11" s="955"/>
      <c r="AT11" s="955"/>
      <c r="AU11" s="956"/>
      <c r="AV11" s="956"/>
      <c r="AW11" s="956"/>
      <c r="AX11" s="956"/>
      <c r="AY11" s="957"/>
      <c r="AZ11" s="56"/>
      <c r="BA11" s="56"/>
      <c r="BB11" s="56"/>
      <c r="BC11" s="56"/>
      <c r="BD11" s="56"/>
      <c r="BE11" s="67"/>
      <c r="BF11" s="67"/>
      <c r="BG11" s="67"/>
      <c r="BH11" s="67"/>
      <c r="BI11" s="67"/>
      <c r="BJ11" s="67"/>
      <c r="BK11" s="67"/>
      <c r="BL11" s="67"/>
      <c r="BM11" s="67"/>
      <c r="BN11" s="67"/>
      <c r="BO11" s="67"/>
      <c r="BP11" s="67"/>
      <c r="BQ11" s="52">
        <v>5</v>
      </c>
      <c r="BR11" s="72"/>
      <c r="BS11" s="951"/>
      <c r="BT11" s="952"/>
      <c r="BU11" s="952"/>
      <c r="BV11" s="952"/>
      <c r="BW11" s="952"/>
      <c r="BX11" s="952"/>
      <c r="BY11" s="952"/>
      <c r="BZ11" s="952"/>
      <c r="CA11" s="952"/>
      <c r="CB11" s="952"/>
      <c r="CC11" s="952"/>
      <c r="CD11" s="952"/>
      <c r="CE11" s="952"/>
      <c r="CF11" s="952"/>
      <c r="CG11" s="953"/>
      <c r="CH11" s="961"/>
      <c r="CI11" s="959"/>
      <c r="CJ11" s="959"/>
      <c r="CK11" s="959"/>
      <c r="CL11" s="969"/>
      <c r="CM11" s="961"/>
      <c r="CN11" s="959"/>
      <c r="CO11" s="959"/>
      <c r="CP11" s="959"/>
      <c r="CQ11" s="969"/>
      <c r="CR11" s="961"/>
      <c r="CS11" s="959"/>
      <c r="CT11" s="959"/>
      <c r="CU11" s="959"/>
      <c r="CV11" s="969"/>
      <c r="CW11" s="961"/>
      <c r="CX11" s="959"/>
      <c r="CY11" s="959"/>
      <c r="CZ11" s="959"/>
      <c r="DA11" s="969"/>
      <c r="DB11" s="961"/>
      <c r="DC11" s="959"/>
      <c r="DD11" s="959"/>
      <c r="DE11" s="959"/>
      <c r="DF11" s="969"/>
      <c r="DG11" s="961"/>
      <c r="DH11" s="959"/>
      <c r="DI11" s="959"/>
      <c r="DJ11" s="959"/>
      <c r="DK11" s="969"/>
      <c r="DL11" s="961"/>
      <c r="DM11" s="959"/>
      <c r="DN11" s="959"/>
      <c r="DO11" s="959"/>
      <c r="DP11" s="969"/>
      <c r="DQ11" s="961"/>
      <c r="DR11" s="959"/>
      <c r="DS11" s="959"/>
      <c r="DT11" s="959"/>
      <c r="DU11" s="969"/>
      <c r="DV11" s="951"/>
      <c r="DW11" s="952"/>
      <c r="DX11" s="952"/>
      <c r="DY11" s="952"/>
      <c r="DZ11" s="970"/>
      <c r="EA11" s="67"/>
    </row>
    <row r="12" spans="1:131" s="47" customFormat="1" ht="26.25" customHeight="1" x14ac:dyDescent="0.15">
      <c r="A12" s="52">
        <v>6</v>
      </c>
      <c r="B12" s="951"/>
      <c r="C12" s="952"/>
      <c r="D12" s="952"/>
      <c r="E12" s="952"/>
      <c r="F12" s="952"/>
      <c r="G12" s="952"/>
      <c r="H12" s="952"/>
      <c r="I12" s="952"/>
      <c r="J12" s="952"/>
      <c r="K12" s="952"/>
      <c r="L12" s="952"/>
      <c r="M12" s="952"/>
      <c r="N12" s="952"/>
      <c r="O12" s="952"/>
      <c r="P12" s="953"/>
      <c r="Q12" s="954"/>
      <c r="R12" s="955"/>
      <c r="S12" s="955"/>
      <c r="T12" s="955"/>
      <c r="U12" s="955"/>
      <c r="V12" s="955"/>
      <c r="W12" s="955"/>
      <c r="X12" s="955"/>
      <c r="Y12" s="955"/>
      <c r="Z12" s="955"/>
      <c r="AA12" s="955"/>
      <c r="AB12" s="955"/>
      <c r="AC12" s="955"/>
      <c r="AD12" s="955"/>
      <c r="AE12" s="958"/>
      <c r="AF12" s="981"/>
      <c r="AG12" s="959"/>
      <c r="AH12" s="959"/>
      <c r="AI12" s="959"/>
      <c r="AJ12" s="982"/>
      <c r="AK12" s="960"/>
      <c r="AL12" s="955"/>
      <c r="AM12" s="955"/>
      <c r="AN12" s="955"/>
      <c r="AO12" s="955"/>
      <c r="AP12" s="955"/>
      <c r="AQ12" s="955"/>
      <c r="AR12" s="955"/>
      <c r="AS12" s="955"/>
      <c r="AT12" s="955"/>
      <c r="AU12" s="956"/>
      <c r="AV12" s="956"/>
      <c r="AW12" s="956"/>
      <c r="AX12" s="956"/>
      <c r="AY12" s="957"/>
      <c r="AZ12" s="56"/>
      <c r="BA12" s="56"/>
      <c r="BB12" s="56"/>
      <c r="BC12" s="56"/>
      <c r="BD12" s="56"/>
      <c r="BE12" s="67"/>
      <c r="BF12" s="67"/>
      <c r="BG12" s="67"/>
      <c r="BH12" s="67"/>
      <c r="BI12" s="67"/>
      <c r="BJ12" s="67"/>
      <c r="BK12" s="67"/>
      <c r="BL12" s="67"/>
      <c r="BM12" s="67"/>
      <c r="BN12" s="67"/>
      <c r="BO12" s="67"/>
      <c r="BP12" s="67"/>
      <c r="BQ12" s="52">
        <v>6</v>
      </c>
      <c r="BR12" s="72"/>
      <c r="BS12" s="951"/>
      <c r="BT12" s="952"/>
      <c r="BU12" s="952"/>
      <c r="BV12" s="952"/>
      <c r="BW12" s="952"/>
      <c r="BX12" s="952"/>
      <c r="BY12" s="952"/>
      <c r="BZ12" s="952"/>
      <c r="CA12" s="952"/>
      <c r="CB12" s="952"/>
      <c r="CC12" s="952"/>
      <c r="CD12" s="952"/>
      <c r="CE12" s="952"/>
      <c r="CF12" s="952"/>
      <c r="CG12" s="953"/>
      <c r="CH12" s="961"/>
      <c r="CI12" s="959"/>
      <c r="CJ12" s="959"/>
      <c r="CK12" s="959"/>
      <c r="CL12" s="969"/>
      <c r="CM12" s="961"/>
      <c r="CN12" s="959"/>
      <c r="CO12" s="959"/>
      <c r="CP12" s="959"/>
      <c r="CQ12" s="969"/>
      <c r="CR12" s="961"/>
      <c r="CS12" s="959"/>
      <c r="CT12" s="959"/>
      <c r="CU12" s="959"/>
      <c r="CV12" s="969"/>
      <c r="CW12" s="961"/>
      <c r="CX12" s="959"/>
      <c r="CY12" s="959"/>
      <c r="CZ12" s="959"/>
      <c r="DA12" s="969"/>
      <c r="DB12" s="961"/>
      <c r="DC12" s="959"/>
      <c r="DD12" s="959"/>
      <c r="DE12" s="959"/>
      <c r="DF12" s="969"/>
      <c r="DG12" s="961"/>
      <c r="DH12" s="959"/>
      <c r="DI12" s="959"/>
      <c r="DJ12" s="959"/>
      <c r="DK12" s="969"/>
      <c r="DL12" s="961"/>
      <c r="DM12" s="959"/>
      <c r="DN12" s="959"/>
      <c r="DO12" s="959"/>
      <c r="DP12" s="969"/>
      <c r="DQ12" s="961"/>
      <c r="DR12" s="959"/>
      <c r="DS12" s="959"/>
      <c r="DT12" s="959"/>
      <c r="DU12" s="969"/>
      <c r="DV12" s="951"/>
      <c r="DW12" s="952"/>
      <c r="DX12" s="952"/>
      <c r="DY12" s="952"/>
      <c r="DZ12" s="970"/>
      <c r="EA12" s="67"/>
    </row>
    <row r="13" spans="1:131" s="47" customFormat="1" ht="26.25" customHeight="1" x14ac:dyDescent="0.15">
      <c r="A13" s="52">
        <v>7</v>
      </c>
      <c r="B13" s="951"/>
      <c r="C13" s="952"/>
      <c r="D13" s="952"/>
      <c r="E13" s="952"/>
      <c r="F13" s="952"/>
      <c r="G13" s="952"/>
      <c r="H13" s="952"/>
      <c r="I13" s="952"/>
      <c r="J13" s="952"/>
      <c r="K13" s="952"/>
      <c r="L13" s="952"/>
      <c r="M13" s="952"/>
      <c r="N13" s="952"/>
      <c r="O13" s="952"/>
      <c r="P13" s="953"/>
      <c r="Q13" s="954"/>
      <c r="R13" s="955"/>
      <c r="S13" s="955"/>
      <c r="T13" s="955"/>
      <c r="U13" s="955"/>
      <c r="V13" s="955"/>
      <c r="W13" s="955"/>
      <c r="X13" s="955"/>
      <c r="Y13" s="955"/>
      <c r="Z13" s="955"/>
      <c r="AA13" s="955"/>
      <c r="AB13" s="955"/>
      <c r="AC13" s="955"/>
      <c r="AD13" s="955"/>
      <c r="AE13" s="958"/>
      <c r="AF13" s="981"/>
      <c r="AG13" s="959"/>
      <c r="AH13" s="959"/>
      <c r="AI13" s="959"/>
      <c r="AJ13" s="982"/>
      <c r="AK13" s="960"/>
      <c r="AL13" s="955"/>
      <c r="AM13" s="955"/>
      <c r="AN13" s="955"/>
      <c r="AO13" s="955"/>
      <c r="AP13" s="955"/>
      <c r="AQ13" s="955"/>
      <c r="AR13" s="955"/>
      <c r="AS13" s="955"/>
      <c r="AT13" s="955"/>
      <c r="AU13" s="956"/>
      <c r="AV13" s="956"/>
      <c r="AW13" s="956"/>
      <c r="AX13" s="956"/>
      <c r="AY13" s="957"/>
      <c r="AZ13" s="56"/>
      <c r="BA13" s="56"/>
      <c r="BB13" s="56"/>
      <c r="BC13" s="56"/>
      <c r="BD13" s="56"/>
      <c r="BE13" s="67"/>
      <c r="BF13" s="67"/>
      <c r="BG13" s="67"/>
      <c r="BH13" s="67"/>
      <c r="BI13" s="67"/>
      <c r="BJ13" s="67"/>
      <c r="BK13" s="67"/>
      <c r="BL13" s="67"/>
      <c r="BM13" s="67"/>
      <c r="BN13" s="67"/>
      <c r="BO13" s="67"/>
      <c r="BP13" s="67"/>
      <c r="BQ13" s="52">
        <v>7</v>
      </c>
      <c r="BR13" s="72"/>
      <c r="BS13" s="951"/>
      <c r="BT13" s="952"/>
      <c r="BU13" s="952"/>
      <c r="BV13" s="952"/>
      <c r="BW13" s="952"/>
      <c r="BX13" s="952"/>
      <c r="BY13" s="952"/>
      <c r="BZ13" s="952"/>
      <c r="CA13" s="952"/>
      <c r="CB13" s="952"/>
      <c r="CC13" s="952"/>
      <c r="CD13" s="952"/>
      <c r="CE13" s="952"/>
      <c r="CF13" s="952"/>
      <c r="CG13" s="953"/>
      <c r="CH13" s="961"/>
      <c r="CI13" s="959"/>
      <c r="CJ13" s="959"/>
      <c r="CK13" s="959"/>
      <c r="CL13" s="969"/>
      <c r="CM13" s="961"/>
      <c r="CN13" s="959"/>
      <c r="CO13" s="959"/>
      <c r="CP13" s="959"/>
      <c r="CQ13" s="969"/>
      <c r="CR13" s="961"/>
      <c r="CS13" s="959"/>
      <c r="CT13" s="959"/>
      <c r="CU13" s="959"/>
      <c r="CV13" s="969"/>
      <c r="CW13" s="961"/>
      <c r="CX13" s="959"/>
      <c r="CY13" s="959"/>
      <c r="CZ13" s="959"/>
      <c r="DA13" s="969"/>
      <c r="DB13" s="961"/>
      <c r="DC13" s="959"/>
      <c r="DD13" s="959"/>
      <c r="DE13" s="959"/>
      <c r="DF13" s="969"/>
      <c r="DG13" s="961"/>
      <c r="DH13" s="959"/>
      <c r="DI13" s="959"/>
      <c r="DJ13" s="959"/>
      <c r="DK13" s="969"/>
      <c r="DL13" s="961"/>
      <c r="DM13" s="959"/>
      <c r="DN13" s="959"/>
      <c r="DO13" s="959"/>
      <c r="DP13" s="969"/>
      <c r="DQ13" s="961"/>
      <c r="DR13" s="959"/>
      <c r="DS13" s="959"/>
      <c r="DT13" s="959"/>
      <c r="DU13" s="969"/>
      <c r="DV13" s="951"/>
      <c r="DW13" s="952"/>
      <c r="DX13" s="952"/>
      <c r="DY13" s="952"/>
      <c r="DZ13" s="970"/>
      <c r="EA13" s="67"/>
    </row>
    <row r="14" spans="1:131" s="47" customFormat="1" ht="26.25" customHeight="1" x14ac:dyDescent="0.15">
      <c r="A14" s="52">
        <v>8</v>
      </c>
      <c r="B14" s="951"/>
      <c r="C14" s="952"/>
      <c r="D14" s="952"/>
      <c r="E14" s="952"/>
      <c r="F14" s="952"/>
      <c r="G14" s="952"/>
      <c r="H14" s="952"/>
      <c r="I14" s="952"/>
      <c r="J14" s="952"/>
      <c r="K14" s="952"/>
      <c r="L14" s="952"/>
      <c r="M14" s="952"/>
      <c r="N14" s="952"/>
      <c r="O14" s="952"/>
      <c r="P14" s="953"/>
      <c r="Q14" s="954"/>
      <c r="R14" s="955"/>
      <c r="S14" s="955"/>
      <c r="T14" s="955"/>
      <c r="U14" s="955"/>
      <c r="V14" s="955"/>
      <c r="W14" s="955"/>
      <c r="X14" s="955"/>
      <c r="Y14" s="955"/>
      <c r="Z14" s="955"/>
      <c r="AA14" s="955"/>
      <c r="AB14" s="955"/>
      <c r="AC14" s="955"/>
      <c r="AD14" s="955"/>
      <c r="AE14" s="958"/>
      <c r="AF14" s="981"/>
      <c r="AG14" s="959"/>
      <c r="AH14" s="959"/>
      <c r="AI14" s="959"/>
      <c r="AJ14" s="982"/>
      <c r="AK14" s="960"/>
      <c r="AL14" s="955"/>
      <c r="AM14" s="955"/>
      <c r="AN14" s="955"/>
      <c r="AO14" s="955"/>
      <c r="AP14" s="955"/>
      <c r="AQ14" s="955"/>
      <c r="AR14" s="955"/>
      <c r="AS14" s="955"/>
      <c r="AT14" s="955"/>
      <c r="AU14" s="956"/>
      <c r="AV14" s="956"/>
      <c r="AW14" s="956"/>
      <c r="AX14" s="956"/>
      <c r="AY14" s="957"/>
      <c r="AZ14" s="56"/>
      <c r="BA14" s="56"/>
      <c r="BB14" s="56"/>
      <c r="BC14" s="56"/>
      <c r="BD14" s="56"/>
      <c r="BE14" s="67"/>
      <c r="BF14" s="67"/>
      <c r="BG14" s="67"/>
      <c r="BH14" s="67"/>
      <c r="BI14" s="67"/>
      <c r="BJ14" s="67"/>
      <c r="BK14" s="67"/>
      <c r="BL14" s="67"/>
      <c r="BM14" s="67"/>
      <c r="BN14" s="67"/>
      <c r="BO14" s="67"/>
      <c r="BP14" s="67"/>
      <c r="BQ14" s="52">
        <v>8</v>
      </c>
      <c r="BR14" s="72"/>
      <c r="BS14" s="951"/>
      <c r="BT14" s="952"/>
      <c r="BU14" s="952"/>
      <c r="BV14" s="952"/>
      <c r="BW14" s="952"/>
      <c r="BX14" s="952"/>
      <c r="BY14" s="952"/>
      <c r="BZ14" s="952"/>
      <c r="CA14" s="952"/>
      <c r="CB14" s="952"/>
      <c r="CC14" s="952"/>
      <c r="CD14" s="952"/>
      <c r="CE14" s="952"/>
      <c r="CF14" s="952"/>
      <c r="CG14" s="953"/>
      <c r="CH14" s="961"/>
      <c r="CI14" s="959"/>
      <c r="CJ14" s="959"/>
      <c r="CK14" s="959"/>
      <c r="CL14" s="969"/>
      <c r="CM14" s="961"/>
      <c r="CN14" s="959"/>
      <c r="CO14" s="959"/>
      <c r="CP14" s="959"/>
      <c r="CQ14" s="969"/>
      <c r="CR14" s="961"/>
      <c r="CS14" s="959"/>
      <c r="CT14" s="959"/>
      <c r="CU14" s="959"/>
      <c r="CV14" s="969"/>
      <c r="CW14" s="961"/>
      <c r="CX14" s="959"/>
      <c r="CY14" s="959"/>
      <c r="CZ14" s="959"/>
      <c r="DA14" s="969"/>
      <c r="DB14" s="961"/>
      <c r="DC14" s="959"/>
      <c r="DD14" s="959"/>
      <c r="DE14" s="959"/>
      <c r="DF14" s="969"/>
      <c r="DG14" s="961"/>
      <c r="DH14" s="959"/>
      <c r="DI14" s="959"/>
      <c r="DJ14" s="959"/>
      <c r="DK14" s="969"/>
      <c r="DL14" s="961"/>
      <c r="DM14" s="959"/>
      <c r="DN14" s="959"/>
      <c r="DO14" s="959"/>
      <c r="DP14" s="969"/>
      <c r="DQ14" s="961"/>
      <c r="DR14" s="959"/>
      <c r="DS14" s="959"/>
      <c r="DT14" s="959"/>
      <c r="DU14" s="969"/>
      <c r="DV14" s="951"/>
      <c r="DW14" s="952"/>
      <c r="DX14" s="952"/>
      <c r="DY14" s="952"/>
      <c r="DZ14" s="970"/>
      <c r="EA14" s="67"/>
    </row>
    <row r="15" spans="1:131" s="47" customFormat="1" ht="26.25" customHeight="1" x14ac:dyDescent="0.15">
      <c r="A15" s="52">
        <v>9</v>
      </c>
      <c r="B15" s="951"/>
      <c r="C15" s="952"/>
      <c r="D15" s="952"/>
      <c r="E15" s="952"/>
      <c r="F15" s="952"/>
      <c r="G15" s="952"/>
      <c r="H15" s="952"/>
      <c r="I15" s="952"/>
      <c r="J15" s="952"/>
      <c r="K15" s="952"/>
      <c r="L15" s="952"/>
      <c r="M15" s="952"/>
      <c r="N15" s="952"/>
      <c r="O15" s="952"/>
      <c r="P15" s="953"/>
      <c r="Q15" s="954"/>
      <c r="R15" s="955"/>
      <c r="S15" s="955"/>
      <c r="T15" s="955"/>
      <c r="U15" s="955"/>
      <c r="V15" s="955"/>
      <c r="W15" s="955"/>
      <c r="X15" s="955"/>
      <c r="Y15" s="955"/>
      <c r="Z15" s="955"/>
      <c r="AA15" s="955"/>
      <c r="AB15" s="955"/>
      <c r="AC15" s="955"/>
      <c r="AD15" s="955"/>
      <c r="AE15" s="958"/>
      <c r="AF15" s="981"/>
      <c r="AG15" s="959"/>
      <c r="AH15" s="959"/>
      <c r="AI15" s="959"/>
      <c r="AJ15" s="982"/>
      <c r="AK15" s="960"/>
      <c r="AL15" s="955"/>
      <c r="AM15" s="955"/>
      <c r="AN15" s="955"/>
      <c r="AO15" s="955"/>
      <c r="AP15" s="955"/>
      <c r="AQ15" s="955"/>
      <c r="AR15" s="955"/>
      <c r="AS15" s="955"/>
      <c r="AT15" s="955"/>
      <c r="AU15" s="956"/>
      <c r="AV15" s="956"/>
      <c r="AW15" s="956"/>
      <c r="AX15" s="956"/>
      <c r="AY15" s="957"/>
      <c r="AZ15" s="56"/>
      <c r="BA15" s="56"/>
      <c r="BB15" s="56"/>
      <c r="BC15" s="56"/>
      <c r="BD15" s="56"/>
      <c r="BE15" s="67"/>
      <c r="BF15" s="67"/>
      <c r="BG15" s="67"/>
      <c r="BH15" s="67"/>
      <c r="BI15" s="67"/>
      <c r="BJ15" s="67"/>
      <c r="BK15" s="67"/>
      <c r="BL15" s="67"/>
      <c r="BM15" s="67"/>
      <c r="BN15" s="67"/>
      <c r="BO15" s="67"/>
      <c r="BP15" s="67"/>
      <c r="BQ15" s="52">
        <v>9</v>
      </c>
      <c r="BR15" s="72"/>
      <c r="BS15" s="951"/>
      <c r="BT15" s="952"/>
      <c r="BU15" s="952"/>
      <c r="BV15" s="952"/>
      <c r="BW15" s="952"/>
      <c r="BX15" s="952"/>
      <c r="BY15" s="952"/>
      <c r="BZ15" s="952"/>
      <c r="CA15" s="952"/>
      <c r="CB15" s="952"/>
      <c r="CC15" s="952"/>
      <c r="CD15" s="952"/>
      <c r="CE15" s="952"/>
      <c r="CF15" s="952"/>
      <c r="CG15" s="953"/>
      <c r="CH15" s="961"/>
      <c r="CI15" s="959"/>
      <c r="CJ15" s="959"/>
      <c r="CK15" s="959"/>
      <c r="CL15" s="969"/>
      <c r="CM15" s="961"/>
      <c r="CN15" s="959"/>
      <c r="CO15" s="959"/>
      <c r="CP15" s="959"/>
      <c r="CQ15" s="969"/>
      <c r="CR15" s="961"/>
      <c r="CS15" s="959"/>
      <c r="CT15" s="959"/>
      <c r="CU15" s="959"/>
      <c r="CV15" s="969"/>
      <c r="CW15" s="961"/>
      <c r="CX15" s="959"/>
      <c r="CY15" s="959"/>
      <c r="CZ15" s="959"/>
      <c r="DA15" s="969"/>
      <c r="DB15" s="961"/>
      <c r="DC15" s="959"/>
      <c r="DD15" s="959"/>
      <c r="DE15" s="959"/>
      <c r="DF15" s="969"/>
      <c r="DG15" s="961"/>
      <c r="DH15" s="959"/>
      <c r="DI15" s="959"/>
      <c r="DJ15" s="959"/>
      <c r="DK15" s="969"/>
      <c r="DL15" s="961"/>
      <c r="DM15" s="959"/>
      <c r="DN15" s="959"/>
      <c r="DO15" s="959"/>
      <c r="DP15" s="969"/>
      <c r="DQ15" s="961"/>
      <c r="DR15" s="959"/>
      <c r="DS15" s="959"/>
      <c r="DT15" s="959"/>
      <c r="DU15" s="969"/>
      <c r="DV15" s="951"/>
      <c r="DW15" s="952"/>
      <c r="DX15" s="952"/>
      <c r="DY15" s="952"/>
      <c r="DZ15" s="970"/>
      <c r="EA15" s="67"/>
    </row>
    <row r="16" spans="1:131" s="47" customFormat="1" ht="26.25" customHeight="1" x14ac:dyDescent="0.15">
      <c r="A16" s="52">
        <v>10</v>
      </c>
      <c r="B16" s="951"/>
      <c r="C16" s="952"/>
      <c r="D16" s="952"/>
      <c r="E16" s="952"/>
      <c r="F16" s="952"/>
      <c r="G16" s="952"/>
      <c r="H16" s="952"/>
      <c r="I16" s="952"/>
      <c r="J16" s="952"/>
      <c r="K16" s="952"/>
      <c r="L16" s="952"/>
      <c r="M16" s="952"/>
      <c r="N16" s="952"/>
      <c r="O16" s="952"/>
      <c r="P16" s="953"/>
      <c r="Q16" s="954"/>
      <c r="R16" s="955"/>
      <c r="S16" s="955"/>
      <c r="T16" s="955"/>
      <c r="U16" s="955"/>
      <c r="V16" s="955"/>
      <c r="W16" s="955"/>
      <c r="X16" s="955"/>
      <c r="Y16" s="955"/>
      <c r="Z16" s="955"/>
      <c r="AA16" s="955"/>
      <c r="AB16" s="955"/>
      <c r="AC16" s="955"/>
      <c r="AD16" s="955"/>
      <c r="AE16" s="958"/>
      <c r="AF16" s="981"/>
      <c r="AG16" s="959"/>
      <c r="AH16" s="959"/>
      <c r="AI16" s="959"/>
      <c r="AJ16" s="982"/>
      <c r="AK16" s="960"/>
      <c r="AL16" s="955"/>
      <c r="AM16" s="955"/>
      <c r="AN16" s="955"/>
      <c r="AO16" s="955"/>
      <c r="AP16" s="955"/>
      <c r="AQ16" s="955"/>
      <c r="AR16" s="955"/>
      <c r="AS16" s="955"/>
      <c r="AT16" s="955"/>
      <c r="AU16" s="956"/>
      <c r="AV16" s="956"/>
      <c r="AW16" s="956"/>
      <c r="AX16" s="956"/>
      <c r="AY16" s="957"/>
      <c r="AZ16" s="56"/>
      <c r="BA16" s="56"/>
      <c r="BB16" s="56"/>
      <c r="BC16" s="56"/>
      <c r="BD16" s="56"/>
      <c r="BE16" s="67"/>
      <c r="BF16" s="67"/>
      <c r="BG16" s="67"/>
      <c r="BH16" s="67"/>
      <c r="BI16" s="67"/>
      <c r="BJ16" s="67"/>
      <c r="BK16" s="67"/>
      <c r="BL16" s="67"/>
      <c r="BM16" s="67"/>
      <c r="BN16" s="67"/>
      <c r="BO16" s="67"/>
      <c r="BP16" s="67"/>
      <c r="BQ16" s="52">
        <v>10</v>
      </c>
      <c r="BR16" s="72"/>
      <c r="BS16" s="951"/>
      <c r="BT16" s="952"/>
      <c r="BU16" s="952"/>
      <c r="BV16" s="952"/>
      <c r="BW16" s="952"/>
      <c r="BX16" s="952"/>
      <c r="BY16" s="952"/>
      <c r="BZ16" s="952"/>
      <c r="CA16" s="952"/>
      <c r="CB16" s="952"/>
      <c r="CC16" s="952"/>
      <c r="CD16" s="952"/>
      <c r="CE16" s="952"/>
      <c r="CF16" s="952"/>
      <c r="CG16" s="953"/>
      <c r="CH16" s="961"/>
      <c r="CI16" s="959"/>
      <c r="CJ16" s="959"/>
      <c r="CK16" s="959"/>
      <c r="CL16" s="969"/>
      <c r="CM16" s="961"/>
      <c r="CN16" s="959"/>
      <c r="CO16" s="959"/>
      <c r="CP16" s="959"/>
      <c r="CQ16" s="969"/>
      <c r="CR16" s="961"/>
      <c r="CS16" s="959"/>
      <c r="CT16" s="959"/>
      <c r="CU16" s="959"/>
      <c r="CV16" s="969"/>
      <c r="CW16" s="961"/>
      <c r="CX16" s="959"/>
      <c r="CY16" s="959"/>
      <c r="CZ16" s="959"/>
      <c r="DA16" s="969"/>
      <c r="DB16" s="961"/>
      <c r="DC16" s="959"/>
      <c r="DD16" s="959"/>
      <c r="DE16" s="959"/>
      <c r="DF16" s="969"/>
      <c r="DG16" s="961"/>
      <c r="DH16" s="959"/>
      <c r="DI16" s="959"/>
      <c r="DJ16" s="959"/>
      <c r="DK16" s="969"/>
      <c r="DL16" s="961"/>
      <c r="DM16" s="959"/>
      <c r="DN16" s="959"/>
      <c r="DO16" s="959"/>
      <c r="DP16" s="969"/>
      <c r="DQ16" s="961"/>
      <c r="DR16" s="959"/>
      <c r="DS16" s="959"/>
      <c r="DT16" s="959"/>
      <c r="DU16" s="969"/>
      <c r="DV16" s="951"/>
      <c r="DW16" s="952"/>
      <c r="DX16" s="952"/>
      <c r="DY16" s="952"/>
      <c r="DZ16" s="970"/>
      <c r="EA16" s="67"/>
    </row>
    <row r="17" spans="1:131" s="47" customFormat="1" ht="26.25" customHeight="1" x14ac:dyDescent="0.15">
      <c r="A17" s="52">
        <v>11</v>
      </c>
      <c r="B17" s="951"/>
      <c r="C17" s="952"/>
      <c r="D17" s="952"/>
      <c r="E17" s="952"/>
      <c r="F17" s="952"/>
      <c r="G17" s="952"/>
      <c r="H17" s="952"/>
      <c r="I17" s="952"/>
      <c r="J17" s="952"/>
      <c r="K17" s="952"/>
      <c r="L17" s="952"/>
      <c r="M17" s="952"/>
      <c r="N17" s="952"/>
      <c r="O17" s="952"/>
      <c r="P17" s="953"/>
      <c r="Q17" s="954"/>
      <c r="R17" s="955"/>
      <c r="S17" s="955"/>
      <c r="T17" s="955"/>
      <c r="U17" s="955"/>
      <c r="V17" s="955"/>
      <c r="W17" s="955"/>
      <c r="X17" s="955"/>
      <c r="Y17" s="955"/>
      <c r="Z17" s="955"/>
      <c r="AA17" s="955"/>
      <c r="AB17" s="955"/>
      <c r="AC17" s="955"/>
      <c r="AD17" s="955"/>
      <c r="AE17" s="958"/>
      <c r="AF17" s="981"/>
      <c r="AG17" s="959"/>
      <c r="AH17" s="959"/>
      <c r="AI17" s="959"/>
      <c r="AJ17" s="982"/>
      <c r="AK17" s="960"/>
      <c r="AL17" s="955"/>
      <c r="AM17" s="955"/>
      <c r="AN17" s="955"/>
      <c r="AO17" s="955"/>
      <c r="AP17" s="955"/>
      <c r="AQ17" s="955"/>
      <c r="AR17" s="955"/>
      <c r="AS17" s="955"/>
      <c r="AT17" s="955"/>
      <c r="AU17" s="956"/>
      <c r="AV17" s="956"/>
      <c r="AW17" s="956"/>
      <c r="AX17" s="956"/>
      <c r="AY17" s="957"/>
      <c r="AZ17" s="56"/>
      <c r="BA17" s="56"/>
      <c r="BB17" s="56"/>
      <c r="BC17" s="56"/>
      <c r="BD17" s="56"/>
      <c r="BE17" s="67"/>
      <c r="BF17" s="67"/>
      <c r="BG17" s="67"/>
      <c r="BH17" s="67"/>
      <c r="BI17" s="67"/>
      <c r="BJ17" s="67"/>
      <c r="BK17" s="67"/>
      <c r="BL17" s="67"/>
      <c r="BM17" s="67"/>
      <c r="BN17" s="67"/>
      <c r="BO17" s="67"/>
      <c r="BP17" s="67"/>
      <c r="BQ17" s="52">
        <v>11</v>
      </c>
      <c r="BR17" s="72"/>
      <c r="BS17" s="951"/>
      <c r="BT17" s="952"/>
      <c r="BU17" s="952"/>
      <c r="BV17" s="952"/>
      <c r="BW17" s="952"/>
      <c r="BX17" s="952"/>
      <c r="BY17" s="952"/>
      <c r="BZ17" s="952"/>
      <c r="CA17" s="952"/>
      <c r="CB17" s="952"/>
      <c r="CC17" s="952"/>
      <c r="CD17" s="952"/>
      <c r="CE17" s="952"/>
      <c r="CF17" s="952"/>
      <c r="CG17" s="953"/>
      <c r="CH17" s="961"/>
      <c r="CI17" s="959"/>
      <c r="CJ17" s="959"/>
      <c r="CK17" s="959"/>
      <c r="CL17" s="969"/>
      <c r="CM17" s="961"/>
      <c r="CN17" s="959"/>
      <c r="CO17" s="959"/>
      <c r="CP17" s="959"/>
      <c r="CQ17" s="969"/>
      <c r="CR17" s="961"/>
      <c r="CS17" s="959"/>
      <c r="CT17" s="959"/>
      <c r="CU17" s="959"/>
      <c r="CV17" s="969"/>
      <c r="CW17" s="961"/>
      <c r="CX17" s="959"/>
      <c r="CY17" s="959"/>
      <c r="CZ17" s="959"/>
      <c r="DA17" s="969"/>
      <c r="DB17" s="961"/>
      <c r="DC17" s="959"/>
      <c r="DD17" s="959"/>
      <c r="DE17" s="959"/>
      <c r="DF17" s="969"/>
      <c r="DG17" s="961"/>
      <c r="DH17" s="959"/>
      <c r="DI17" s="959"/>
      <c r="DJ17" s="959"/>
      <c r="DK17" s="969"/>
      <c r="DL17" s="961"/>
      <c r="DM17" s="959"/>
      <c r="DN17" s="959"/>
      <c r="DO17" s="959"/>
      <c r="DP17" s="969"/>
      <c r="DQ17" s="961"/>
      <c r="DR17" s="959"/>
      <c r="DS17" s="959"/>
      <c r="DT17" s="959"/>
      <c r="DU17" s="969"/>
      <c r="DV17" s="951"/>
      <c r="DW17" s="952"/>
      <c r="DX17" s="952"/>
      <c r="DY17" s="952"/>
      <c r="DZ17" s="970"/>
      <c r="EA17" s="67"/>
    </row>
    <row r="18" spans="1:131" s="47" customFormat="1" ht="26.25" customHeight="1" x14ac:dyDescent="0.15">
      <c r="A18" s="52">
        <v>12</v>
      </c>
      <c r="B18" s="951"/>
      <c r="C18" s="952"/>
      <c r="D18" s="952"/>
      <c r="E18" s="952"/>
      <c r="F18" s="952"/>
      <c r="G18" s="952"/>
      <c r="H18" s="952"/>
      <c r="I18" s="952"/>
      <c r="J18" s="952"/>
      <c r="K18" s="952"/>
      <c r="L18" s="952"/>
      <c r="M18" s="952"/>
      <c r="N18" s="952"/>
      <c r="O18" s="952"/>
      <c r="P18" s="953"/>
      <c r="Q18" s="954"/>
      <c r="R18" s="955"/>
      <c r="S18" s="955"/>
      <c r="T18" s="955"/>
      <c r="U18" s="955"/>
      <c r="V18" s="955"/>
      <c r="W18" s="955"/>
      <c r="X18" s="955"/>
      <c r="Y18" s="955"/>
      <c r="Z18" s="955"/>
      <c r="AA18" s="955"/>
      <c r="AB18" s="955"/>
      <c r="AC18" s="955"/>
      <c r="AD18" s="955"/>
      <c r="AE18" s="958"/>
      <c r="AF18" s="981"/>
      <c r="AG18" s="959"/>
      <c r="AH18" s="959"/>
      <c r="AI18" s="959"/>
      <c r="AJ18" s="982"/>
      <c r="AK18" s="960"/>
      <c r="AL18" s="955"/>
      <c r="AM18" s="955"/>
      <c r="AN18" s="955"/>
      <c r="AO18" s="955"/>
      <c r="AP18" s="955"/>
      <c r="AQ18" s="955"/>
      <c r="AR18" s="955"/>
      <c r="AS18" s="955"/>
      <c r="AT18" s="955"/>
      <c r="AU18" s="956"/>
      <c r="AV18" s="956"/>
      <c r="AW18" s="956"/>
      <c r="AX18" s="956"/>
      <c r="AY18" s="957"/>
      <c r="AZ18" s="56"/>
      <c r="BA18" s="56"/>
      <c r="BB18" s="56"/>
      <c r="BC18" s="56"/>
      <c r="BD18" s="56"/>
      <c r="BE18" s="67"/>
      <c r="BF18" s="67"/>
      <c r="BG18" s="67"/>
      <c r="BH18" s="67"/>
      <c r="BI18" s="67"/>
      <c r="BJ18" s="67"/>
      <c r="BK18" s="67"/>
      <c r="BL18" s="67"/>
      <c r="BM18" s="67"/>
      <c r="BN18" s="67"/>
      <c r="BO18" s="67"/>
      <c r="BP18" s="67"/>
      <c r="BQ18" s="52">
        <v>12</v>
      </c>
      <c r="BR18" s="72"/>
      <c r="BS18" s="951"/>
      <c r="BT18" s="952"/>
      <c r="BU18" s="952"/>
      <c r="BV18" s="952"/>
      <c r="BW18" s="952"/>
      <c r="BX18" s="952"/>
      <c r="BY18" s="952"/>
      <c r="BZ18" s="952"/>
      <c r="CA18" s="952"/>
      <c r="CB18" s="952"/>
      <c r="CC18" s="952"/>
      <c r="CD18" s="952"/>
      <c r="CE18" s="952"/>
      <c r="CF18" s="952"/>
      <c r="CG18" s="953"/>
      <c r="CH18" s="961"/>
      <c r="CI18" s="959"/>
      <c r="CJ18" s="959"/>
      <c r="CK18" s="959"/>
      <c r="CL18" s="969"/>
      <c r="CM18" s="961"/>
      <c r="CN18" s="959"/>
      <c r="CO18" s="959"/>
      <c r="CP18" s="959"/>
      <c r="CQ18" s="969"/>
      <c r="CR18" s="961"/>
      <c r="CS18" s="959"/>
      <c r="CT18" s="959"/>
      <c r="CU18" s="959"/>
      <c r="CV18" s="969"/>
      <c r="CW18" s="961"/>
      <c r="CX18" s="959"/>
      <c r="CY18" s="959"/>
      <c r="CZ18" s="959"/>
      <c r="DA18" s="969"/>
      <c r="DB18" s="961"/>
      <c r="DC18" s="959"/>
      <c r="DD18" s="959"/>
      <c r="DE18" s="959"/>
      <c r="DF18" s="969"/>
      <c r="DG18" s="961"/>
      <c r="DH18" s="959"/>
      <c r="DI18" s="959"/>
      <c r="DJ18" s="959"/>
      <c r="DK18" s="969"/>
      <c r="DL18" s="961"/>
      <c r="DM18" s="959"/>
      <c r="DN18" s="959"/>
      <c r="DO18" s="959"/>
      <c r="DP18" s="969"/>
      <c r="DQ18" s="961"/>
      <c r="DR18" s="959"/>
      <c r="DS18" s="959"/>
      <c r="DT18" s="959"/>
      <c r="DU18" s="969"/>
      <c r="DV18" s="951"/>
      <c r="DW18" s="952"/>
      <c r="DX18" s="952"/>
      <c r="DY18" s="952"/>
      <c r="DZ18" s="970"/>
      <c r="EA18" s="67"/>
    </row>
    <row r="19" spans="1:131" s="47" customFormat="1" ht="26.25" customHeight="1" x14ac:dyDescent="0.15">
      <c r="A19" s="52">
        <v>13</v>
      </c>
      <c r="B19" s="951"/>
      <c r="C19" s="952"/>
      <c r="D19" s="952"/>
      <c r="E19" s="952"/>
      <c r="F19" s="952"/>
      <c r="G19" s="952"/>
      <c r="H19" s="952"/>
      <c r="I19" s="952"/>
      <c r="J19" s="952"/>
      <c r="K19" s="952"/>
      <c r="L19" s="952"/>
      <c r="M19" s="952"/>
      <c r="N19" s="952"/>
      <c r="O19" s="952"/>
      <c r="P19" s="953"/>
      <c r="Q19" s="954"/>
      <c r="R19" s="955"/>
      <c r="S19" s="955"/>
      <c r="T19" s="955"/>
      <c r="U19" s="955"/>
      <c r="V19" s="955"/>
      <c r="W19" s="955"/>
      <c r="X19" s="955"/>
      <c r="Y19" s="955"/>
      <c r="Z19" s="955"/>
      <c r="AA19" s="955"/>
      <c r="AB19" s="955"/>
      <c r="AC19" s="955"/>
      <c r="AD19" s="955"/>
      <c r="AE19" s="958"/>
      <c r="AF19" s="981"/>
      <c r="AG19" s="959"/>
      <c r="AH19" s="959"/>
      <c r="AI19" s="959"/>
      <c r="AJ19" s="982"/>
      <c r="AK19" s="960"/>
      <c r="AL19" s="955"/>
      <c r="AM19" s="955"/>
      <c r="AN19" s="955"/>
      <c r="AO19" s="955"/>
      <c r="AP19" s="955"/>
      <c r="AQ19" s="955"/>
      <c r="AR19" s="955"/>
      <c r="AS19" s="955"/>
      <c r="AT19" s="955"/>
      <c r="AU19" s="956"/>
      <c r="AV19" s="956"/>
      <c r="AW19" s="956"/>
      <c r="AX19" s="956"/>
      <c r="AY19" s="957"/>
      <c r="AZ19" s="56"/>
      <c r="BA19" s="56"/>
      <c r="BB19" s="56"/>
      <c r="BC19" s="56"/>
      <c r="BD19" s="56"/>
      <c r="BE19" s="67"/>
      <c r="BF19" s="67"/>
      <c r="BG19" s="67"/>
      <c r="BH19" s="67"/>
      <c r="BI19" s="67"/>
      <c r="BJ19" s="67"/>
      <c r="BK19" s="67"/>
      <c r="BL19" s="67"/>
      <c r="BM19" s="67"/>
      <c r="BN19" s="67"/>
      <c r="BO19" s="67"/>
      <c r="BP19" s="67"/>
      <c r="BQ19" s="52">
        <v>13</v>
      </c>
      <c r="BR19" s="72"/>
      <c r="BS19" s="951"/>
      <c r="BT19" s="952"/>
      <c r="BU19" s="952"/>
      <c r="BV19" s="952"/>
      <c r="BW19" s="952"/>
      <c r="BX19" s="952"/>
      <c r="BY19" s="952"/>
      <c r="BZ19" s="952"/>
      <c r="CA19" s="952"/>
      <c r="CB19" s="952"/>
      <c r="CC19" s="952"/>
      <c r="CD19" s="952"/>
      <c r="CE19" s="952"/>
      <c r="CF19" s="952"/>
      <c r="CG19" s="953"/>
      <c r="CH19" s="961"/>
      <c r="CI19" s="959"/>
      <c r="CJ19" s="959"/>
      <c r="CK19" s="959"/>
      <c r="CL19" s="969"/>
      <c r="CM19" s="961"/>
      <c r="CN19" s="959"/>
      <c r="CO19" s="959"/>
      <c r="CP19" s="959"/>
      <c r="CQ19" s="969"/>
      <c r="CR19" s="961"/>
      <c r="CS19" s="959"/>
      <c r="CT19" s="959"/>
      <c r="CU19" s="959"/>
      <c r="CV19" s="969"/>
      <c r="CW19" s="961"/>
      <c r="CX19" s="959"/>
      <c r="CY19" s="959"/>
      <c r="CZ19" s="959"/>
      <c r="DA19" s="969"/>
      <c r="DB19" s="961"/>
      <c r="DC19" s="959"/>
      <c r="DD19" s="959"/>
      <c r="DE19" s="959"/>
      <c r="DF19" s="969"/>
      <c r="DG19" s="961"/>
      <c r="DH19" s="959"/>
      <c r="DI19" s="959"/>
      <c r="DJ19" s="959"/>
      <c r="DK19" s="969"/>
      <c r="DL19" s="961"/>
      <c r="DM19" s="959"/>
      <c r="DN19" s="959"/>
      <c r="DO19" s="959"/>
      <c r="DP19" s="969"/>
      <c r="DQ19" s="961"/>
      <c r="DR19" s="959"/>
      <c r="DS19" s="959"/>
      <c r="DT19" s="959"/>
      <c r="DU19" s="969"/>
      <c r="DV19" s="951"/>
      <c r="DW19" s="952"/>
      <c r="DX19" s="952"/>
      <c r="DY19" s="952"/>
      <c r="DZ19" s="970"/>
      <c r="EA19" s="67"/>
    </row>
    <row r="20" spans="1:131" s="47" customFormat="1" ht="26.25" customHeight="1" x14ac:dyDescent="0.15">
      <c r="A20" s="52">
        <v>14</v>
      </c>
      <c r="B20" s="951"/>
      <c r="C20" s="952"/>
      <c r="D20" s="952"/>
      <c r="E20" s="952"/>
      <c r="F20" s="952"/>
      <c r="G20" s="952"/>
      <c r="H20" s="952"/>
      <c r="I20" s="952"/>
      <c r="J20" s="952"/>
      <c r="K20" s="952"/>
      <c r="L20" s="952"/>
      <c r="M20" s="952"/>
      <c r="N20" s="952"/>
      <c r="O20" s="952"/>
      <c r="P20" s="953"/>
      <c r="Q20" s="954"/>
      <c r="R20" s="955"/>
      <c r="S20" s="955"/>
      <c r="T20" s="955"/>
      <c r="U20" s="955"/>
      <c r="V20" s="955"/>
      <c r="W20" s="955"/>
      <c r="X20" s="955"/>
      <c r="Y20" s="955"/>
      <c r="Z20" s="955"/>
      <c r="AA20" s="955"/>
      <c r="AB20" s="955"/>
      <c r="AC20" s="955"/>
      <c r="AD20" s="955"/>
      <c r="AE20" s="958"/>
      <c r="AF20" s="981"/>
      <c r="AG20" s="959"/>
      <c r="AH20" s="959"/>
      <c r="AI20" s="959"/>
      <c r="AJ20" s="982"/>
      <c r="AK20" s="960"/>
      <c r="AL20" s="955"/>
      <c r="AM20" s="955"/>
      <c r="AN20" s="955"/>
      <c r="AO20" s="955"/>
      <c r="AP20" s="955"/>
      <c r="AQ20" s="955"/>
      <c r="AR20" s="955"/>
      <c r="AS20" s="955"/>
      <c r="AT20" s="955"/>
      <c r="AU20" s="956"/>
      <c r="AV20" s="956"/>
      <c r="AW20" s="956"/>
      <c r="AX20" s="956"/>
      <c r="AY20" s="957"/>
      <c r="AZ20" s="56"/>
      <c r="BA20" s="56"/>
      <c r="BB20" s="56"/>
      <c r="BC20" s="56"/>
      <c r="BD20" s="56"/>
      <c r="BE20" s="67"/>
      <c r="BF20" s="67"/>
      <c r="BG20" s="67"/>
      <c r="BH20" s="67"/>
      <c r="BI20" s="67"/>
      <c r="BJ20" s="67"/>
      <c r="BK20" s="67"/>
      <c r="BL20" s="67"/>
      <c r="BM20" s="67"/>
      <c r="BN20" s="67"/>
      <c r="BO20" s="67"/>
      <c r="BP20" s="67"/>
      <c r="BQ20" s="52">
        <v>14</v>
      </c>
      <c r="BR20" s="72"/>
      <c r="BS20" s="951"/>
      <c r="BT20" s="952"/>
      <c r="BU20" s="952"/>
      <c r="BV20" s="952"/>
      <c r="BW20" s="952"/>
      <c r="BX20" s="952"/>
      <c r="BY20" s="952"/>
      <c r="BZ20" s="952"/>
      <c r="CA20" s="952"/>
      <c r="CB20" s="952"/>
      <c r="CC20" s="952"/>
      <c r="CD20" s="952"/>
      <c r="CE20" s="952"/>
      <c r="CF20" s="952"/>
      <c r="CG20" s="953"/>
      <c r="CH20" s="961"/>
      <c r="CI20" s="959"/>
      <c r="CJ20" s="959"/>
      <c r="CK20" s="959"/>
      <c r="CL20" s="969"/>
      <c r="CM20" s="961"/>
      <c r="CN20" s="959"/>
      <c r="CO20" s="959"/>
      <c r="CP20" s="959"/>
      <c r="CQ20" s="969"/>
      <c r="CR20" s="961"/>
      <c r="CS20" s="959"/>
      <c r="CT20" s="959"/>
      <c r="CU20" s="959"/>
      <c r="CV20" s="969"/>
      <c r="CW20" s="961"/>
      <c r="CX20" s="959"/>
      <c r="CY20" s="959"/>
      <c r="CZ20" s="959"/>
      <c r="DA20" s="969"/>
      <c r="DB20" s="961"/>
      <c r="DC20" s="959"/>
      <c r="DD20" s="959"/>
      <c r="DE20" s="959"/>
      <c r="DF20" s="969"/>
      <c r="DG20" s="961"/>
      <c r="DH20" s="959"/>
      <c r="DI20" s="959"/>
      <c r="DJ20" s="959"/>
      <c r="DK20" s="969"/>
      <c r="DL20" s="961"/>
      <c r="DM20" s="959"/>
      <c r="DN20" s="959"/>
      <c r="DO20" s="959"/>
      <c r="DP20" s="969"/>
      <c r="DQ20" s="961"/>
      <c r="DR20" s="959"/>
      <c r="DS20" s="959"/>
      <c r="DT20" s="959"/>
      <c r="DU20" s="969"/>
      <c r="DV20" s="951"/>
      <c r="DW20" s="952"/>
      <c r="DX20" s="952"/>
      <c r="DY20" s="952"/>
      <c r="DZ20" s="970"/>
      <c r="EA20" s="67"/>
    </row>
    <row r="21" spans="1:131" s="47" customFormat="1" ht="26.25" customHeight="1" x14ac:dyDescent="0.15">
      <c r="A21" s="52">
        <v>15</v>
      </c>
      <c r="B21" s="951"/>
      <c r="C21" s="952"/>
      <c r="D21" s="952"/>
      <c r="E21" s="952"/>
      <c r="F21" s="952"/>
      <c r="G21" s="952"/>
      <c r="H21" s="952"/>
      <c r="I21" s="952"/>
      <c r="J21" s="952"/>
      <c r="K21" s="952"/>
      <c r="L21" s="952"/>
      <c r="M21" s="952"/>
      <c r="N21" s="952"/>
      <c r="O21" s="952"/>
      <c r="P21" s="953"/>
      <c r="Q21" s="954"/>
      <c r="R21" s="955"/>
      <c r="S21" s="955"/>
      <c r="T21" s="955"/>
      <c r="U21" s="955"/>
      <c r="V21" s="955"/>
      <c r="W21" s="955"/>
      <c r="X21" s="955"/>
      <c r="Y21" s="955"/>
      <c r="Z21" s="955"/>
      <c r="AA21" s="955"/>
      <c r="AB21" s="955"/>
      <c r="AC21" s="955"/>
      <c r="AD21" s="955"/>
      <c r="AE21" s="958"/>
      <c r="AF21" s="981"/>
      <c r="AG21" s="959"/>
      <c r="AH21" s="959"/>
      <c r="AI21" s="959"/>
      <c r="AJ21" s="982"/>
      <c r="AK21" s="960"/>
      <c r="AL21" s="955"/>
      <c r="AM21" s="955"/>
      <c r="AN21" s="955"/>
      <c r="AO21" s="955"/>
      <c r="AP21" s="955"/>
      <c r="AQ21" s="955"/>
      <c r="AR21" s="955"/>
      <c r="AS21" s="955"/>
      <c r="AT21" s="955"/>
      <c r="AU21" s="956"/>
      <c r="AV21" s="956"/>
      <c r="AW21" s="956"/>
      <c r="AX21" s="956"/>
      <c r="AY21" s="957"/>
      <c r="AZ21" s="56"/>
      <c r="BA21" s="56"/>
      <c r="BB21" s="56"/>
      <c r="BC21" s="56"/>
      <c r="BD21" s="56"/>
      <c r="BE21" s="67"/>
      <c r="BF21" s="67"/>
      <c r="BG21" s="67"/>
      <c r="BH21" s="67"/>
      <c r="BI21" s="67"/>
      <c r="BJ21" s="67"/>
      <c r="BK21" s="67"/>
      <c r="BL21" s="67"/>
      <c r="BM21" s="67"/>
      <c r="BN21" s="67"/>
      <c r="BO21" s="67"/>
      <c r="BP21" s="67"/>
      <c r="BQ21" s="52">
        <v>15</v>
      </c>
      <c r="BR21" s="72"/>
      <c r="BS21" s="951"/>
      <c r="BT21" s="952"/>
      <c r="BU21" s="952"/>
      <c r="BV21" s="952"/>
      <c r="BW21" s="952"/>
      <c r="BX21" s="952"/>
      <c r="BY21" s="952"/>
      <c r="BZ21" s="952"/>
      <c r="CA21" s="952"/>
      <c r="CB21" s="952"/>
      <c r="CC21" s="952"/>
      <c r="CD21" s="952"/>
      <c r="CE21" s="952"/>
      <c r="CF21" s="952"/>
      <c r="CG21" s="953"/>
      <c r="CH21" s="961"/>
      <c r="CI21" s="959"/>
      <c r="CJ21" s="959"/>
      <c r="CK21" s="959"/>
      <c r="CL21" s="969"/>
      <c r="CM21" s="961"/>
      <c r="CN21" s="959"/>
      <c r="CO21" s="959"/>
      <c r="CP21" s="959"/>
      <c r="CQ21" s="969"/>
      <c r="CR21" s="961"/>
      <c r="CS21" s="959"/>
      <c r="CT21" s="959"/>
      <c r="CU21" s="959"/>
      <c r="CV21" s="969"/>
      <c r="CW21" s="961"/>
      <c r="CX21" s="959"/>
      <c r="CY21" s="959"/>
      <c r="CZ21" s="959"/>
      <c r="DA21" s="969"/>
      <c r="DB21" s="961"/>
      <c r="DC21" s="959"/>
      <c r="DD21" s="959"/>
      <c r="DE21" s="959"/>
      <c r="DF21" s="969"/>
      <c r="DG21" s="961"/>
      <c r="DH21" s="959"/>
      <c r="DI21" s="959"/>
      <c r="DJ21" s="959"/>
      <c r="DK21" s="969"/>
      <c r="DL21" s="961"/>
      <c r="DM21" s="959"/>
      <c r="DN21" s="959"/>
      <c r="DO21" s="959"/>
      <c r="DP21" s="969"/>
      <c r="DQ21" s="961"/>
      <c r="DR21" s="959"/>
      <c r="DS21" s="959"/>
      <c r="DT21" s="959"/>
      <c r="DU21" s="969"/>
      <c r="DV21" s="951"/>
      <c r="DW21" s="952"/>
      <c r="DX21" s="952"/>
      <c r="DY21" s="952"/>
      <c r="DZ21" s="970"/>
      <c r="EA21" s="67"/>
    </row>
    <row r="22" spans="1:131" s="47" customFormat="1" ht="26.25" customHeight="1" x14ac:dyDescent="0.15">
      <c r="A22" s="52">
        <v>16</v>
      </c>
      <c r="B22" s="951"/>
      <c r="C22" s="952"/>
      <c r="D22" s="952"/>
      <c r="E22" s="952"/>
      <c r="F22" s="952"/>
      <c r="G22" s="952"/>
      <c r="H22" s="952"/>
      <c r="I22" s="952"/>
      <c r="J22" s="952"/>
      <c r="K22" s="952"/>
      <c r="L22" s="952"/>
      <c r="M22" s="952"/>
      <c r="N22" s="952"/>
      <c r="O22" s="952"/>
      <c r="P22" s="953"/>
      <c r="Q22" s="1002"/>
      <c r="R22" s="1003"/>
      <c r="S22" s="1003"/>
      <c r="T22" s="1003"/>
      <c r="U22" s="1003"/>
      <c r="V22" s="1003"/>
      <c r="W22" s="1003"/>
      <c r="X22" s="1003"/>
      <c r="Y22" s="1003"/>
      <c r="Z22" s="1003"/>
      <c r="AA22" s="1003"/>
      <c r="AB22" s="1003"/>
      <c r="AC22" s="1003"/>
      <c r="AD22" s="1003"/>
      <c r="AE22" s="1004"/>
      <c r="AF22" s="981"/>
      <c r="AG22" s="959"/>
      <c r="AH22" s="959"/>
      <c r="AI22" s="959"/>
      <c r="AJ22" s="982"/>
      <c r="AK22" s="1005"/>
      <c r="AL22" s="1003"/>
      <c r="AM22" s="1003"/>
      <c r="AN22" s="1003"/>
      <c r="AO22" s="1003"/>
      <c r="AP22" s="1003"/>
      <c r="AQ22" s="1003"/>
      <c r="AR22" s="1003"/>
      <c r="AS22" s="1003"/>
      <c r="AT22" s="1003"/>
      <c r="AU22" s="1006"/>
      <c r="AV22" s="1006"/>
      <c r="AW22" s="1006"/>
      <c r="AX22" s="1006"/>
      <c r="AY22" s="1007"/>
      <c r="AZ22" s="986" t="s">
        <v>459</v>
      </c>
      <c r="BA22" s="986"/>
      <c r="BB22" s="986"/>
      <c r="BC22" s="986"/>
      <c r="BD22" s="987"/>
      <c r="BE22" s="67"/>
      <c r="BF22" s="67"/>
      <c r="BG22" s="67"/>
      <c r="BH22" s="67"/>
      <c r="BI22" s="67"/>
      <c r="BJ22" s="67"/>
      <c r="BK22" s="67"/>
      <c r="BL22" s="67"/>
      <c r="BM22" s="67"/>
      <c r="BN22" s="67"/>
      <c r="BO22" s="67"/>
      <c r="BP22" s="67"/>
      <c r="BQ22" s="52">
        <v>16</v>
      </c>
      <c r="BR22" s="72"/>
      <c r="BS22" s="951"/>
      <c r="BT22" s="952"/>
      <c r="BU22" s="952"/>
      <c r="BV22" s="952"/>
      <c r="BW22" s="952"/>
      <c r="BX22" s="952"/>
      <c r="BY22" s="952"/>
      <c r="BZ22" s="952"/>
      <c r="CA22" s="952"/>
      <c r="CB22" s="952"/>
      <c r="CC22" s="952"/>
      <c r="CD22" s="952"/>
      <c r="CE22" s="952"/>
      <c r="CF22" s="952"/>
      <c r="CG22" s="953"/>
      <c r="CH22" s="961"/>
      <c r="CI22" s="959"/>
      <c r="CJ22" s="959"/>
      <c r="CK22" s="959"/>
      <c r="CL22" s="969"/>
      <c r="CM22" s="961"/>
      <c r="CN22" s="959"/>
      <c r="CO22" s="959"/>
      <c r="CP22" s="959"/>
      <c r="CQ22" s="969"/>
      <c r="CR22" s="961"/>
      <c r="CS22" s="959"/>
      <c r="CT22" s="959"/>
      <c r="CU22" s="959"/>
      <c r="CV22" s="969"/>
      <c r="CW22" s="961"/>
      <c r="CX22" s="959"/>
      <c r="CY22" s="959"/>
      <c r="CZ22" s="959"/>
      <c r="DA22" s="969"/>
      <c r="DB22" s="961"/>
      <c r="DC22" s="959"/>
      <c r="DD22" s="959"/>
      <c r="DE22" s="959"/>
      <c r="DF22" s="969"/>
      <c r="DG22" s="961"/>
      <c r="DH22" s="959"/>
      <c r="DI22" s="959"/>
      <c r="DJ22" s="959"/>
      <c r="DK22" s="969"/>
      <c r="DL22" s="961"/>
      <c r="DM22" s="959"/>
      <c r="DN22" s="959"/>
      <c r="DO22" s="959"/>
      <c r="DP22" s="969"/>
      <c r="DQ22" s="961"/>
      <c r="DR22" s="959"/>
      <c r="DS22" s="959"/>
      <c r="DT22" s="959"/>
      <c r="DU22" s="969"/>
      <c r="DV22" s="951"/>
      <c r="DW22" s="952"/>
      <c r="DX22" s="952"/>
      <c r="DY22" s="952"/>
      <c r="DZ22" s="970"/>
      <c r="EA22" s="67"/>
    </row>
    <row r="23" spans="1:131" s="47" customFormat="1" ht="26.25" customHeight="1" x14ac:dyDescent="0.15">
      <c r="A23" s="53" t="s">
        <v>254</v>
      </c>
      <c r="B23" s="929" t="s">
        <v>311</v>
      </c>
      <c r="C23" s="930"/>
      <c r="D23" s="930"/>
      <c r="E23" s="930"/>
      <c r="F23" s="930"/>
      <c r="G23" s="930"/>
      <c r="H23" s="930"/>
      <c r="I23" s="930"/>
      <c r="J23" s="930"/>
      <c r="K23" s="930"/>
      <c r="L23" s="930"/>
      <c r="M23" s="930"/>
      <c r="N23" s="930"/>
      <c r="O23" s="930"/>
      <c r="P23" s="931"/>
      <c r="Q23" s="1000">
        <v>17058</v>
      </c>
      <c r="R23" s="941"/>
      <c r="S23" s="941"/>
      <c r="T23" s="941"/>
      <c r="U23" s="941"/>
      <c r="V23" s="941">
        <v>16360</v>
      </c>
      <c r="W23" s="941"/>
      <c r="X23" s="941"/>
      <c r="Y23" s="941"/>
      <c r="Z23" s="941"/>
      <c r="AA23" s="941">
        <v>698</v>
      </c>
      <c r="AB23" s="941"/>
      <c r="AC23" s="941"/>
      <c r="AD23" s="941"/>
      <c r="AE23" s="1001"/>
      <c r="AF23" s="972">
        <v>543</v>
      </c>
      <c r="AG23" s="941"/>
      <c r="AH23" s="941"/>
      <c r="AI23" s="941"/>
      <c r="AJ23" s="973"/>
      <c r="AK23" s="974"/>
      <c r="AL23" s="940"/>
      <c r="AM23" s="940"/>
      <c r="AN23" s="940"/>
      <c r="AO23" s="940"/>
      <c r="AP23" s="941">
        <v>8070</v>
      </c>
      <c r="AQ23" s="941"/>
      <c r="AR23" s="941"/>
      <c r="AS23" s="941"/>
      <c r="AT23" s="941"/>
      <c r="AU23" s="942"/>
      <c r="AV23" s="942"/>
      <c r="AW23" s="942"/>
      <c r="AX23" s="942"/>
      <c r="AY23" s="943"/>
      <c r="AZ23" s="976" t="s">
        <v>201</v>
      </c>
      <c r="BA23" s="936"/>
      <c r="BB23" s="936"/>
      <c r="BC23" s="936"/>
      <c r="BD23" s="977"/>
      <c r="BE23" s="67"/>
      <c r="BF23" s="67"/>
      <c r="BG23" s="67"/>
      <c r="BH23" s="67"/>
      <c r="BI23" s="67"/>
      <c r="BJ23" s="67"/>
      <c r="BK23" s="67"/>
      <c r="BL23" s="67"/>
      <c r="BM23" s="67"/>
      <c r="BN23" s="67"/>
      <c r="BO23" s="67"/>
      <c r="BP23" s="67"/>
      <c r="BQ23" s="52">
        <v>17</v>
      </c>
      <c r="BR23" s="72"/>
      <c r="BS23" s="951"/>
      <c r="BT23" s="952"/>
      <c r="BU23" s="952"/>
      <c r="BV23" s="952"/>
      <c r="BW23" s="952"/>
      <c r="BX23" s="952"/>
      <c r="BY23" s="952"/>
      <c r="BZ23" s="952"/>
      <c r="CA23" s="952"/>
      <c r="CB23" s="952"/>
      <c r="CC23" s="952"/>
      <c r="CD23" s="952"/>
      <c r="CE23" s="952"/>
      <c r="CF23" s="952"/>
      <c r="CG23" s="953"/>
      <c r="CH23" s="961"/>
      <c r="CI23" s="959"/>
      <c r="CJ23" s="959"/>
      <c r="CK23" s="959"/>
      <c r="CL23" s="969"/>
      <c r="CM23" s="961"/>
      <c r="CN23" s="959"/>
      <c r="CO23" s="959"/>
      <c r="CP23" s="959"/>
      <c r="CQ23" s="969"/>
      <c r="CR23" s="961"/>
      <c r="CS23" s="959"/>
      <c r="CT23" s="959"/>
      <c r="CU23" s="959"/>
      <c r="CV23" s="969"/>
      <c r="CW23" s="961"/>
      <c r="CX23" s="959"/>
      <c r="CY23" s="959"/>
      <c r="CZ23" s="959"/>
      <c r="DA23" s="969"/>
      <c r="DB23" s="961"/>
      <c r="DC23" s="959"/>
      <c r="DD23" s="959"/>
      <c r="DE23" s="959"/>
      <c r="DF23" s="969"/>
      <c r="DG23" s="961"/>
      <c r="DH23" s="959"/>
      <c r="DI23" s="959"/>
      <c r="DJ23" s="959"/>
      <c r="DK23" s="969"/>
      <c r="DL23" s="961"/>
      <c r="DM23" s="959"/>
      <c r="DN23" s="959"/>
      <c r="DO23" s="959"/>
      <c r="DP23" s="969"/>
      <c r="DQ23" s="961"/>
      <c r="DR23" s="959"/>
      <c r="DS23" s="959"/>
      <c r="DT23" s="959"/>
      <c r="DU23" s="969"/>
      <c r="DV23" s="951"/>
      <c r="DW23" s="952"/>
      <c r="DX23" s="952"/>
      <c r="DY23" s="952"/>
      <c r="DZ23" s="970"/>
      <c r="EA23" s="67"/>
    </row>
    <row r="24" spans="1:131" s="47" customFormat="1" ht="26.25" customHeight="1" x14ac:dyDescent="0.15">
      <c r="A24" s="998" t="s">
        <v>387</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56"/>
      <c r="BA24" s="56"/>
      <c r="BB24" s="56"/>
      <c r="BC24" s="56"/>
      <c r="BD24" s="56"/>
      <c r="BE24" s="67"/>
      <c r="BF24" s="67"/>
      <c r="BG24" s="67"/>
      <c r="BH24" s="67"/>
      <c r="BI24" s="67"/>
      <c r="BJ24" s="67"/>
      <c r="BK24" s="67"/>
      <c r="BL24" s="67"/>
      <c r="BM24" s="67"/>
      <c r="BN24" s="67"/>
      <c r="BO24" s="67"/>
      <c r="BP24" s="67"/>
      <c r="BQ24" s="52">
        <v>18</v>
      </c>
      <c r="BR24" s="72"/>
      <c r="BS24" s="951"/>
      <c r="BT24" s="952"/>
      <c r="BU24" s="952"/>
      <c r="BV24" s="952"/>
      <c r="BW24" s="952"/>
      <c r="BX24" s="952"/>
      <c r="BY24" s="952"/>
      <c r="BZ24" s="952"/>
      <c r="CA24" s="952"/>
      <c r="CB24" s="952"/>
      <c r="CC24" s="952"/>
      <c r="CD24" s="952"/>
      <c r="CE24" s="952"/>
      <c r="CF24" s="952"/>
      <c r="CG24" s="953"/>
      <c r="CH24" s="961"/>
      <c r="CI24" s="959"/>
      <c r="CJ24" s="959"/>
      <c r="CK24" s="959"/>
      <c r="CL24" s="969"/>
      <c r="CM24" s="961"/>
      <c r="CN24" s="959"/>
      <c r="CO24" s="959"/>
      <c r="CP24" s="959"/>
      <c r="CQ24" s="969"/>
      <c r="CR24" s="961"/>
      <c r="CS24" s="959"/>
      <c r="CT24" s="959"/>
      <c r="CU24" s="959"/>
      <c r="CV24" s="969"/>
      <c r="CW24" s="961"/>
      <c r="CX24" s="959"/>
      <c r="CY24" s="959"/>
      <c r="CZ24" s="959"/>
      <c r="DA24" s="969"/>
      <c r="DB24" s="961"/>
      <c r="DC24" s="959"/>
      <c r="DD24" s="959"/>
      <c r="DE24" s="959"/>
      <c r="DF24" s="969"/>
      <c r="DG24" s="961"/>
      <c r="DH24" s="959"/>
      <c r="DI24" s="959"/>
      <c r="DJ24" s="959"/>
      <c r="DK24" s="969"/>
      <c r="DL24" s="961"/>
      <c r="DM24" s="959"/>
      <c r="DN24" s="959"/>
      <c r="DO24" s="959"/>
      <c r="DP24" s="969"/>
      <c r="DQ24" s="961"/>
      <c r="DR24" s="959"/>
      <c r="DS24" s="959"/>
      <c r="DT24" s="959"/>
      <c r="DU24" s="969"/>
      <c r="DV24" s="951"/>
      <c r="DW24" s="952"/>
      <c r="DX24" s="952"/>
      <c r="DY24" s="952"/>
      <c r="DZ24" s="970"/>
      <c r="EA24" s="67"/>
    </row>
    <row r="25" spans="1:131" ht="26.25" customHeight="1" x14ac:dyDescent="0.15">
      <c r="A25" s="999" t="s">
        <v>420</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56"/>
      <c r="BK25" s="56"/>
      <c r="BL25" s="56"/>
      <c r="BM25" s="56"/>
      <c r="BN25" s="56"/>
      <c r="BO25" s="55"/>
      <c r="BP25" s="55"/>
      <c r="BQ25" s="52">
        <v>19</v>
      </c>
      <c r="BR25" s="72"/>
      <c r="BS25" s="951"/>
      <c r="BT25" s="952"/>
      <c r="BU25" s="952"/>
      <c r="BV25" s="952"/>
      <c r="BW25" s="952"/>
      <c r="BX25" s="952"/>
      <c r="BY25" s="952"/>
      <c r="BZ25" s="952"/>
      <c r="CA25" s="952"/>
      <c r="CB25" s="952"/>
      <c r="CC25" s="952"/>
      <c r="CD25" s="952"/>
      <c r="CE25" s="952"/>
      <c r="CF25" s="952"/>
      <c r="CG25" s="953"/>
      <c r="CH25" s="961"/>
      <c r="CI25" s="959"/>
      <c r="CJ25" s="959"/>
      <c r="CK25" s="959"/>
      <c r="CL25" s="969"/>
      <c r="CM25" s="961"/>
      <c r="CN25" s="959"/>
      <c r="CO25" s="959"/>
      <c r="CP25" s="959"/>
      <c r="CQ25" s="969"/>
      <c r="CR25" s="961"/>
      <c r="CS25" s="959"/>
      <c r="CT25" s="959"/>
      <c r="CU25" s="959"/>
      <c r="CV25" s="969"/>
      <c r="CW25" s="961"/>
      <c r="CX25" s="959"/>
      <c r="CY25" s="959"/>
      <c r="CZ25" s="959"/>
      <c r="DA25" s="969"/>
      <c r="DB25" s="961"/>
      <c r="DC25" s="959"/>
      <c r="DD25" s="959"/>
      <c r="DE25" s="959"/>
      <c r="DF25" s="969"/>
      <c r="DG25" s="961"/>
      <c r="DH25" s="959"/>
      <c r="DI25" s="959"/>
      <c r="DJ25" s="959"/>
      <c r="DK25" s="969"/>
      <c r="DL25" s="961"/>
      <c r="DM25" s="959"/>
      <c r="DN25" s="959"/>
      <c r="DO25" s="959"/>
      <c r="DP25" s="969"/>
      <c r="DQ25" s="961"/>
      <c r="DR25" s="959"/>
      <c r="DS25" s="959"/>
      <c r="DT25" s="959"/>
      <c r="DU25" s="969"/>
      <c r="DV25" s="951"/>
      <c r="DW25" s="952"/>
      <c r="DX25" s="952"/>
      <c r="DY25" s="952"/>
      <c r="DZ25" s="970"/>
      <c r="EA25" s="48"/>
    </row>
    <row r="26" spans="1:131" ht="26.25" customHeight="1" x14ac:dyDescent="0.15">
      <c r="A26" s="697" t="s">
        <v>441</v>
      </c>
      <c r="B26" s="698"/>
      <c r="C26" s="698"/>
      <c r="D26" s="698"/>
      <c r="E26" s="698"/>
      <c r="F26" s="698"/>
      <c r="G26" s="698"/>
      <c r="H26" s="698"/>
      <c r="I26" s="698"/>
      <c r="J26" s="698"/>
      <c r="K26" s="698"/>
      <c r="L26" s="698"/>
      <c r="M26" s="698"/>
      <c r="N26" s="698"/>
      <c r="O26" s="698"/>
      <c r="P26" s="699"/>
      <c r="Q26" s="689" t="s">
        <v>461</v>
      </c>
      <c r="R26" s="690"/>
      <c r="S26" s="690"/>
      <c r="T26" s="690"/>
      <c r="U26" s="691"/>
      <c r="V26" s="689" t="s">
        <v>462</v>
      </c>
      <c r="W26" s="690"/>
      <c r="X26" s="690"/>
      <c r="Y26" s="690"/>
      <c r="Z26" s="691"/>
      <c r="AA26" s="689" t="s">
        <v>463</v>
      </c>
      <c r="AB26" s="690"/>
      <c r="AC26" s="690"/>
      <c r="AD26" s="690"/>
      <c r="AE26" s="690"/>
      <c r="AF26" s="703" t="s">
        <v>251</v>
      </c>
      <c r="AG26" s="704"/>
      <c r="AH26" s="704"/>
      <c r="AI26" s="704"/>
      <c r="AJ26" s="705"/>
      <c r="AK26" s="690" t="s">
        <v>391</v>
      </c>
      <c r="AL26" s="690"/>
      <c r="AM26" s="690"/>
      <c r="AN26" s="690"/>
      <c r="AO26" s="691"/>
      <c r="AP26" s="689" t="s">
        <v>364</v>
      </c>
      <c r="AQ26" s="690"/>
      <c r="AR26" s="690"/>
      <c r="AS26" s="690"/>
      <c r="AT26" s="691"/>
      <c r="AU26" s="689" t="s">
        <v>464</v>
      </c>
      <c r="AV26" s="690"/>
      <c r="AW26" s="690"/>
      <c r="AX26" s="690"/>
      <c r="AY26" s="691"/>
      <c r="AZ26" s="689" t="s">
        <v>465</v>
      </c>
      <c r="BA26" s="690"/>
      <c r="BB26" s="690"/>
      <c r="BC26" s="690"/>
      <c r="BD26" s="691"/>
      <c r="BE26" s="689" t="s">
        <v>448</v>
      </c>
      <c r="BF26" s="690"/>
      <c r="BG26" s="690"/>
      <c r="BH26" s="690"/>
      <c r="BI26" s="695"/>
      <c r="BJ26" s="56"/>
      <c r="BK26" s="56"/>
      <c r="BL26" s="56"/>
      <c r="BM26" s="56"/>
      <c r="BN26" s="56"/>
      <c r="BO26" s="55"/>
      <c r="BP26" s="55"/>
      <c r="BQ26" s="52">
        <v>20</v>
      </c>
      <c r="BR26" s="72"/>
      <c r="BS26" s="951"/>
      <c r="BT26" s="952"/>
      <c r="BU26" s="952"/>
      <c r="BV26" s="952"/>
      <c r="BW26" s="952"/>
      <c r="BX26" s="952"/>
      <c r="BY26" s="952"/>
      <c r="BZ26" s="952"/>
      <c r="CA26" s="952"/>
      <c r="CB26" s="952"/>
      <c r="CC26" s="952"/>
      <c r="CD26" s="952"/>
      <c r="CE26" s="952"/>
      <c r="CF26" s="952"/>
      <c r="CG26" s="953"/>
      <c r="CH26" s="961"/>
      <c r="CI26" s="959"/>
      <c r="CJ26" s="959"/>
      <c r="CK26" s="959"/>
      <c r="CL26" s="969"/>
      <c r="CM26" s="961"/>
      <c r="CN26" s="959"/>
      <c r="CO26" s="959"/>
      <c r="CP26" s="959"/>
      <c r="CQ26" s="969"/>
      <c r="CR26" s="961"/>
      <c r="CS26" s="959"/>
      <c r="CT26" s="959"/>
      <c r="CU26" s="959"/>
      <c r="CV26" s="969"/>
      <c r="CW26" s="961"/>
      <c r="CX26" s="959"/>
      <c r="CY26" s="959"/>
      <c r="CZ26" s="959"/>
      <c r="DA26" s="969"/>
      <c r="DB26" s="961"/>
      <c r="DC26" s="959"/>
      <c r="DD26" s="959"/>
      <c r="DE26" s="959"/>
      <c r="DF26" s="969"/>
      <c r="DG26" s="961"/>
      <c r="DH26" s="959"/>
      <c r="DI26" s="959"/>
      <c r="DJ26" s="959"/>
      <c r="DK26" s="969"/>
      <c r="DL26" s="961"/>
      <c r="DM26" s="959"/>
      <c r="DN26" s="959"/>
      <c r="DO26" s="959"/>
      <c r="DP26" s="969"/>
      <c r="DQ26" s="961"/>
      <c r="DR26" s="959"/>
      <c r="DS26" s="959"/>
      <c r="DT26" s="959"/>
      <c r="DU26" s="969"/>
      <c r="DV26" s="951"/>
      <c r="DW26" s="952"/>
      <c r="DX26" s="952"/>
      <c r="DY26" s="952"/>
      <c r="DZ26" s="970"/>
      <c r="EA26" s="48"/>
    </row>
    <row r="27" spans="1:131" ht="26.25" customHeight="1" x14ac:dyDescent="0.15">
      <c r="A27" s="700"/>
      <c r="B27" s="701"/>
      <c r="C27" s="701"/>
      <c r="D27" s="701"/>
      <c r="E27" s="701"/>
      <c r="F27" s="701"/>
      <c r="G27" s="701"/>
      <c r="H27" s="701"/>
      <c r="I27" s="701"/>
      <c r="J27" s="701"/>
      <c r="K27" s="701"/>
      <c r="L27" s="701"/>
      <c r="M27" s="701"/>
      <c r="N27" s="701"/>
      <c r="O27" s="701"/>
      <c r="P27" s="702"/>
      <c r="Q27" s="692"/>
      <c r="R27" s="693"/>
      <c r="S27" s="693"/>
      <c r="T27" s="693"/>
      <c r="U27" s="694"/>
      <c r="V27" s="692"/>
      <c r="W27" s="693"/>
      <c r="X27" s="693"/>
      <c r="Y27" s="693"/>
      <c r="Z27" s="694"/>
      <c r="AA27" s="692"/>
      <c r="AB27" s="693"/>
      <c r="AC27" s="693"/>
      <c r="AD27" s="693"/>
      <c r="AE27" s="693"/>
      <c r="AF27" s="706"/>
      <c r="AG27" s="707"/>
      <c r="AH27" s="707"/>
      <c r="AI27" s="707"/>
      <c r="AJ27" s="708"/>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696"/>
      <c r="BJ27" s="56"/>
      <c r="BK27" s="56"/>
      <c r="BL27" s="56"/>
      <c r="BM27" s="56"/>
      <c r="BN27" s="56"/>
      <c r="BO27" s="55"/>
      <c r="BP27" s="55"/>
      <c r="BQ27" s="52">
        <v>21</v>
      </c>
      <c r="BR27" s="72"/>
      <c r="BS27" s="951"/>
      <c r="BT27" s="952"/>
      <c r="BU27" s="952"/>
      <c r="BV27" s="952"/>
      <c r="BW27" s="952"/>
      <c r="BX27" s="952"/>
      <c r="BY27" s="952"/>
      <c r="BZ27" s="952"/>
      <c r="CA27" s="952"/>
      <c r="CB27" s="952"/>
      <c r="CC27" s="952"/>
      <c r="CD27" s="952"/>
      <c r="CE27" s="952"/>
      <c r="CF27" s="952"/>
      <c r="CG27" s="953"/>
      <c r="CH27" s="961"/>
      <c r="CI27" s="959"/>
      <c r="CJ27" s="959"/>
      <c r="CK27" s="959"/>
      <c r="CL27" s="969"/>
      <c r="CM27" s="961"/>
      <c r="CN27" s="959"/>
      <c r="CO27" s="959"/>
      <c r="CP27" s="959"/>
      <c r="CQ27" s="969"/>
      <c r="CR27" s="961"/>
      <c r="CS27" s="959"/>
      <c r="CT27" s="959"/>
      <c r="CU27" s="959"/>
      <c r="CV27" s="969"/>
      <c r="CW27" s="961"/>
      <c r="CX27" s="959"/>
      <c r="CY27" s="959"/>
      <c r="CZ27" s="959"/>
      <c r="DA27" s="969"/>
      <c r="DB27" s="961"/>
      <c r="DC27" s="959"/>
      <c r="DD27" s="959"/>
      <c r="DE27" s="959"/>
      <c r="DF27" s="969"/>
      <c r="DG27" s="961"/>
      <c r="DH27" s="959"/>
      <c r="DI27" s="959"/>
      <c r="DJ27" s="959"/>
      <c r="DK27" s="969"/>
      <c r="DL27" s="961"/>
      <c r="DM27" s="959"/>
      <c r="DN27" s="959"/>
      <c r="DO27" s="959"/>
      <c r="DP27" s="969"/>
      <c r="DQ27" s="961"/>
      <c r="DR27" s="959"/>
      <c r="DS27" s="959"/>
      <c r="DT27" s="959"/>
      <c r="DU27" s="969"/>
      <c r="DV27" s="951"/>
      <c r="DW27" s="952"/>
      <c r="DX27" s="952"/>
      <c r="DY27" s="952"/>
      <c r="DZ27" s="970"/>
      <c r="EA27" s="48"/>
    </row>
    <row r="28" spans="1:131" ht="26.25" customHeight="1" x14ac:dyDescent="0.15">
      <c r="A28" s="54">
        <v>1</v>
      </c>
      <c r="B28" s="962" t="s">
        <v>466</v>
      </c>
      <c r="C28" s="963"/>
      <c r="D28" s="963"/>
      <c r="E28" s="963"/>
      <c r="F28" s="963"/>
      <c r="G28" s="963"/>
      <c r="H28" s="963"/>
      <c r="I28" s="963"/>
      <c r="J28" s="963"/>
      <c r="K28" s="963"/>
      <c r="L28" s="963"/>
      <c r="M28" s="963"/>
      <c r="N28" s="963"/>
      <c r="O28" s="963"/>
      <c r="P28" s="964"/>
      <c r="Q28" s="989">
        <v>3364</v>
      </c>
      <c r="R28" s="990"/>
      <c r="S28" s="990"/>
      <c r="T28" s="990"/>
      <c r="U28" s="990"/>
      <c r="V28" s="990">
        <v>3374</v>
      </c>
      <c r="W28" s="990"/>
      <c r="X28" s="990"/>
      <c r="Y28" s="990"/>
      <c r="Z28" s="990"/>
      <c r="AA28" s="990">
        <v>-10</v>
      </c>
      <c r="AB28" s="990"/>
      <c r="AC28" s="990"/>
      <c r="AD28" s="990"/>
      <c r="AE28" s="991"/>
      <c r="AF28" s="992">
        <v>-10</v>
      </c>
      <c r="AG28" s="990"/>
      <c r="AH28" s="990"/>
      <c r="AI28" s="990"/>
      <c r="AJ28" s="993"/>
      <c r="AK28" s="994">
        <v>325</v>
      </c>
      <c r="AL28" s="990"/>
      <c r="AM28" s="990"/>
      <c r="AN28" s="990"/>
      <c r="AO28" s="990"/>
      <c r="AP28" s="990" t="s">
        <v>201</v>
      </c>
      <c r="AQ28" s="990"/>
      <c r="AR28" s="990"/>
      <c r="AS28" s="990"/>
      <c r="AT28" s="990"/>
      <c r="AU28" s="990" t="s">
        <v>201</v>
      </c>
      <c r="AV28" s="990"/>
      <c r="AW28" s="990"/>
      <c r="AX28" s="990"/>
      <c r="AY28" s="990"/>
      <c r="AZ28" s="995" t="s">
        <v>201</v>
      </c>
      <c r="BA28" s="995"/>
      <c r="BB28" s="995"/>
      <c r="BC28" s="995"/>
      <c r="BD28" s="995"/>
      <c r="BE28" s="996"/>
      <c r="BF28" s="996"/>
      <c r="BG28" s="996"/>
      <c r="BH28" s="996"/>
      <c r="BI28" s="997"/>
      <c r="BJ28" s="56"/>
      <c r="BK28" s="56"/>
      <c r="BL28" s="56"/>
      <c r="BM28" s="56"/>
      <c r="BN28" s="56"/>
      <c r="BO28" s="55"/>
      <c r="BP28" s="55"/>
      <c r="BQ28" s="52">
        <v>22</v>
      </c>
      <c r="BR28" s="72"/>
      <c r="BS28" s="951"/>
      <c r="BT28" s="952"/>
      <c r="BU28" s="952"/>
      <c r="BV28" s="952"/>
      <c r="BW28" s="952"/>
      <c r="BX28" s="952"/>
      <c r="BY28" s="952"/>
      <c r="BZ28" s="952"/>
      <c r="CA28" s="952"/>
      <c r="CB28" s="952"/>
      <c r="CC28" s="952"/>
      <c r="CD28" s="952"/>
      <c r="CE28" s="952"/>
      <c r="CF28" s="952"/>
      <c r="CG28" s="953"/>
      <c r="CH28" s="961"/>
      <c r="CI28" s="959"/>
      <c r="CJ28" s="959"/>
      <c r="CK28" s="959"/>
      <c r="CL28" s="969"/>
      <c r="CM28" s="961"/>
      <c r="CN28" s="959"/>
      <c r="CO28" s="959"/>
      <c r="CP28" s="959"/>
      <c r="CQ28" s="969"/>
      <c r="CR28" s="961"/>
      <c r="CS28" s="959"/>
      <c r="CT28" s="959"/>
      <c r="CU28" s="959"/>
      <c r="CV28" s="969"/>
      <c r="CW28" s="961"/>
      <c r="CX28" s="959"/>
      <c r="CY28" s="959"/>
      <c r="CZ28" s="959"/>
      <c r="DA28" s="969"/>
      <c r="DB28" s="961"/>
      <c r="DC28" s="959"/>
      <c r="DD28" s="959"/>
      <c r="DE28" s="959"/>
      <c r="DF28" s="969"/>
      <c r="DG28" s="961"/>
      <c r="DH28" s="959"/>
      <c r="DI28" s="959"/>
      <c r="DJ28" s="959"/>
      <c r="DK28" s="969"/>
      <c r="DL28" s="961"/>
      <c r="DM28" s="959"/>
      <c r="DN28" s="959"/>
      <c r="DO28" s="959"/>
      <c r="DP28" s="969"/>
      <c r="DQ28" s="961"/>
      <c r="DR28" s="959"/>
      <c r="DS28" s="959"/>
      <c r="DT28" s="959"/>
      <c r="DU28" s="969"/>
      <c r="DV28" s="951"/>
      <c r="DW28" s="952"/>
      <c r="DX28" s="952"/>
      <c r="DY28" s="952"/>
      <c r="DZ28" s="970"/>
      <c r="EA28" s="48"/>
    </row>
    <row r="29" spans="1:131" ht="26.25" customHeight="1" x14ac:dyDescent="0.15">
      <c r="A29" s="54">
        <v>2</v>
      </c>
      <c r="B29" s="951" t="s">
        <v>226</v>
      </c>
      <c r="C29" s="952"/>
      <c r="D29" s="952"/>
      <c r="E29" s="952"/>
      <c r="F29" s="952"/>
      <c r="G29" s="952"/>
      <c r="H29" s="952"/>
      <c r="I29" s="952"/>
      <c r="J29" s="952"/>
      <c r="K29" s="952"/>
      <c r="L29" s="952"/>
      <c r="M29" s="952"/>
      <c r="N29" s="952"/>
      <c r="O29" s="952"/>
      <c r="P29" s="953"/>
      <c r="Q29" s="954">
        <v>536</v>
      </c>
      <c r="R29" s="955"/>
      <c r="S29" s="955"/>
      <c r="T29" s="955"/>
      <c r="U29" s="955"/>
      <c r="V29" s="955">
        <v>530</v>
      </c>
      <c r="W29" s="955"/>
      <c r="X29" s="955"/>
      <c r="Y29" s="955"/>
      <c r="Z29" s="955"/>
      <c r="AA29" s="955">
        <v>7</v>
      </c>
      <c r="AB29" s="955"/>
      <c r="AC29" s="955"/>
      <c r="AD29" s="955"/>
      <c r="AE29" s="958"/>
      <c r="AF29" s="981">
        <v>7</v>
      </c>
      <c r="AG29" s="959"/>
      <c r="AH29" s="959"/>
      <c r="AI29" s="959"/>
      <c r="AJ29" s="982"/>
      <c r="AK29" s="960">
        <v>136</v>
      </c>
      <c r="AL29" s="955"/>
      <c r="AM29" s="955"/>
      <c r="AN29" s="955"/>
      <c r="AO29" s="955"/>
      <c r="AP29" s="955" t="s">
        <v>201</v>
      </c>
      <c r="AQ29" s="955"/>
      <c r="AR29" s="955"/>
      <c r="AS29" s="955"/>
      <c r="AT29" s="955"/>
      <c r="AU29" s="955" t="s">
        <v>201</v>
      </c>
      <c r="AV29" s="955"/>
      <c r="AW29" s="955"/>
      <c r="AX29" s="955"/>
      <c r="AY29" s="955"/>
      <c r="AZ29" s="988" t="s">
        <v>201</v>
      </c>
      <c r="BA29" s="988"/>
      <c r="BB29" s="988"/>
      <c r="BC29" s="988"/>
      <c r="BD29" s="988"/>
      <c r="BE29" s="956"/>
      <c r="BF29" s="956"/>
      <c r="BG29" s="956"/>
      <c r="BH29" s="956"/>
      <c r="BI29" s="957"/>
      <c r="BJ29" s="56"/>
      <c r="BK29" s="56"/>
      <c r="BL29" s="56"/>
      <c r="BM29" s="56"/>
      <c r="BN29" s="56"/>
      <c r="BO29" s="55"/>
      <c r="BP29" s="55"/>
      <c r="BQ29" s="52">
        <v>23</v>
      </c>
      <c r="BR29" s="72"/>
      <c r="BS29" s="951"/>
      <c r="BT29" s="952"/>
      <c r="BU29" s="952"/>
      <c r="BV29" s="952"/>
      <c r="BW29" s="952"/>
      <c r="BX29" s="952"/>
      <c r="BY29" s="952"/>
      <c r="BZ29" s="952"/>
      <c r="CA29" s="952"/>
      <c r="CB29" s="952"/>
      <c r="CC29" s="952"/>
      <c r="CD29" s="952"/>
      <c r="CE29" s="952"/>
      <c r="CF29" s="952"/>
      <c r="CG29" s="953"/>
      <c r="CH29" s="961"/>
      <c r="CI29" s="959"/>
      <c r="CJ29" s="959"/>
      <c r="CK29" s="959"/>
      <c r="CL29" s="969"/>
      <c r="CM29" s="961"/>
      <c r="CN29" s="959"/>
      <c r="CO29" s="959"/>
      <c r="CP29" s="959"/>
      <c r="CQ29" s="969"/>
      <c r="CR29" s="961"/>
      <c r="CS29" s="959"/>
      <c r="CT29" s="959"/>
      <c r="CU29" s="959"/>
      <c r="CV29" s="969"/>
      <c r="CW29" s="961"/>
      <c r="CX29" s="959"/>
      <c r="CY29" s="959"/>
      <c r="CZ29" s="959"/>
      <c r="DA29" s="969"/>
      <c r="DB29" s="961"/>
      <c r="DC29" s="959"/>
      <c r="DD29" s="959"/>
      <c r="DE29" s="959"/>
      <c r="DF29" s="969"/>
      <c r="DG29" s="961"/>
      <c r="DH29" s="959"/>
      <c r="DI29" s="959"/>
      <c r="DJ29" s="959"/>
      <c r="DK29" s="969"/>
      <c r="DL29" s="961"/>
      <c r="DM29" s="959"/>
      <c r="DN29" s="959"/>
      <c r="DO29" s="959"/>
      <c r="DP29" s="969"/>
      <c r="DQ29" s="961"/>
      <c r="DR29" s="959"/>
      <c r="DS29" s="959"/>
      <c r="DT29" s="959"/>
      <c r="DU29" s="969"/>
      <c r="DV29" s="951"/>
      <c r="DW29" s="952"/>
      <c r="DX29" s="952"/>
      <c r="DY29" s="952"/>
      <c r="DZ29" s="970"/>
      <c r="EA29" s="48"/>
    </row>
    <row r="30" spans="1:131" ht="26.25" customHeight="1" x14ac:dyDescent="0.15">
      <c r="A30" s="54">
        <v>3</v>
      </c>
      <c r="B30" s="951" t="s">
        <v>28</v>
      </c>
      <c r="C30" s="952"/>
      <c r="D30" s="952"/>
      <c r="E30" s="952"/>
      <c r="F30" s="952"/>
      <c r="G30" s="952"/>
      <c r="H30" s="952"/>
      <c r="I30" s="952"/>
      <c r="J30" s="952"/>
      <c r="K30" s="952"/>
      <c r="L30" s="952"/>
      <c r="M30" s="952"/>
      <c r="N30" s="952"/>
      <c r="O30" s="952"/>
      <c r="P30" s="953"/>
      <c r="Q30" s="954">
        <v>2936</v>
      </c>
      <c r="R30" s="955"/>
      <c r="S30" s="955"/>
      <c r="T30" s="955"/>
      <c r="U30" s="955"/>
      <c r="V30" s="955">
        <v>2880</v>
      </c>
      <c r="W30" s="955"/>
      <c r="X30" s="955"/>
      <c r="Y30" s="955"/>
      <c r="Z30" s="955"/>
      <c r="AA30" s="955">
        <v>56</v>
      </c>
      <c r="AB30" s="955"/>
      <c r="AC30" s="955"/>
      <c r="AD30" s="955"/>
      <c r="AE30" s="958"/>
      <c r="AF30" s="981">
        <v>56</v>
      </c>
      <c r="AG30" s="959"/>
      <c r="AH30" s="959"/>
      <c r="AI30" s="959"/>
      <c r="AJ30" s="982"/>
      <c r="AK30" s="960">
        <v>475</v>
      </c>
      <c r="AL30" s="955"/>
      <c r="AM30" s="955"/>
      <c r="AN30" s="955"/>
      <c r="AO30" s="955"/>
      <c r="AP30" s="955" t="s">
        <v>201</v>
      </c>
      <c r="AQ30" s="955"/>
      <c r="AR30" s="955"/>
      <c r="AS30" s="955"/>
      <c r="AT30" s="955"/>
      <c r="AU30" s="955" t="s">
        <v>201</v>
      </c>
      <c r="AV30" s="955"/>
      <c r="AW30" s="955"/>
      <c r="AX30" s="955"/>
      <c r="AY30" s="955"/>
      <c r="AZ30" s="988" t="s">
        <v>201</v>
      </c>
      <c r="BA30" s="988"/>
      <c r="BB30" s="988"/>
      <c r="BC30" s="988"/>
      <c r="BD30" s="988"/>
      <c r="BE30" s="956"/>
      <c r="BF30" s="956"/>
      <c r="BG30" s="956"/>
      <c r="BH30" s="956"/>
      <c r="BI30" s="957"/>
      <c r="BJ30" s="56"/>
      <c r="BK30" s="56"/>
      <c r="BL30" s="56"/>
      <c r="BM30" s="56"/>
      <c r="BN30" s="56"/>
      <c r="BO30" s="55"/>
      <c r="BP30" s="55"/>
      <c r="BQ30" s="52">
        <v>24</v>
      </c>
      <c r="BR30" s="72"/>
      <c r="BS30" s="951"/>
      <c r="BT30" s="952"/>
      <c r="BU30" s="952"/>
      <c r="BV30" s="952"/>
      <c r="BW30" s="952"/>
      <c r="BX30" s="952"/>
      <c r="BY30" s="952"/>
      <c r="BZ30" s="952"/>
      <c r="CA30" s="952"/>
      <c r="CB30" s="952"/>
      <c r="CC30" s="952"/>
      <c r="CD30" s="952"/>
      <c r="CE30" s="952"/>
      <c r="CF30" s="952"/>
      <c r="CG30" s="953"/>
      <c r="CH30" s="961"/>
      <c r="CI30" s="959"/>
      <c r="CJ30" s="959"/>
      <c r="CK30" s="959"/>
      <c r="CL30" s="969"/>
      <c r="CM30" s="961"/>
      <c r="CN30" s="959"/>
      <c r="CO30" s="959"/>
      <c r="CP30" s="959"/>
      <c r="CQ30" s="969"/>
      <c r="CR30" s="961"/>
      <c r="CS30" s="959"/>
      <c r="CT30" s="959"/>
      <c r="CU30" s="959"/>
      <c r="CV30" s="969"/>
      <c r="CW30" s="961"/>
      <c r="CX30" s="959"/>
      <c r="CY30" s="959"/>
      <c r="CZ30" s="959"/>
      <c r="DA30" s="969"/>
      <c r="DB30" s="961"/>
      <c r="DC30" s="959"/>
      <c r="DD30" s="959"/>
      <c r="DE30" s="959"/>
      <c r="DF30" s="969"/>
      <c r="DG30" s="961"/>
      <c r="DH30" s="959"/>
      <c r="DI30" s="959"/>
      <c r="DJ30" s="959"/>
      <c r="DK30" s="969"/>
      <c r="DL30" s="961"/>
      <c r="DM30" s="959"/>
      <c r="DN30" s="959"/>
      <c r="DO30" s="959"/>
      <c r="DP30" s="969"/>
      <c r="DQ30" s="961"/>
      <c r="DR30" s="959"/>
      <c r="DS30" s="959"/>
      <c r="DT30" s="959"/>
      <c r="DU30" s="969"/>
      <c r="DV30" s="951"/>
      <c r="DW30" s="952"/>
      <c r="DX30" s="952"/>
      <c r="DY30" s="952"/>
      <c r="DZ30" s="970"/>
      <c r="EA30" s="48"/>
    </row>
    <row r="31" spans="1:131" ht="26.25" customHeight="1" x14ac:dyDescent="0.15">
      <c r="A31" s="54">
        <v>4</v>
      </c>
      <c r="B31" s="951" t="s">
        <v>467</v>
      </c>
      <c r="C31" s="952"/>
      <c r="D31" s="952"/>
      <c r="E31" s="952"/>
      <c r="F31" s="952"/>
      <c r="G31" s="952"/>
      <c r="H31" s="952"/>
      <c r="I31" s="952"/>
      <c r="J31" s="952"/>
      <c r="K31" s="952"/>
      <c r="L31" s="952"/>
      <c r="M31" s="952"/>
      <c r="N31" s="952"/>
      <c r="O31" s="952"/>
      <c r="P31" s="953"/>
      <c r="Q31" s="954">
        <v>1024</v>
      </c>
      <c r="R31" s="955"/>
      <c r="S31" s="955"/>
      <c r="T31" s="955"/>
      <c r="U31" s="955"/>
      <c r="V31" s="955">
        <v>914</v>
      </c>
      <c r="W31" s="955"/>
      <c r="X31" s="955"/>
      <c r="Y31" s="955"/>
      <c r="Z31" s="955"/>
      <c r="AA31" s="955">
        <v>110</v>
      </c>
      <c r="AB31" s="955"/>
      <c r="AC31" s="955"/>
      <c r="AD31" s="955"/>
      <c r="AE31" s="958"/>
      <c r="AF31" s="981">
        <v>1263</v>
      </c>
      <c r="AG31" s="959"/>
      <c r="AH31" s="959"/>
      <c r="AI31" s="959"/>
      <c r="AJ31" s="982"/>
      <c r="AK31" s="960">
        <v>195</v>
      </c>
      <c r="AL31" s="955"/>
      <c r="AM31" s="955"/>
      <c r="AN31" s="955"/>
      <c r="AO31" s="955"/>
      <c r="AP31" s="955">
        <v>3053</v>
      </c>
      <c r="AQ31" s="955"/>
      <c r="AR31" s="955"/>
      <c r="AS31" s="955"/>
      <c r="AT31" s="955"/>
      <c r="AU31" s="955">
        <v>64</v>
      </c>
      <c r="AV31" s="955"/>
      <c r="AW31" s="955"/>
      <c r="AX31" s="955"/>
      <c r="AY31" s="955"/>
      <c r="AZ31" s="988" t="s">
        <v>201</v>
      </c>
      <c r="BA31" s="988"/>
      <c r="BB31" s="988"/>
      <c r="BC31" s="988"/>
      <c r="BD31" s="988"/>
      <c r="BE31" s="956" t="s">
        <v>468</v>
      </c>
      <c r="BF31" s="956"/>
      <c r="BG31" s="956"/>
      <c r="BH31" s="956"/>
      <c r="BI31" s="957"/>
      <c r="BJ31" s="56"/>
      <c r="BK31" s="56"/>
      <c r="BL31" s="56"/>
      <c r="BM31" s="56"/>
      <c r="BN31" s="56"/>
      <c r="BO31" s="55"/>
      <c r="BP31" s="55"/>
      <c r="BQ31" s="52">
        <v>25</v>
      </c>
      <c r="BR31" s="72"/>
      <c r="BS31" s="951"/>
      <c r="BT31" s="952"/>
      <c r="BU31" s="952"/>
      <c r="BV31" s="952"/>
      <c r="BW31" s="952"/>
      <c r="BX31" s="952"/>
      <c r="BY31" s="952"/>
      <c r="BZ31" s="952"/>
      <c r="CA31" s="952"/>
      <c r="CB31" s="952"/>
      <c r="CC31" s="952"/>
      <c r="CD31" s="952"/>
      <c r="CE31" s="952"/>
      <c r="CF31" s="952"/>
      <c r="CG31" s="953"/>
      <c r="CH31" s="961"/>
      <c r="CI31" s="959"/>
      <c r="CJ31" s="959"/>
      <c r="CK31" s="959"/>
      <c r="CL31" s="969"/>
      <c r="CM31" s="961"/>
      <c r="CN31" s="959"/>
      <c r="CO31" s="959"/>
      <c r="CP31" s="959"/>
      <c r="CQ31" s="969"/>
      <c r="CR31" s="961"/>
      <c r="CS31" s="959"/>
      <c r="CT31" s="959"/>
      <c r="CU31" s="959"/>
      <c r="CV31" s="969"/>
      <c r="CW31" s="961"/>
      <c r="CX31" s="959"/>
      <c r="CY31" s="959"/>
      <c r="CZ31" s="959"/>
      <c r="DA31" s="969"/>
      <c r="DB31" s="961"/>
      <c r="DC31" s="959"/>
      <c r="DD31" s="959"/>
      <c r="DE31" s="959"/>
      <c r="DF31" s="969"/>
      <c r="DG31" s="961"/>
      <c r="DH31" s="959"/>
      <c r="DI31" s="959"/>
      <c r="DJ31" s="959"/>
      <c r="DK31" s="969"/>
      <c r="DL31" s="961"/>
      <c r="DM31" s="959"/>
      <c r="DN31" s="959"/>
      <c r="DO31" s="959"/>
      <c r="DP31" s="969"/>
      <c r="DQ31" s="961"/>
      <c r="DR31" s="959"/>
      <c r="DS31" s="959"/>
      <c r="DT31" s="959"/>
      <c r="DU31" s="969"/>
      <c r="DV31" s="951"/>
      <c r="DW31" s="952"/>
      <c r="DX31" s="952"/>
      <c r="DY31" s="952"/>
      <c r="DZ31" s="970"/>
      <c r="EA31" s="48"/>
    </row>
    <row r="32" spans="1:131" ht="26.25" customHeight="1" x14ac:dyDescent="0.15">
      <c r="A32" s="54">
        <v>5</v>
      </c>
      <c r="B32" s="951" t="s">
        <v>356</v>
      </c>
      <c r="C32" s="952"/>
      <c r="D32" s="952"/>
      <c r="E32" s="952"/>
      <c r="F32" s="952"/>
      <c r="G32" s="952"/>
      <c r="H32" s="952"/>
      <c r="I32" s="952"/>
      <c r="J32" s="952"/>
      <c r="K32" s="952"/>
      <c r="L32" s="952"/>
      <c r="M32" s="952"/>
      <c r="N32" s="952"/>
      <c r="O32" s="952"/>
      <c r="P32" s="953"/>
      <c r="Q32" s="954">
        <v>930</v>
      </c>
      <c r="R32" s="955"/>
      <c r="S32" s="955"/>
      <c r="T32" s="955"/>
      <c r="U32" s="955"/>
      <c r="V32" s="955">
        <v>744</v>
      </c>
      <c r="W32" s="955"/>
      <c r="X32" s="955"/>
      <c r="Y32" s="955"/>
      <c r="Z32" s="955"/>
      <c r="AA32" s="955">
        <v>186</v>
      </c>
      <c r="AB32" s="955"/>
      <c r="AC32" s="955"/>
      <c r="AD32" s="955"/>
      <c r="AE32" s="958"/>
      <c r="AF32" s="981">
        <v>208</v>
      </c>
      <c r="AG32" s="959"/>
      <c r="AH32" s="959"/>
      <c r="AI32" s="959"/>
      <c r="AJ32" s="982"/>
      <c r="AK32" s="960">
        <v>410</v>
      </c>
      <c r="AL32" s="955"/>
      <c r="AM32" s="955"/>
      <c r="AN32" s="955"/>
      <c r="AO32" s="955"/>
      <c r="AP32" s="955">
        <v>5347</v>
      </c>
      <c r="AQ32" s="955"/>
      <c r="AR32" s="955"/>
      <c r="AS32" s="955"/>
      <c r="AT32" s="955"/>
      <c r="AU32" s="955">
        <v>4385</v>
      </c>
      <c r="AV32" s="955"/>
      <c r="AW32" s="955"/>
      <c r="AX32" s="955"/>
      <c r="AY32" s="955"/>
      <c r="AZ32" s="988" t="s">
        <v>201</v>
      </c>
      <c r="BA32" s="988"/>
      <c r="BB32" s="988"/>
      <c r="BC32" s="988"/>
      <c r="BD32" s="988"/>
      <c r="BE32" s="956" t="s">
        <v>468</v>
      </c>
      <c r="BF32" s="956"/>
      <c r="BG32" s="956"/>
      <c r="BH32" s="956"/>
      <c r="BI32" s="957"/>
      <c r="BJ32" s="56"/>
      <c r="BK32" s="56"/>
      <c r="BL32" s="56"/>
      <c r="BM32" s="56"/>
      <c r="BN32" s="56"/>
      <c r="BO32" s="55"/>
      <c r="BP32" s="55"/>
      <c r="BQ32" s="52">
        <v>26</v>
      </c>
      <c r="BR32" s="72"/>
      <c r="BS32" s="951"/>
      <c r="BT32" s="952"/>
      <c r="BU32" s="952"/>
      <c r="BV32" s="952"/>
      <c r="BW32" s="952"/>
      <c r="BX32" s="952"/>
      <c r="BY32" s="952"/>
      <c r="BZ32" s="952"/>
      <c r="CA32" s="952"/>
      <c r="CB32" s="952"/>
      <c r="CC32" s="952"/>
      <c r="CD32" s="952"/>
      <c r="CE32" s="952"/>
      <c r="CF32" s="952"/>
      <c r="CG32" s="953"/>
      <c r="CH32" s="961"/>
      <c r="CI32" s="959"/>
      <c r="CJ32" s="959"/>
      <c r="CK32" s="959"/>
      <c r="CL32" s="969"/>
      <c r="CM32" s="961"/>
      <c r="CN32" s="959"/>
      <c r="CO32" s="959"/>
      <c r="CP32" s="959"/>
      <c r="CQ32" s="969"/>
      <c r="CR32" s="961"/>
      <c r="CS32" s="959"/>
      <c r="CT32" s="959"/>
      <c r="CU32" s="959"/>
      <c r="CV32" s="969"/>
      <c r="CW32" s="961"/>
      <c r="CX32" s="959"/>
      <c r="CY32" s="959"/>
      <c r="CZ32" s="959"/>
      <c r="DA32" s="969"/>
      <c r="DB32" s="961"/>
      <c r="DC32" s="959"/>
      <c r="DD32" s="959"/>
      <c r="DE32" s="959"/>
      <c r="DF32" s="969"/>
      <c r="DG32" s="961"/>
      <c r="DH32" s="959"/>
      <c r="DI32" s="959"/>
      <c r="DJ32" s="959"/>
      <c r="DK32" s="969"/>
      <c r="DL32" s="961"/>
      <c r="DM32" s="959"/>
      <c r="DN32" s="959"/>
      <c r="DO32" s="959"/>
      <c r="DP32" s="969"/>
      <c r="DQ32" s="961"/>
      <c r="DR32" s="959"/>
      <c r="DS32" s="959"/>
      <c r="DT32" s="959"/>
      <c r="DU32" s="969"/>
      <c r="DV32" s="951"/>
      <c r="DW32" s="952"/>
      <c r="DX32" s="952"/>
      <c r="DY32" s="952"/>
      <c r="DZ32" s="970"/>
      <c r="EA32" s="48"/>
    </row>
    <row r="33" spans="1:131" ht="26.25" customHeight="1" x14ac:dyDescent="0.15">
      <c r="A33" s="54">
        <v>6</v>
      </c>
      <c r="B33" s="951" t="s">
        <v>417</v>
      </c>
      <c r="C33" s="952"/>
      <c r="D33" s="952"/>
      <c r="E33" s="952"/>
      <c r="F33" s="952"/>
      <c r="G33" s="952"/>
      <c r="H33" s="952"/>
      <c r="I33" s="952"/>
      <c r="J33" s="952"/>
      <c r="K33" s="952"/>
      <c r="L33" s="952"/>
      <c r="M33" s="952"/>
      <c r="N33" s="952"/>
      <c r="O33" s="952"/>
      <c r="P33" s="953"/>
      <c r="Q33" s="954">
        <v>179</v>
      </c>
      <c r="R33" s="955"/>
      <c r="S33" s="955"/>
      <c r="T33" s="955"/>
      <c r="U33" s="955"/>
      <c r="V33" s="955">
        <v>0</v>
      </c>
      <c r="W33" s="955"/>
      <c r="X33" s="955"/>
      <c r="Y33" s="955"/>
      <c r="Z33" s="955"/>
      <c r="AA33" s="955">
        <v>179</v>
      </c>
      <c r="AB33" s="955"/>
      <c r="AC33" s="955"/>
      <c r="AD33" s="955"/>
      <c r="AE33" s="958"/>
      <c r="AF33" s="981">
        <v>325</v>
      </c>
      <c r="AG33" s="959"/>
      <c r="AH33" s="959"/>
      <c r="AI33" s="959"/>
      <c r="AJ33" s="982"/>
      <c r="AK33" s="960" t="s">
        <v>201</v>
      </c>
      <c r="AL33" s="955"/>
      <c r="AM33" s="955"/>
      <c r="AN33" s="955"/>
      <c r="AO33" s="955"/>
      <c r="AP33" s="955" t="s">
        <v>201</v>
      </c>
      <c r="AQ33" s="955"/>
      <c r="AR33" s="955"/>
      <c r="AS33" s="955"/>
      <c r="AT33" s="955"/>
      <c r="AU33" s="955" t="s">
        <v>201</v>
      </c>
      <c r="AV33" s="955"/>
      <c r="AW33" s="955"/>
      <c r="AX33" s="955"/>
      <c r="AY33" s="955"/>
      <c r="AZ33" s="988" t="s">
        <v>201</v>
      </c>
      <c r="BA33" s="988"/>
      <c r="BB33" s="988"/>
      <c r="BC33" s="988"/>
      <c r="BD33" s="988"/>
      <c r="BE33" s="956" t="s">
        <v>24</v>
      </c>
      <c r="BF33" s="956"/>
      <c r="BG33" s="956"/>
      <c r="BH33" s="956"/>
      <c r="BI33" s="957"/>
      <c r="BJ33" s="56"/>
      <c r="BK33" s="56"/>
      <c r="BL33" s="56"/>
      <c r="BM33" s="56"/>
      <c r="BN33" s="56"/>
      <c r="BO33" s="55"/>
      <c r="BP33" s="55"/>
      <c r="BQ33" s="52">
        <v>27</v>
      </c>
      <c r="BR33" s="72"/>
      <c r="BS33" s="951"/>
      <c r="BT33" s="952"/>
      <c r="BU33" s="952"/>
      <c r="BV33" s="952"/>
      <c r="BW33" s="952"/>
      <c r="BX33" s="952"/>
      <c r="BY33" s="952"/>
      <c r="BZ33" s="952"/>
      <c r="CA33" s="952"/>
      <c r="CB33" s="952"/>
      <c r="CC33" s="952"/>
      <c r="CD33" s="952"/>
      <c r="CE33" s="952"/>
      <c r="CF33" s="952"/>
      <c r="CG33" s="953"/>
      <c r="CH33" s="961"/>
      <c r="CI33" s="959"/>
      <c r="CJ33" s="959"/>
      <c r="CK33" s="959"/>
      <c r="CL33" s="969"/>
      <c r="CM33" s="961"/>
      <c r="CN33" s="959"/>
      <c r="CO33" s="959"/>
      <c r="CP33" s="959"/>
      <c r="CQ33" s="969"/>
      <c r="CR33" s="961"/>
      <c r="CS33" s="959"/>
      <c r="CT33" s="959"/>
      <c r="CU33" s="959"/>
      <c r="CV33" s="969"/>
      <c r="CW33" s="961"/>
      <c r="CX33" s="959"/>
      <c r="CY33" s="959"/>
      <c r="CZ33" s="959"/>
      <c r="DA33" s="969"/>
      <c r="DB33" s="961"/>
      <c r="DC33" s="959"/>
      <c r="DD33" s="959"/>
      <c r="DE33" s="959"/>
      <c r="DF33" s="969"/>
      <c r="DG33" s="961"/>
      <c r="DH33" s="959"/>
      <c r="DI33" s="959"/>
      <c r="DJ33" s="959"/>
      <c r="DK33" s="969"/>
      <c r="DL33" s="961"/>
      <c r="DM33" s="959"/>
      <c r="DN33" s="959"/>
      <c r="DO33" s="959"/>
      <c r="DP33" s="969"/>
      <c r="DQ33" s="961"/>
      <c r="DR33" s="959"/>
      <c r="DS33" s="959"/>
      <c r="DT33" s="959"/>
      <c r="DU33" s="969"/>
      <c r="DV33" s="951"/>
      <c r="DW33" s="952"/>
      <c r="DX33" s="952"/>
      <c r="DY33" s="952"/>
      <c r="DZ33" s="970"/>
      <c r="EA33" s="48"/>
    </row>
    <row r="34" spans="1:131" ht="26.25" customHeight="1" x14ac:dyDescent="0.15">
      <c r="A34" s="54">
        <v>7</v>
      </c>
      <c r="B34" s="951"/>
      <c r="C34" s="952"/>
      <c r="D34" s="952"/>
      <c r="E34" s="952"/>
      <c r="F34" s="952"/>
      <c r="G34" s="952"/>
      <c r="H34" s="952"/>
      <c r="I34" s="952"/>
      <c r="J34" s="952"/>
      <c r="K34" s="952"/>
      <c r="L34" s="952"/>
      <c r="M34" s="952"/>
      <c r="N34" s="952"/>
      <c r="O34" s="952"/>
      <c r="P34" s="953"/>
      <c r="Q34" s="954"/>
      <c r="R34" s="955"/>
      <c r="S34" s="955"/>
      <c r="T34" s="955"/>
      <c r="U34" s="955"/>
      <c r="V34" s="955"/>
      <c r="W34" s="955"/>
      <c r="X34" s="955"/>
      <c r="Y34" s="955"/>
      <c r="Z34" s="955"/>
      <c r="AA34" s="955"/>
      <c r="AB34" s="955"/>
      <c r="AC34" s="955"/>
      <c r="AD34" s="955"/>
      <c r="AE34" s="958"/>
      <c r="AF34" s="981"/>
      <c r="AG34" s="959"/>
      <c r="AH34" s="959"/>
      <c r="AI34" s="959"/>
      <c r="AJ34" s="982"/>
      <c r="AK34" s="960"/>
      <c r="AL34" s="955"/>
      <c r="AM34" s="955"/>
      <c r="AN34" s="955"/>
      <c r="AO34" s="955"/>
      <c r="AP34" s="955"/>
      <c r="AQ34" s="955"/>
      <c r="AR34" s="955"/>
      <c r="AS34" s="955"/>
      <c r="AT34" s="955"/>
      <c r="AU34" s="955"/>
      <c r="AV34" s="955"/>
      <c r="AW34" s="955"/>
      <c r="AX34" s="955"/>
      <c r="AY34" s="955"/>
      <c r="AZ34" s="988"/>
      <c r="BA34" s="988"/>
      <c r="BB34" s="988"/>
      <c r="BC34" s="988"/>
      <c r="BD34" s="988"/>
      <c r="BE34" s="956"/>
      <c r="BF34" s="956"/>
      <c r="BG34" s="956"/>
      <c r="BH34" s="956"/>
      <c r="BI34" s="957"/>
      <c r="BJ34" s="56"/>
      <c r="BK34" s="56"/>
      <c r="BL34" s="56"/>
      <c r="BM34" s="56"/>
      <c r="BN34" s="56"/>
      <c r="BO34" s="55"/>
      <c r="BP34" s="55"/>
      <c r="BQ34" s="52">
        <v>28</v>
      </c>
      <c r="BR34" s="72"/>
      <c r="BS34" s="951"/>
      <c r="BT34" s="952"/>
      <c r="BU34" s="952"/>
      <c r="BV34" s="952"/>
      <c r="BW34" s="952"/>
      <c r="BX34" s="952"/>
      <c r="BY34" s="952"/>
      <c r="BZ34" s="952"/>
      <c r="CA34" s="952"/>
      <c r="CB34" s="952"/>
      <c r="CC34" s="952"/>
      <c r="CD34" s="952"/>
      <c r="CE34" s="952"/>
      <c r="CF34" s="952"/>
      <c r="CG34" s="953"/>
      <c r="CH34" s="961"/>
      <c r="CI34" s="959"/>
      <c r="CJ34" s="959"/>
      <c r="CK34" s="959"/>
      <c r="CL34" s="969"/>
      <c r="CM34" s="961"/>
      <c r="CN34" s="959"/>
      <c r="CO34" s="959"/>
      <c r="CP34" s="959"/>
      <c r="CQ34" s="969"/>
      <c r="CR34" s="961"/>
      <c r="CS34" s="959"/>
      <c r="CT34" s="959"/>
      <c r="CU34" s="959"/>
      <c r="CV34" s="969"/>
      <c r="CW34" s="961"/>
      <c r="CX34" s="959"/>
      <c r="CY34" s="959"/>
      <c r="CZ34" s="959"/>
      <c r="DA34" s="969"/>
      <c r="DB34" s="961"/>
      <c r="DC34" s="959"/>
      <c r="DD34" s="959"/>
      <c r="DE34" s="959"/>
      <c r="DF34" s="969"/>
      <c r="DG34" s="961"/>
      <c r="DH34" s="959"/>
      <c r="DI34" s="959"/>
      <c r="DJ34" s="959"/>
      <c r="DK34" s="969"/>
      <c r="DL34" s="961"/>
      <c r="DM34" s="959"/>
      <c r="DN34" s="959"/>
      <c r="DO34" s="959"/>
      <c r="DP34" s="969"/>
      <c r="DQ34" s="961"/>
      <c r="DR34" s="959"/>
      <c r="DS34" s="959"/>
      <c r="DT34" s="959"/>
      <c r="DU34" s="969"/>
      <c r="DV34" s="951"/>
      <c r="DW34" s="952"/>
      <c r="DX34" s="952"/>
      <c r="DY34" s="952"/>
      <c r="DZ34" s="970"/>
      <c r="EA34" s="48"/>
    </row>
    <row r="35" spans="1:131" ht="26.25" customHeight="1" x14ac:dyDescent="0.15">
      <c r="A35" s="54">
        <v>8</v>
      </c>
      <c r="B35" s="951"/>
      <c r="C35" s="952"/>
      <c r="D35" s="952"/>
      <c r="E35" s="952"/>
      <c r="F35" s="952"/>
      <c r="G35" s="952"/>
      <c r="H35" s="952"/>
      <c r="I35" s="952"/>
      <c r="J35" s="952"/>
      <c r="K35" s="952"/>
      <c r="L35" s="952"/>
      <c r="M35" s="952"/>
      <c r="N35" s="952"/>
      <c r="O35" s="952"/>
      <c r="P35" s="953"/>
      <c r="Q35" s="954"/>
      <c r="R35" s="955"/>
      <c r="S35" s="955"/>
      <c r="T35" s="955"/>
      <c r="U35" s="955"/>
      <c r="V35" s="955"/>
      <c r="W35" s="955"/>
      <c r="X35" s="955"/>
      <c r="Y35" s="955"/>
      <c r="Z35" s="955"/>
      <c r="AA35" s="955"/>
      <c r="AB35" s="955"/>
      <c r="AC35" s="955"/>
      <c r="AD35" s="955"/>
      <c r="AE35" s="958"/>
      <c r="AF35" s="981"/>
      <c r="AG35" s="959"/>
      <c r="AH35" s="959"/>
      <c r="AI35" s="959"/>
      <c r="AJ35" s="982"/>
      <c r="AK35" s="960"/>
      <c r="AL35" s="955"/>
      <c r="AM35" s="955"/>
      <c r="AN35" s="955"/>
      <c r="AO35" s="955"/>
      <c r="AP35" s="955"/>
      <c r="AQ35" s="955"/>
      <c r="AR35" s="955"/>
      <c r="AS35" s="955"/>
      <c r="AT35" s="955"/>
      <c r="AU35" s="955"/>
      <c r="AV35" s="955"/>
      <c r="AW35" s="955"/>
      <c r="AX35" s="955"/>
      <c r="AY35" s="955"/>
      <c r="AZ35" s="988"/>
      <c r="BA35" s="988"/>
      <c r="BB35" s="988"/>
      <c r="BC35" s="988"/>
      <c r="BD35" s="988"/>
      <c r="BE35" s="956"/>
      <c r="BF35" s="956"/>
      <c r="BG35" s="956"/>
      <c r="BH35" s="956"/>
      <c r="BI35" s="957"/>
      <c r="BJ35" s="56"/>
      <c r="BK35" s="56"/>
      <c r="BL35" s="56"/>
      <c r="BM35" s="56"/>
      <c r="BN35" s="56"/>
      <c r="BO35" s="55"/>
      <c r="BP35" s="55"/>
      <c r="BQ35" s="52">
        <v>29</v>
      </c>
      <c r="BR35" s="72"/>
      <c r="BS35" s="951"/>
      <c r="BT35" s="952"/>
      <c r="BU35" s="952"/>
      <c r="BV35" s="952"/>
      <c r="BW35" s="952"/>
      <c r="BX35" s="952"/>
      <c r="BY35" s="952"/>
      <c r="BZ35" s="952"/>
      <c r="CA35" s="952"/>
      <c r="CB35" s="952"/>
      <c r="CC35" s="952"/>
      <c r="CD35" s="952"/>
      <c r="CE35" s="952"/>
      <c r="CF35" s="952"/>
      <c r="CG35" s="953"/>
      <c r="CH35" s="961"/>
      <c r="CI35" s="959"/>
      <c r="CJ35" s="959"/>
      <c r="CK35" s="959"/>
      <c r="CL35" s="969"/>
      <c r="CM35" s="961"/>
      <c r="CN35" s="959"/>
      <c r="CO35" s="959"/>
      <c r="CP35" s="959"/>
      <c r="CQ35" s="969"/>
      <c r="CR35" s="961"/>
      <c r="CS35" s="959"/>
      <c r="CT35" s="959"/>
      <c r="CU35" s="959"/>
      <c r="CV35" s="969"/>
      <c r="CW35" s="961"/>
      <c r="CX35" s="959"/>
      <c r="CY35" s="959"/>
      <c r="CZ35" s="959"/>
      <c r="DA35" s="969"/>
      <c r="DB35" s="961"/>
      <c r="DC35" s="959"/>
      <c r="DD35" s="959"/>
      <c r="DE35" s="959"/>
      <c r="DF35" s="969"/>
      <c r="DG35" s="961"/>
      <c r="DH35" s="959"/>
      <c r="DI35" s="959"/>
      <c r="DJ35" s="959"/>
      <c r="DK35" s="969"/>
      <c r="DL35" s="961"/>
      <c r="DM35" s="959"/>
      <c r="DN35" s="959"/>
      <c r="DO35" s="959"/>
      <c r="DP35" s="969"/>
      <c r="DQ35" s="961"/>
      <c r="DR35" s="959"/>
      <c r="DS35" s="959"/>
      <c r="DT35" s="959"/>
      <c r="DU35" s="969"/>
      <c r="DV35" s="951"/>
      <c r="DW35" s="952"/>
      <c r="DX35" s="952"/>
      <c r="DY35" s="952"/>
      <c r="DZ35" s="970"/>
      <c r="EA35" s="48"/>
    </row>
    <row r="36" spans="1:131" ht="26.25" customHeight="1" x14ac:dyDescent="0.15">
      <c r="A36" s="54">
        <v>9</v>
      </c>
      <c r="B36" s="951"/>
      <c r="C36" s="952"/>
      <c r="D36" s="952"/>
      <c r="E36" s="952"/>
      <c r="F36" s="952"/>
      <c r="G36" s="952"/>
      <c r="H36" s="952"/>
      <c r="I36" s="952"/>
      <c r="J36" s="952"/>
      <c r="K36" s="952"/>
      <c r="L36" s="952"/>
      <c r="M36" s="952"/>
      <c r="N36" s="952"/>
      <c r="O36" s="952"/>
      <c r="P36" s="953"/>
      <c r="Q36" s="954"/>
      <c r="R36" s="955"/>
      <c r="S36" s="955"/>
      <c r="T36" s="955"/>
      <c r="U36" s="955"/>
      <c r="V36" s="955"/>
      <c r="W36" s="955"/>
      <c r="X36" s="955"/>
      <c r="Y36" s="955"/>
      <c r="Z36" s="955"/>
      <c r="AA36" s="955"/>
      <c r="AB36" s="955"/>
      <c r="AC36" s="955"/>
      <c r="AD36" s="955"/>
      <c r="AE36" s="958"/>
      <c r="AF36" s="981"/>
      <c r="AG36" s="959"/>
      <c r="AH36" s="959"/>
      <c r="AI36" s="959"/>
      <c r="AJ36" s="982"/>
      <c r="AK36" s="960"/>
      <c r="AL36" s="955"/>
      <c r="AM36" s="955"/>
      <c r="AN36" s="955"/>
      <c r="AO36" s="955"/>
      <c r="AP36" s="955"/>
      <c r="AQ36" s="955"/>
      <c r="AR36" s="955"/>
      <c r="AS36" s="955"/>
      <c r="AT36" s="955"/>
      <c r="AU36" s="955"/>
      <c r="AV36" s="955"/>
      <c r="AW36" s="955"/>
      <c r="AX36" s="955"/>
      <c r="AY36" s="955"/>
      <c r="AZ36" s="988"/>
      <c r="BA36" s="988"/>
      <c r="BB36" s="988"/>
      <c r="BC36" s="988"/>
      <c r="BD36" s="988"/>
      <c r="BE36" s="956"/>
      <c r="BF36" s="956"/>
      <c r="BG36" s="956"/>
      <c r="BH36" s="956"/>
      <c r="BI36" s="957"/>
      <c r="BJ36" s="56"/>
      <c r="BK36" s="56"/>
      <c r="BL36" s="56"/>
      <c r="BM36" s="56"/>
      <c r="BN36" s="56"/>
      <c r="BO36" s="55"/>
      <c r="BP36" s="55"/>
      <c r="BQ36" s="52">
        <v>30</v>
      </c>
      <c r="BR36" s="72"/>
      <c r="BS36" s="951"/>
      <c r="BT36" s="952"/>
      <c r="BU36" s="952"/>
      <c r="BV36" s="952"/>
      <c r="BW36" s="952"/>
      <c r="BX36" s="952"/>
      <c r="BY36" s="952"/>
      <c r="BZ36" s="952"/>
      <c r="CA36" s="952"/>
      <c r="CB36" s="952"/>
      <c r="CC36" s="952"/>
      <c r="CD36" s="952"/>
      <c r="CE36" s="952"/>
      <c r="CF36" s="952"/>
      <c r="CG36" s="953"/>
      <c r="CH36" s="961"/>
      <c r="CI36" s="959"/>
      <c r="CJ36" s="959"/>
      <c r="CK36" s="959"/>
      <c r="CL36" s="969"/>
      <c r="CM36" s="961"/>
      <c r="CN36" s="959"/>
      <c r="CO36" s="959"/>
      <c r="CP36" s="959"/>
      <c r="CQ36" s="969"/>
      <c r="CR36" s="961"/>
      <c r="CS36" s="959"/>
      <c r="CT36" s="959"/>
      <c r="CU36" s="959"/>
      <c r="CV36" s="969"/>
      <c r="CW36" s="961"/>
      <c r="CX36" s="959"/>
      <c r="CY36" s="959"/>
      <c r="CZ36" s="959"/>
      <c r="DA36" s="969"/>
      <c r="DB36" s="961"/>
      <c r="DC36" s="959"/>
      <c r="DD36" s="959"/>
      <c r="DE36" s="959"/>
      <c r="DF36" s="969"/>
      <c r="DG36" s="961"/>
      <c r="DH36" s="959"/>
      <c r="DI36" s="959"/>
      <c r="DJ36" s="959"/>
      <c r="DK36" s="969"/>
      <c r="DL36" s="961"/>
      <c r="DM36" s="959"/>
      <c r="DN36" s="959"/>
      <c r="DO36" s="959"/>
      <c r="DP36" s="969"/>
      <c r="DQ36" s="961"/>
      <c r="DR36" s="959"/>
      <c r="DS36" s="959"/>
      <c r="DT36" s="959"/>
      <c r="DU36" s="969"/>
      <c r="DV36" s="951"/>
      <c r="DW36" s="952"/>
      <c r="DX36" s="952"/>
      <c r="DY36" s="952"/>
      <c r="DZ36" s="970"/>
      <c r="EA36" s="48"/>
    </row>
    <row r="37" spans="1:131" ht="26.25" customHeight="1" x14ac:dyDescent="0.15">
      <c r="A37" s="54">
        <v>10</v>
      </c>
      <c r="B37" s="951"/>
      <c r="C37" s="952"/>
      <c r="D37" s="952"/>
      <c r="E37" s="952"/>
      <c r="F37" s="952"/>
      <c r="G37" s="952"/>
      <c r="H37" s="952"/>
      <c r="I37" s="952"/>
      <c r="J37" s="952"/>
      <c r="K37" s="952"/>
      <c r="L37" s="952"/>
      <c r="M37" s="952"/>
      <c r="N37" s="952"/>
      <c r="O37" s="952"/>
      <c r="P37" s="953"/>
      <c r="Q37" s="954"/>
      <c r="R37" s="955"/>
      <c r="S37" s="955"/>
      <c r="T37" s="955"/>
      <c r="U37" s="955"/>
      <c r="V37" s="955"/>
      <c r="W37" s="955"/>
      <c r="X37" s="955"/>
      <c r="Y37" s="955"/>
      <c r="Z37" s="955"/>
      <c r="AA37" s="955"/>
      <c r="AB37" s="955"/>
      <c r="AC37" s="955"/>
      <c r="AD37" s="955"/>
      <c r="AE37" s="958"/>
      <c r="AF37" s="981"/>
      <c r="AG37" s="959"/>
      <c r="AH37" s="959"/>
      <c r="AI37" s="959"/>
      <c r="AJ37" s="982"/>
      <c r="AK37" s="960"/>
      <c r="AL37" s="955"/>
      <c r="AM37" s="955"/>
      <c r="AN37" s="955"/>
      <c r="AO37" s="955"/>
      <c r="AP37" s="955"/>
      <c r="AQ37" s="955"/>
      <c r="AR37" s="955"/>
      <c r="AS37" s="955"/>
      <c r="AT37" s="955"/>
      <c r="AU37" s="955"/>
      <c r="AV37" s="955"/>
      <c r="AW37" s="955"/>
      <c r="AX37" s="955"/>
      <c r="AY37" s="955"/>
      <c r="AZ37" s="988"/>
      <c r="BA37" s="988"/>
      <c r="BB37" s="988"/>
      <c r="BC37" s="988"/>
      <c r="BD37" s="988"/>
      <c r="BE37" s="956"/>
      <c r="BF37" s="956"/>
      <c r="BG37" s="956"/>
      <c r="BH37" s="956"/>
      <c r="BI37" s="957"/>
      <c r="BJ37" s="56"/>
      <c r="BK37" s="56"/>
      <c r="BL37" s="56"/>
      <c r="BM37" s="56"/>
      <c r="BN37" s="56"/>
      <c r="BO37" s="55"/>
      <c r="BP37" s="55"/>
      <c r="BQ37" s="52">
        <v>31</v>
      </c>
      <c r="BR37" s="72"/>
      <c r="BS37" s="951"/>
      <c r="BT37" s="952"/>
      <c r="BU37" s="952"/>
      <c r="BV37" s="952"/>
      <c r="BW37" s="952"/>
      <c r="BX37" s="952"/>
      <c r="BY37" s="952"/>
      <c r="BZ37" s="952"/>
      <c r="CA37" s="952"/>
      <c r="CB37" s="952"/>
      <c r="CC37" s="952"/>
      <c r="CD37" s="952"/>
      <c r="CE37" s="952"/>
      <c r="CF37" s="952"/>
      <c r="CG37" s="953"/>
      <c r="CH37" s="961"/>
      <c r="CI37" s="959"/>
      <c r="CJ37" s="959"/>
      <c r="CK37" s="959"/>
      <c r="CL37" s="969"/>
      <c r="CM37" s="961"/>
      <c r="CN37" s="959"/>
      <c r="CO37" s="959"/>
      <c r="CP37" s="959"/>
      <c r="CQ37" s="969"/>
      <c r="CR37" s="961"/>
      <c r="CS37" s="959"/>
      <c r="CT37" s="959"/>
      <c r="CU37" s="959"/>
      <c r="CV37" s="969"/>
      <c r="CW37" s="961"/>
      <c r="CX37" s="959"/>
      <c r="CY37" s="959"/>
      <c r="CZ37" s="959"/>
      <c r="DA37" s="969"/>
      <c r="DB37" s="961"/>
      <c r="DC37" s="959"/>
      <c r="DD37" s="959"/>
      <c r="DE37" s="959"/>
      <c r="DF37" s="969"/>
      <c r="DG37" s="961"/>
      <c r="DH37" s="959"/>
      <c r="DI37" s="959"/>
      <c r="DJ37" s="959"/>
      <c r="DK37" s="969"/>
      <c r="DL37" s="961"/>
      <c r="DM37" s="959"/>
      <c r="DN37" s="959"/>
      <c r="DO37" s="959"/>
      <c r="DP37" s="969"/>
      <c r="DQ37" s="961"/>
      <c r="DR37" s="959"/>
      <c r="DS37" s="959"/>
      <c r="DT37" s="959"/>
      <c r="DU37" s="969"/>
      <c r="DV37" s="951"/>
      <c r="DW37" s="952"/>
      <c r="DX37" s="952"/>
      <c r="DY37" s="952"/>
      <c r="DZ37" s="970"/>
      <c r="EA37" s="48"/>
    </row>
    <row r="38" spans="1:131" ht="26.25" customHeight="1" x14ac:dyDescent="0.15">
      <c r="A38" s="54">
        <v>11</v>
      </c>
      <c r="B38" s="951"/>
      <c r="C38" s="952"/>
      <c r="D38" s="952"/>
      <c r="E38" s="952"/>
      <c r="F38" s="952"/>
      <c r="G38" s="952"/>
      <c r="H38" s="952"/>
      <c r="I38" s="952"/>
      <c r="J38" s="952"/>
      <c r="K38" s="952"/>
      <c r="L38" s="952"/>
      <c r="M38" s="952"/>
      <c r="N38" s="952"/>
      <c r="O38" s="952"/>
      <c r="P38" s="953"/>
      <c r="Q38" s="954"/>
      <c r="R38" s="955"/>
      <c r="S38" s="955"/>
      <c r="T38" s="955"/>
      <c r="U38" s="955"/>
      <c r="V38" s="955"/>
      <c r="W38" s="955"/>
      <c r="X38" s="955"/>
      <c r="Y38" s="955"/>
      <c r="Z38" s="955"/>
      <c r="AA38" s="955"/>
      <c r="AB38" s="955"/>
      <c r="AC38" s="955"/>
      <c r="AD38" s="955"/>
      <c r="AE38" s="958"/>
      <c r="AF38" s="981"/>
      <c r="AG38" s="959"/>
      <c r="AH38" s="959"/>
      <c r="AI38" s="959"/>
      <c r="AJ38" s="982"/>
      <c r="AK38" s="960"/>
      <c r="AL38" s="955"/>
      <c r="AM38" s="955"/>
      <c r="AN38" s="955"/>
      <c r="AO38" s="955"/>
      <c r="AP38" s="955"/>
      <c r="AQ38" s="955"/>
      <c r="AR38" s="955"/>
      <c r="AS38" s="955"/>
      <c r="AT38" s="955"/>
      <c r="AU38" s="955"/>
      <c r="AV38" s="955"/>
      <c r="AW38" s="955"/>
      <c r="AX38" s="955"/>
      <c r="AY38" s="955"/>
      <c r="AZ38" s="988"/>
      <c r="BA38" s="988"/>
      <c r="BB38" s="988"/>
      <c r="BC38" s="988"/>
      <c r="BD38" s="988"/>
      <c r="BE38" s="956"/>
      <c r="BF38" s="956"/>
      <c r="BG38" s="956"/>
      <c r="BH38" s="956"/>
      <c r="BI38" s="957"/>
      <c r="BJ38" s="56"/>
      <c r="BK38" s="56"/>
      <c r="BL38" s="56"/>
      <c r="BM38" s="56"/>
      <c r="BN38" s="56"/>
      <c r="BO38" s="55"/>
      <c r="BP38" s="55"/>
      <c r="BQ38" s="52">
        <v>32</v>
      </c>
      <c r="BR38" s="72"/>
      <c r="BS38" s="951"/>
      <c r="BT38" s="952"/>
      <c r="BU38" s="952"/>
      <c r="BV38" s="952"/>
      <c r="BW38" s="952"/>
      <c r="BX38" s="952"/>
      <c r="BY38" s="952"/>
      <c r="BZ38" s="952"/>
      <c r="CA38" s="952"/>
      <c r="CB38" s="952"/>
      <c r="CC38" s="952"/>
      <c r="CD38" s="952"/>
      <c r="CE38" s="952"/>
      <c r="CF38" s="952"/>
      <c r="CG38" s="953"/>
      <c r="CH38" s="961"/>
      <c r="CI38" s="959"/>
      <c r="CJ38" s="959"/>
      <c r="CK38" s="959"/>
      <c r="CL38" s="969"/>
      <c r="CM38" s="961"/>
      <c r="CN38" s="959"/>
      <c r="CO38" s="959"/>
      <c r="CP38" s="959"/>
      <c r="CQ38" s="969"/>
      <c r="CR38" s="961"/>
      <c r="CS38" s="959"/>
      <c r="CT38" s="959"/>
      <c r="CU38" s="959"/>
      <c r="CV38" s="969"/>
      <c r="CW38" s="961"/>
      <c r="CX38" s="959"/>
      <c r="CY38" s="959"/>
      <c r="CZ38" s="959"/>
      <c r="DA38" s="969"/>
      <c r="DB38" s="961"/>
      <c r="DC38" s="959"/>
      <c r="DD38" s="959"/>
      <c r="DE38" s="959"/>
      <c r="DF38" s="969"/>
      <c r="DG38" s="961"/>
      <c r="DH38" s="959"/>
      <c r="DI38" s="959"/>
      <c r="DJ38" s="959"/>
      <c r="DK38" s="969"/>
      <c r="DL38" s="961"/>
      <c r="DM38" s="959"/>
      <c r="DN38" s="959"/>
      <c r="DO38" s="959"/>
      <c r="DP38" s="969"/>
      <c r="DQ38" s="961"/>
      <c r="DR38" s="959"/>
      <c r="DS38" s="959"/>
      <c r="DT38" s="959"/>
      <c r="DU38" s="969"/>
      <c r="DV38" s="951"/>
      <c r="DW38" s="952"/>
      <c r="DX38" s="952"/>
      <c r="DY38" s="952"/>
      <c r="DZ38" s="970"/>
      <c r="EA38" s="48"/>
    </row>
    <row r="39" spans="1:131" ht="26.25" customHeight="1" x14ac:dyDescent="0.15">
      <c r="A39" s="54">
        <v>12</v>
      </c>
      <c r="B39" s="951"/>
      <c r="C39" s="952"/>
      <c r="D39" s="952"/>
      <c r="E39" s="952"/>
      <c r="F39" s="952"/>
      <c r="G39" s="952"/>
      <c r="H39" s="952"/>
      <c r="I39" s="952"/>
      <c r="J39" s="952"/>
      <c r="K39" s="952"/>
      <c r="L39" s="952"/>
      <c r="M39" s="952"/>
      <c r="N39" s="952"/>
      <c r="O39" s="952"/>
      <c r="P39" s="953"/>
      <c r="Q39" s="954"/>
      <c r="R39" s="955"/>
      <c r="S39" s="955"/>
      <c r="T39" s="955"/>
      <c r="U39" s="955"/>
      <c r="V39" s="955"/>
      <c r="W39" s="955"/>
      <c r="X39" s="955"/>
      <c r="Y39" s="955"/>
      <c r="Z39" s="955"/>
      <c r="AA39" s="955"/>
      <c r="AB39" s="955"/>
      <c r="AC39" s="955"/>
      <c r="AD39" s="955"/>
      <c r="AE39" s="958"/>
      <c r="AF39" s="981"/>
      <c r="AG39" s="959"/>
      <c r="AH39" s="959"/>
      <c r="AI39" s="959"/>
      <c r="AJ39" s="982"/>
      <c r="AK39" s="960"/>
      <c r="AL39" s="955"/>
      <c r="AM39" s="955"/>
      <c r="AN39" s="955"/>
      <c r="AO39" s="955"/>
      <c r="AP39" s="955"/>
      <c r="AQ39" s="955"/>
      <c r="AR39" s="955"/>
      <c r="AS39" s="955"/>
      <c r="AT39" s="955"/>
      <c r="AU39" s="955"/>
      <c r="AV39" s="955"/>
      <c r="AW39" s="955"/>
      <c r="AX39" s="955"/>
      <c r="AY39" s="955"/>
      <c r="AZ39" s="988"/>
      <c r="BA39" s="988"/>
      <c r="BB39" s="988"/>
      <c r="BC39" s="988"/>
      <c r="BD39" s="988"/>
      <c r="BE39" s="956"/>
      <c r="BF39" s="956"/>
      <c r="BG39" s="956"/>
      <c r="BH39" s="956"/>
      <c r="BI39" s="957"/>
      <c r="BJ39" s="56"/>
      <c r="BK39" s="56"/>
      <c r="BL39" s="56"/>
      <c r="BM39" s="56"/>
      <c r="BN39" s="56"/>
      <c r="BO39" s="55"/>
      <c r="BP39" s="55"/>
      <c r="BQ39" s="52">
        <v>33</v>
      </c>
      <c r="BR39" s="72"/>
      <c r="BS39" s="951"/>
      <c r="BT39" s="952"/>
      <c r="BU39" s="952"/>
      <c r="BV39" s="952"/>
      <c r="BW39" s="952"/>
      <c r="BX39" s="952"/>
      <c r="BY39" s="952"/>
      <c r="BZ39" s="952"/>
      <c r="CA39" s="952"/>
      <c r="CB39" s="952"/>
      <c r="CC39" s="952"/>
      <c r="CD39" s="952"/>
      <c r="CE39" s="952"/>
      <c r="CF39" s="952"/>
      <c r="CG39" s="953"/>
      <c r="CH39" s="961"/>
      <c r="CI39" s="959"/>
      <c r="CJ39" s="959"/>
      <c r="CK39" s="959"/>
      <c r="CL39" s="969"/>
      <c r="CM39" s="961"/>
      <c r="CN39" s="959"/>
      <c r="CO39" s="959"/>
      <c r="CP39" s="959"/>
      <c r="CQ39" s="969"/>
      <c r="CR39" s="961"/>
      <c r="CS39" s="959"/>
      <c r="CT39" s="959"/>
      <c r="CU39" s="959"/>
      <c r="CV39" s="969"/>
      <c r="CW39" s="961"/>
      <c r="CX39" s="959"/>
      <c r="CY39" s="959"/>
      <c r="CZ39" s="959"/>
      <c r="DA39" s="969"/>
      <c r="DB39" s="961"/>
      <c r="DC39" s="959"/>
      <c r="DD39" s="959"/>
      <c r="DE39" s="959"/>
      <c r="DF39" s="969"/>
      <c r="DG39" s="961"/>
      <c r="DH39" s="959"/>
      <c r="DI39" s="959"/>
      <c r="DJ39" s="959"/>
      <c r="DK39" s="969"/>
      <c r="DL39" s="961"/>
      <c r="DM39" s="959"/>
      <c r="DN39" s="959"/>
      <c r="DO39" s="959"/>
      <c r="DP39" s="969"/>
      <c r="DQ39" s="961"/>
      <c r="DR39" s="959"/>
      <c r="DS39" s="959"/>
      <c r="DT39" s="959"/>
      <c r="DU39" s="969"/>
      <c r="DV39" s="951"/>
      <c r="DW39" s="952"/>
      <c r="DX39" s="952"/>
      <c r="DY39" s="952"/>
      <c r="DZ39" s="970"/>
      <c r="EA39" s="48"/>
    </row>
    <row r="40" spans="1:131" ht="26.25" customHeight="1" x14ac:dyDescent="0.15">
      <c r="A40" s="52">
        <v>13</v>
      </c>
      <c r="B40" s="951"/>
      <c r="C40" s="952"/>
      <c r="D40" s="952"/>
      <c r="E40" s="952"/>
      <c r="F40" s="952"/>
      <c r="G40" s="952"/>
      <c r="H40" s="952"/>
      <c r="I40" s="952"/>
      <c r="J40" s="952"/>
      <c r="K40" s="952"/>
      <c r="L40" s="952"/>
      <c r="M40" s="952"/>
      <c r="N40" s="952"/>
      <c r="O40" s="952"/>
      <c r="P40" s="953"/>
      <c r="Q40" s="954"/>
      <c r="R40" s="955"/>
      <c r="S40" s="955"/>
      <c r="T40" s="955"/>
      <c r="U40" s="955"/>
      <c r="V40" s="955"/>
      <c r="W40" s="955"/>
      <c r="X40" s="955"/>
      <c r="Y40" s="955"/>
      <c r="Z40" s="955"/>
      <c r="AA40" s="955"/>
      <c r="AB40" s="955"/>
      <c r="AC40" s="955"/>
      <c r="AD40" s="955"/>
      <c r="AE40" s="958"/>
      <c r="AF40" s="981"/>
      <c r="AG40" s="959"/>
      <c r="AH40" s="959"/>
      <c r="AI40" s="959"/>
      <c r="AJ40" s="982"/>
      <c r="AK40" s="960"/>
      <c r="AL40" s="955"/>
      <c r="AM40" s="955"/>
      <c r="AN40" s="955"/>
      <c r="AO40" s="955"/>
      <c r="AP40" s="955"/>
      <c r="AQ40" s="955"/>
      <c r="AR40" s="955"/>
      <c r="AS40" s="955"/>
      <c r="AT40" s="955"/>
      <c r="AU40" s="955"/>
      <c r="AV40" s="955"/>
      <c r="AW40" s="955"/>
      <c r="AX40" s="955"/>
      <c r="AY40" s="955"/>
      <c r="AZ40" s="988"/>
      <c r="BA40" s="988"/>
      <c r="BB40" s="988"/>
      <c r="BC40" s="988"/>
      <c r="BD40" s="988"/>
      <c r="BE40" s="956"/>
      <c r="BF40" s="956"/>
      <c r="BG40" s="956"/>
      <c r="BH40" s="956"/>
      <c r="BI40" s="957"/>
      <c r="BJ40" s="56"/>
      <c r="BK40" s="56"/>
      <c r="BL40" s="56"/>
      <c r="BM40" s="56"/>
      <c r="BN40" s="56"/>
      <c r="BO40" s="55"/>
      <c r="BP40" s="55"/>
      <c r="BQ40" s="52">
        <v>34</v>
      </c>
      <c r="BR40" s="72"/>
      <c r="BS40" s="951"/>
      <c r="BT40" s="952"/>
      <c r="BU40" s="952"/>
      <c r="BV40" s="952"/>
      <c r="BW40" s="952"/>
      <c r="BX40" s="952"/>
      <c r="BY40" s="952"/>
      <c r="BZ40" s="952"/>
      <c r="CA40" s="952"/>
      <c r="CB40" s="952"/>
      <c r="CC40" s="952"/>
      <c r="CD40" s="952"/>
      <c r="CE40" s="952"/>
      <c r="CF40" s="952"/>
      <c r="CG40" s="953"/>
      <c r="CH40" s="961"/>
      <c r="CI40" s="959"/>
      <c r="CJ40" s="959"/>
      <c r="CK40" s="959"/>
      <c r="CL40" s="969"/>
      <c r="CM40" s="961"/>
      <c r="CN40" s="959"/>
      <c r="CO40" s="959"/>
      <c r="CP40" s="959"/>
      <c r="CQ40" s="969"/>
      <c r="CR40" s="961"/>
      <c r="CS40" s="959"/>
      <c r="CT40" s="959"/>
      <c r="CU40" s="959"/>
      <c r="CV40" s="969"/>
      <c r="CW40" s="961"/>
      <c r="CX40" s="959"/>
      <c r="CY40" s="959"/>
      <c r="CZ40" s="959"/>
      <c r="DA40" s="969"/>
      <c r="DB40" s="961"/>
      <c r="DC40" s="959"/>
      <c r="DD40" s="959"/>
      <c r="DE40" s="959"/>
      <c r="DF40" s="969"/>
      <c r="DG40" s="961"/>
      <c r="DH40" s="959"/>
      <c r="DI40" s="959"/>
      <c r="DJ40" s="959"/>
      <c r="DK40" s="969"/>
      <c r="DL40" s="961"/>
      <c r="DM40" s="959"/>
      <c r="DN40" s="959"/>
      <c r="DO40" s="959"/>
      <c r="DP40" s="969"/>
      <c r="DQ40" s="961"/>
      <c r="DR40" s="959"/>
      <c r="DS40" s="959"/>
      <c r="DT40" s="959"/>
      <c r="DU40" s="969"/>
      <c r="DV40" s="951"/>
      <c r="DW40" s="952"/>
      <c r="DX40" s="952"/>
      <c r="DY40" s="952"/>
      <c r="DZ40" s="970"/>
      <c r="EA40" s="48"/>
    </row>
    <row r="41" spans="1:131" ht="26.25" customHeight="1" x14ac:dyDescent="0.15">
      <c r="A41" s="52">
        <v>14</v>
      </c>
      <c r="B41" s="951"/>
      <c r="C41" s="952"/>
      <c r="D41" s="952"/>
      <c r="E41" s="952"/>
      <c r="F41" s="952"/>
      <c r="G41" s="952"/>
      <c r="H41" s="952"/>
      <c r="I41" s="952"/>
      <c r="J41" s="952"/>
      <c r="K41" s="952"/>
      <c r="L41" s="952"/>
      <c r="M41" s="952"/>
      <c r="N41" s="952"/>
      <c r="O41" s="952"/>
      <c r="P41" s="953"/>
      <c r="Q41" s="954"/>
      <c r="R41" s="955"/>
      <c r="S41" s="955"/>
      <c r="T41" s="955"/>
      <c r="U41" s="955"/>
      <c r="V41" s="955"/>
      <c r="W41" s="955"/>
      <c r="X41" s="955"/>
      <c r="Y41" s="955"/>
      <c r="Z41" s="955"/>
      <c r="AA41" s="955"/>
      <c r="AB41" s="955"/>
      <c r="AC41" s="955"/>
      <c r="AD41" s="955"/>
      <c r="AE41" s="958"/>
      <c r="AF41" s="981"/>
      <c r="AG41" s="959"/>
      <c r="AH41" s="959"/>
      <c r="AI41" s="959"/>
      <c r="AJ41" s="982"/>
      <c r="AK41" s="960"/>
      <c r="AL41" s="955"/>
      <c r="AM41" s="955"/>
      <c r="AN41" s="955"/>
      <c r="AO41" s="955"/>
      <c r="AP41" s="955"/>
      <c r="AQ41" s="955"/>
      <c r="AR41" s="955"/>
      <c r="AS41" s="955"/>
      <c r="AT41" s="955"/>
      <c r="AU41" s="955"/>
      <c r="AV41" s="955"/>
      <c r="AW41" s="955"/>
      <c r="AX41" s="955"/>
      <c r="AY41" s="955"/>
      <c r="AZ41" s="988"/>
      <c r="BA41" s="988"/>
      <c r="BB41" s="988"/>
      <c r="BC41" s="988"/>
      <c r="BD41" s="988"/>
      <c r="BE41" s="956"/>
      <c r="BF41" s="956"/>
      <c r="BG41" s="956"/>
      <c r="BH41" s="956"/>
      <c r="BI41" s="957"/>
      <c r="BJ41" s="56"/>
      <c r="BK41" s="56"/>
      <c r="BL41" s="56"/>
      <c r="BM41" s="56"/>
      <c r="BN41" s="56"/>
      <c r="BO41" s="55"/>
      <c r="BP41" s="55"/>
      <c r="BQ41" s="52">
        <v>35</v>
      </c>
      <c r="BR41" s="72"/>
      <c r="BS41" s="951"/>
      <c r="BT41" s="952"/>
      <c r="BU41" s="952"/>
      <c r="BV41" s="952"/>
      <c r="BW41" s="952"/>
      <c r="BX41" s="952"/>
      <c r="BY41" s="952"/>
      <c r="BZ41" s="952"/>
      <c r="CA41" s="952"/>
      <c r="CB41" s="952"/>
      <c r="CC41" s="952"/>
      <c r="CD41" s="952"/>
      <c r="CE41" s="952"/>
      <c r="CF41" s="952"/>
      <c r="CG41" s="953"/>
      <c r="CH41" s="961"/>
      <c r="CI41" s="959"/>
      <c r="CJ41" s="959"/>
      <c r="CK41" s="959"/>
      <c r="CL41" s="969"/>
      <c r="CM41" s="961"/>
      <c r="CN41" s="959"/>
      <c r="CO41" s="959"/>
      <c r="CP41" s="959"/>
      <c r="CQ41" s="969"/>
      <c r="CR41" s="961"/>
      <c r="CS41" s="959"/>
      <c r="CT41" s="959"/>
      <c r="CU41" s="959"/>
      <c r="CV41" s="969"/>
      <c r="CW41" s="961"/>
      <c r="CX41" s="959"/>
      <c r="CY41" s="959"/>
      <c r="CZ41" s="959"/>
      <c r="DA41" s="969"/>
      <c r="DB41" s="961"/>
      <c r="DC41" s="959"/>
      <c r="DD41" s="959"/>
      <c r="DE41" s="959"/>
      <c r="DF41" s="969"/>
      <c r="DG41" s="961"/>
      <c r="DH41" s="959"/>
      <c r="DI41" s="959"/>
      <c r="DJ41" s="959"/>
      <c r="DK41" s="969"/>
      <c r="DL41" s="961"/>
      <c r="DM41" s="959"/>
      <c r="DN41" s="959"/>
      <c r="DO41" s="959"/>
      <c r="DP41" s="969"/>
      <c r="DQ41" s="961"/>
      <c r="DR41" s="959"/>
      <c r="DS41" s="959"/>
      <c r="DT41" s="959"/>
      <c r="DU41" s="969"/>
      <c r="DV41" s="951"/>
      <c r="DW41" s="952"/>
      <c r="DX41" s="952"/>
      <c r="DY41" s="952"/>
      <c r="DZ41" s="970"/>
      <c r="EA41" s="48"/>
    </row>
    <row r="42" spans="1:131" ht="26.25" customHeight="1" x14ac:dyDescent="0.15">
      <c r="A42" s="52">
        <v>15</v>
      </c>
      <c r="B42" s="951"/>
      <c r="C42" s="952"/>
      <c r="D42" s="952"/>
      <c r="E42" s="952"/>
      <c r="F42" s="952"/>
      <c r="G42" s="952"/>
      <c r="H42" s="952"/>
      <c r="I42" s="952"/>
      <c r="J42" s="952"/>
      <c r="K42" s="952"/>
      <c r="L42" s="952"/>
      <c r="M42" s="952"/>
      <c r="N42" s="952"/>
      <c r="O42" s="952"/>
      <c r="P42" s="953"/>
      <c r="Q42" s="954"/>
      <c r="R42" s="955"/>
      <c r="S42" s="955"/>
      <c r="T42" s="955"/>
      <c r="U42" s="955"/>
      <c r="V42" s="955"/>
      <c r="W42" s="955"/>
      <c r="X42" s="955"/>
      <c r="Y42" s="955"/>
      <c r="Z42" s="955"/>
      <c r="AA42" s="955"/>
      <c r="AB42" s="955"/>
      <c r="AC42" s="955"/>
      <c r="AD42" s="955"/>
      <c r="AE42" s="958"/>
      <c r="AF42" s="981"/>
      <c r="AG42" s="959"/>
      <c r="AH42" s="959"/>
      <c r="AI42" s="959"/>
      <c r="AJ42" s="982"/>
      <c r="AK42" s="960"/>
      <c r="AL42" s="955"/>
      <c r="AM42" s="955"/>
      <c r="AN42" s="955"/>
      <c r="AO42" s="955"/>
      <c r="AP42" s="955"/>
      <c r="AQ42" s="955"/>
      <c r="AR42" s="955"/>
      <c r="AS42" s="955"/>
      <c r="AT42" s="955"/>
      <c r="AU42" s="955"/>
      <c r="AV42" s="955"/>
      <c r="AW42" s="955"/>
      <c r="AX42" s="955"/>
      <c r="AY42" s="955"/>
      <c r="AZ42" s="988"/>
      <c r="BA42" s="988"/>
      <c r="BB42" s="988"/>
      <c r="BC42" s="988"/>
      <c r="BD42" s="988"/>
      <c r="BE42" s="956"/>
      <c r="BF42" s="956"/>
      <c r="BG42" s="956"/>
      <c r="BH42" s="956"/>
      <c r="BI42" s="957"/>
      <c r="BJ42" s="56"/>
      <c r="BK42" s="56"/>
      <c r="BL42" s="56"/>
      <c r="BM42" s="56"/>
      <c r="BN42" s="56"/>
      <c r="BO42" s="55"/>
      <c r="BP42" s="55"/>
      <c r="BQ42" s="52">
        <v>36</v>
      </c>
      <c r="BR42" s="72"/>
      <c r="BS42" s="951"/>
      <c r="BT42" s="952"/>
      <c r="BU42" s="952"/>
      <c r="BV42" s="952"/>
      <c r="BW42" s="952"/>
      <c r="BX42" s="952"/>
      <c r="BY42" s="952"/>
      <c r="BZ42" s="952"/>
      <c r="CA42" s="952"/>
      <c r="CB42" s="952"/>
      <c r="CC42" s="952"/>
      <c r="CD42" s="952"/>
      <c r="CE42" s="952"/>
      <c r="CF42" s="952"/>
      <c r="CG42" s="953"/>
      <c r="CH42" s="961"/>
      <c r="CI42" s="959"/>
      <c r="CJ42" s="959"/>
      <c r="CK42" s="959"/>
      <c r="CL42" s="969"/>
      <c r="CM42" s="961"/>
      <c r="CN42" s="959"/>
      <c r="CO42" s="959"/>
      <c r="CP42" s="959"/>
      <c r="CQ42" s="969"/>
      <c r="CR42" s="961"/>
      <c r="CS42" s="959"/>
      <c r="CT42" s="959"/>
      <c r="CU42" s="959"/>
      <c r="CV42" s="969"/>
      <c r="CW42" s="961"/>
      <c r="CX42" s="959"/>
      <c r="CY42" s="959"/>
      <c r="CZ42" s="959"/>
      <c r="DA42" s="969"/>
      <c r="DB42" s="961"/>
      <c r="DC42" s="959"/>
      <c r="DD42" s="959"/>
      <c r="DE42" s="959"/>
      <c r="DF42" s="969"/>
      <c r="DG42" s="961"/>
      <c r="DH42" s="959"/>
      <c r="DI42" s="959"/>
      <c r="DJ42" s="959"/>
      <c r="DK42" s="969"/>
      <c r="DL42" s="961"/>
      <c r="DM42" s="959"/>
      <c r="DN42" s="959"/>
      <c r="DO42" s="959"/>
      <c r="DP42" s="969"/>
      <c r="DQ42" s="961"/>
      <c r="DR42" s="959"/>
      <c r="DS42" s="959"/>
      <c r="DT42" s="959"/>
      <c r="DU42" s="969"/>
      <c r="DV42" s="951"/>
      <c r="DW42" s="952"/>
      <c r="DX42" s="952"/>
      <c r="DY42" s="952"/>
      <c r="DZ42" s="970"/>
      <c r="EA42" s="48"/>
    </row>
    <row r="43" spans="1:131" ht="26.25" customHeight="1" x14ac:dyDescent="0.15">
      <c r="A43" s="52">
        <v>16</v>
      </c>
      <c r="B43" s="951"/>
      <c r="C43" s="952"/>
      <c r="D43" s="952"/>
      <c r="E43" s="952"/>
      <c r="F43" s="952"/>
      <c r="G43" s="952"/>
      <c r="H43" s="952"/>
      <c r="I43" s="952"/>
      <c r="J43" s="952"/>
      <c r="K43" s="952"/>
      <c r="L43" s="952"/>
      <c r="M43" s="952"/>
      <c r="N43" s="952"/>
      <c r="O43" s="952"/>
      <c r="P43" s="953"/>
      <c r="Q43" s="954"/>
      <c r="R43" s="955"/>
      <c r="S43" s="955"/>
      <c r="T43" s="955"/>
      <c r="U43" s="955"/>
      <c r="V43" s="955"/>
      <c r="W43" s="955"/>
      <c r="X43" s="955"/>
      <c r="Y43" s="955"/>
      <c r="Z43" s="955"/>
      <c r="AA43" s="955"/>
      <c r="AB43" s="955"/>
      <c r="AC43" s="955"/>
      <c r="AD43" s="955"/>
      <c r="AE43" s="958"/>
      <c r="AF43" s="981"/>
      <c r="AG43" s="959"/>
      <c r="AH43" s="959"/>
      <c r="AI43" s="959"/>
      <c r="AJ43" s="982"/>
      <c r="AK43" s="960"/>
      <c r="AL43" s="955"/>
      <c r="AM43" s="955"/>
      <c r="AN43" s="955"/>
      <c r="AO43" s="955"/>
      <c r="AP43" s="955"/>
      <c r="AQ43" s="955"/>
      <c r="AR43" s="955"/>
      <c r="AS43" s="955"/>
      <c r="AT43" s="955"/>
      <c r="AU43" s="955"/>
      <c r="AV43" s="955"/>
      <c r="AW43" s="955"/>
      <c r="AX43" s="955"/>
      <c r="AY43" s="955"/>
      <c r="AZ43" s="988"/>
      <c r="BA43" s="988"/>
      <c r="BB43" s="988"/>
      <c r="BC43" s="988"/>
      <c r="BD43" s="988"/>
      <c r="BE43" s="956"/>
      <c r="BF43" s="956"/>
      <c r="BG43" s="956"/>
      <c r="BH43" s="956"/>
      <c r="BI43" s="957"/>
      <c r="BJ43" s="56"/>
      <c r="BK43" s="56"/>
      <c r="BL43" s="56"/>
      <c r="BM43" s="56"/>
      <c r="BN43" s="56"/>
      <c r="BO43" s="55"/>
      <c r="BP43" s="55"/>
      <c r="BQ43" s="52">
        <v>37</v>
      </c>
      <c r="BR43" s="72"/>
      <c r="BS43" s="951"/>
      <c r="BT43" s="952"/>
      <c r="BU43" s="952"/>
      <c r="BV43" s="952"/>
      <c r="BW43" s="952"/>
      <c r="BX43" s="952"/>
      <c r="BY43" s="952"/>
      <c r="BZ43" s="952"/>
      <c r="CA43" s="952"/>
      <c r="CB43" s="952"/>
      <c r="CC43" s="952"/>
      <c r="CD43" s="952"/>
      <c r="CE43" s="952"/>
      <c r="CF43" s="952"/>
      <c r="CG43" s="953"/>
      <c r="CH43" s="961"/>
      <c r="CI43" s="959"/>
      <c r="CJ43" s="959"/>
      <c r="CK43" s="959"/>
      <c r="CL43" s="969"/>
      <c r="CM43" s="961"/>
      <c r="CN43" s="959"/>
      <c r="CO43" s="959"/>
      <c r="CP43" s="959"/>
      <c r="CQ43" s="969"/>
      <c r="CR43" s="961"/>
      <c r="CS43" s="959"/>
      <c r="CT43" s="959"/>
      <c r="CU43" s="959"/>
      <c r="CV43" s="969"/>
      <c r="CW43" s="961"/>
      <c r="CX43" s="959"/>
      <c r="CY43" s="959"/>
      <c r="CZ43" s="959"/>
      <c r="DA43" s="969"/>
      <c r="DB43" s="961"/>
      <c r="DC43" s="959"/>
      <c r="DD43" s="959"/>
      <c r="DE43" s="959"/>
      <c r="DF43" s="969"/>
      <c r="DG43" s="961"/>
      <c r="DH43" s="959"/>
      <c r="DI43" s="959"/>
      <c r="DJ43" s="959"/>
      <c r="DK43" s="969"/>
      <c r="DL43" s="961"/>
      <c r="DM43" s="959"/>
      <c r="DN43" s="959"/>
      <c r="DO43" s="959"/>
      <c r="DP43" s="969"/>
      <c r="DQ43" s="961"/>
      <c r="DR43" s="959"/>
      <c r="DS43" s="959"/>
      <c r="DT43" s="959"/>
      <c r="DU43" s="969"/>
      <c r="DV43" s="951"/>
      <c r="DW43" s="952"/>
      <c r="DX43" s="952"/>
      <c r="DY43" s="952"/>
      <c r="DZ43" s="970"/>
      <c r="EA43" s="48"/>
    </row>
    <row r="44" spans="1:131" ht="26.25" customHeight="1" x14ac:dyDescent="0.15">
      <c r="A44" s="52">
        <v>17</v>
      </c>
      <c r="B44" s="951"/>
      <c r="C44" s="952"/>
      <c r="D44" s="952"/>
      <c r="E44" s="952"/>
      <c r="F44" s="952"/>
      <c r="G44" s="952"/>
      <c r="H44" s="952"/>
      <c r="I44" s="952"/>
      <c r="J44" s="952"/>
      <c r="K44" s="952"/>
      <c r="L44" s="952"/>
      <c r="M44" s="952"/>
      <c r="N44" s="952"/>
      <c r="O44" s="952"/>
      <c r="P44" s="953"/>
      <c r="Q44" s="954"/>
      <c r="R44" s="955"/>
      <c r="S44" s="955"/>
      <c r="T44" s="955"/>
      <c r="U44" s="955"/>
      <c r="V44" s="955"/>
      <c r="W44" s="955"/>
      <c r="X44" s="955"/>
      <c r="Y44" s="955"/>
      <c r="Z44" s="955"/>
      <c r="AA44" s="955"/>
      <c r="AB44" s="955"/>
      <c r="AC44" s="955"/>
      <c r="AD44" s="955"/>
      <c r="AE44" s="958"/>
      <c r="AF44" s="981"/>
      <c r="AG44" s="959"/>
      <c r="AH44" s="959"/>
      <c r="AI44" s="959"/>
      <c r="AJ44" s="982"/>
      <c r="AK44" s="960"/>
      <c r="AL44" s="955"/>
      <c r="AM44" s="955"/>
      <c r="AN44" s="955"/>
      <c r="AO44" s="955"/>
      <c r="AP44" s="955"/>
      <c r="AQ44" s="955"/>
      <c r="AR44" s="955"/>
      <c r="AS44" s="955"/>
      <c r="AT44" s="955"/>
      <c r="AU44" s="955"/>
      <c r="AV44" s="955"/>
      <c r="AW44" s="955"/>
      <c r="AX44" s="955"/>
      <c r="AY44" s="955"/>
      <c r="AZ44" s="988"/>
      <c r="BA44" s="988"/>
      <c r="BB44" s="988"/>
      <c r="BC44" s="988"/>
      <c r="BD44" s="988"/>
      <c r="BE44" s="956"/>
      <c r="BF44" s="956"/>
      <c r="BG44" s="956"/>
      <c r="BH44" s="956"/>
      <c r="BI44" s="957"/>
      <c r="BJ44" s="56"/>
      <c r="BK44" s="56"/>
      <c r="BL44" s="56"/>
      <c r="BM44" s="56"/>
      <c r="BN44" s="56"/>
      <c r="BO44" s="55"/>
      <c r="BP44" s="55"/>
      <c r="BQ44" s="52">
        <v>38</v>
      </c>
      <c r="BR44" s="72"/>
      <c r="BS44" s="951"/>
      <c r="BT44" s="952"/>
      <c r="BU44" s="952"/>
      <c r="BV44" s="952"/>
      <c r="BW44" s="952"/>
      <c r="BX44" s="952"/>
      <c r="BY44" s="952"/>
      <c r="BZ44" s="952"/>
      <c r="CA44" s="952"/>
      <c r="CB44" s="952"/>
      <c r="CC44" s="952"/>
      <c r="CD44" s="952"/>
      <c r="CE44" s="952"/>
      <c r="CF44" s="952"/>
      <c r="CG44" s="953"/>
      <c r="CH44" s="961"/>
      <c r="CI44" s="959"/>
      <c r="CJ44" s="959"/>
      <c r="CK44" s="959"/>
      <c r="CL44" s="969"/>
      <c r="CM44" s="961"/>
      <c r="CN44" s="959"/>
      <c r="CO44" s="959"/>
      <c r="CP44" s="959"/>
      <c r="CQ44" s="969"/>
      <c r="CR44" s="961"/>
      <c r="CS44" s="959"/>
      <c r="CT44" s="959"/>
      <c r="CU44" s="959"/>
      <c r="CV44" s="969"/>
      <c r="CW44" s="961"/>
      <c r="CX44" s="959"/>
      <c r="CY44" s="959"/>
      <c r="CZ44" s="959"/>
      <c r="DA44" s="969"/>
      <c r="DB44" s="961"/>
      <c r="DC44" s="959"/>
      <c r="DD44" s="959"/>
      <c r="DE44" s="959"/>
      <c r="DF44" s="969"/>
      <c r="DG44" s="961"/>
      <c r="DH44" s="959"/>
      <c r="DI44" s="959"/>
      <c r="DJ44" s="959"/>
      <c r="DK44" s="969"/>
      <c r="DL44" s="961"/>
      <c r="DM44" s="959"/>
      <c r="DN44" s="959"/>
      <c r="DO44" s="959"/>
      <c r="DP44" s="969"/>
      <c r="DQ44" s="961"/>
      <c r="DR44" s="959"/>
      <c r="DS44" s="959"/>
      <c r="DT44" s="959"/>
      <c r="DU44" s="969"/>
      <c r="DV44" s="951"/>
      <c r="DW44" s="952"/>
      <c r="DX44" s="952"/>
      <c r="DY44" s="952"/>
      <c r="DZ44" s="970"/>
      <c r="EA44" s="48"/>
    </row>
    <row r="45" spans="1:131" ht="26.25" customHeight="1" x14ac:dyDescent="0.15">
      <c r="A45" s="52">
        <v>18</v>
      </c>
      <c r="B45" s="951"/>
      <c r="C45" s="952"/>
      <c r="D45" s="952"/>
      <c r="E45" s="952"/>
      <c r="F45" s="952"/>
      <c r="G45" s="952"/>
      <c r="H45" s="952"/>
      <c r="I45" s="952"/>
      <c r="J45" s="952"/>
      <c r="K45" s="952"/>
      <c r="L45" s="952"/>
      <c r="M45" s="952"/>
      <c r="N45" s="952"/>
      <c r="O45" s="952"/>
      <c r="P45" s="953"/>
      <c r="Q45" s="954"/>
      <c r="R45" s="955"/>
      <c r="S45" s="955"/>
      <c r="T45" s="955"/>
      <c r="U45" s="955"/>
      <c r="V45" s="955"/>
      <c r="W45" s="955"/>
      <c r="X45" s="955"/>
      <c r="Y45" s="955"/>
      <c r="Z45" s="955"/>
      <c r="AA45" s="955"/>
      <c r="AB45" s="955"/>
      <c r="AC45" s="955"/>
      <c r="AD45" s="955"/>
      <c r="AE45" s="958"/>
      <c r="AF45" s="981"/>
      <c r="AG45" s="959"/>
      <c r="AH45" s="959"/>
      <c r="AI45" s="959"/>
      <c r="AJ45" s="982"/>
      <c r="AK45" s="960"/>
      <c r="AL45" s="955"/>
      <c r="AM45" s="955"/>
      <c r="AN45" s="955"/>
      <c r="AO45" s="955"/>
      <c r="AP45" s="955"/>
      <c r="AQ45" s="955"/>
      <c r="AR45" s="955"/>
      <c r="AS45" s="955"/>
      <c r="AT45" s="955"/>
      <c r="AU45" s="955"/>
      <c r="AV45" s="955"/>
      <c r="AW45" s="955"/>
      <c r="AX45" s="955"/>
      <c r="AY45" s="955"/>
      <c r="AZ45" s="988"/>
      <c r="BA45" s="988"/>
      <c r="BB45" s="988"/>
      <c r="BC45" s="988"/>
      <c r="BD45" s="988"/>
      <c r="BE45" s="956"/>
      <c r="BF45" s="956"/>
      <c r="BG45" s="956"/>
      <c r="BH45" s="956"/>
      <c r="BI45" s="957"/>
      <c r="BJ45" s="56"/>
      <c r="BK45" s="56"/>
      <c r="BL45" s="56"/>
      <c r="BM45" s="56"/>
      <c r="BN45" s="56"/>
      <c r="BO45" s="55"/>
      <c r="BP45" s="55"/>
      <c r="BQ45" s="52">
        <v>39</v>
      </c>
      <c r="BR45" s="72"/>
      <c r="BS45" s="951"/>
      <c r="BT45" s="952"/>
      <c r="BU45" s="952"/>
      <c r="BV45" s="952"/>
      <c r="BW45" s="952"/>
      <c r="BX45" s="952"/>
      <c r="BY45" s="952"/>
      <c r="BZ45" s="952"/>
      <c r="CA45" s="952"/>
      <c r="CB45" s="952"/>
      <c r="CC45" s="952"/>
      <c r="CD45" s="952"/>
      <c r="CE45" s="952"/>
      <c r="CF45" s="952"/>
      <c r="CG45" s="953"/>
      <c r="CH45" s="961"/>
      <c r="CI45" s="959"/>
      <c r="CJ45" s="959"/>
      <c r="CK45" s="959"/>
      <c r="CL45" s="969"/>
      <c r="CM45" s="961"/>
      <c r="CN45" s="959"/>
      <c r="CO45" s="959"/>
      <c r="CP45" s="959"/>
      <c r="CQ45" s="969"/>
      <c r="CR45" s="961"/>
      <c r="CS45" s="959"/>
      <c r="CT45" s="959"/>
      <c r="CU45" s="959"/>
      <c r="CV45" s="969"/>
      <c r="CW45" s="961"/>
      <c r="CX45" s="959"/>
      <c r="CY45" s="959"/>
      <c r="CZ45" s="959"/>
      <c r="DA45" s="969"/>
      <c r="DB45" s="961"/>
      <c r="DC45" s="959"/>
      <c r="DD45" s="959"/>
      <c r="DE45" s="959"/>
      <c r="DF45" s="969"/>
      <c r="DG45" s="961"/>
      <c r="DH45" s="959"/>
      <c r="DI45" s="959"/>
      <c r="DJ45" s="959"/>
      <c r="DK45" s="969"/>
      <c r="DL45" s="961"/>
      <c r="DM45" s="959"/>
      <c r="DN45" s="959"/>
      <c r="DO45" s="959"/>
      <c r="DP45" s="969"/>
      <c r="DQ45" s="961"/>
      <c r="DR45" s="959"/>
      <c r="DS45" s="959"/>
      <c r="DT45" s="959"/>
      <c r="DU45" s="969"/>
      <c r="DV45" s="951"/>
      <c r="DW45" s="952"/>
      <c r="DX45" s="952"/>
      <c r="DY45" s="952"/>
      <c r="DZ45" s="970"/>
      <c r="EA45" s="48"/>
    </row>
    <row r="46" spans="1:131" ht="26.25" customHeight="1" x14ac:dyDescent="0.15">
      <c r="A46" s="52">
        <v>19</v>
      </c>
      <c r="B46" s="951"/>
      <c r="C46" s="952"/>
      <c r="D46" s="952"/>
      <c r="E46" s="952"/>
      <c r="F46" s="952"/>
      <c r="G46" s="952"/>
      <c r="H46" s="952"/>
      <c r="I46" s="952"/>
      <c r="J46" s="952"/>
      <c r="K46" s="952"/>
      <c r="L46" s="952"/>
      <c r="M46" s="952"/>
      <c r="N46" s="952"/>
      <c r="O46" s="952"/>
      <c r="P46" s="953"/>
      <c r="Q46" s="954"/>
      <c r="R46" s="955"/>
      <c r="S46" s="955"/>
      <c r="T46" s="955"/>
      <c r="U46" s="955"/>
      <c r="V46" s="955"/>
      <c r="W46" s="955"/>
      <c r="X46" s="955"/>
      <c r="Y46" s="955"/>
      <c r="Z46" s="955"/>
      <c r="AA46" s="955"/>
      <c r="AB46" s="955"/>
      <c r="AC46" s="955"/>
      <c r="AD46" s="955"/>
      <c r="AE46" s="958"/>
      <c r="AF46" s="981"/>
      <c r="AG46" s="959"/>
      <c r="AH46" s="959"/>
      <c r="AI46" s="959"/>
      <c r="AJ46" s="982"/>
      <c r="AK46" s="960"/>
      <c r="AL46" s="955"/>
      <c r="AM46" s="955"/>
      <c r="AN46" s="955"/>
      <c r="AO46" s="955"/>
      <c r="AP46" s="955"/>
      <c r="AQ46" s="955"/>
      <c r="AR46" s="955"/>
      <c r="AS46" s="955"/>
      <c r="AT46" s="955"/>
      <c r="AU46" s="955"/>
      <c r="AV46" s="955"/>
      <c r="AW46" s="955"/>
      <c r="AX46" s="955"/>
      <c r="AY46" s="955"/>
      <c r="AZ46" s="988"/>
      <c r="BA46" s="988"/>
      <c r="BB46" s="988"/>
      <c r="BC46" s="988"/>
      <c r="BD46" s="988"/>
      <c r="BE46" s="956"/>
      <c r="BF46" s="956"/>
      <c r="BG46" s="956"/>
      <c r="BH46" s="956"/>
      <c r="BI46" s="957"/>
      <c r="BJ46" s="56"/>
      <c r="BK46" s="56"/>
      <c r="BL46" s="56"/>
      <c r="BM46" s="56"/>
      <c r="BN46" s="56"/>
      <c r="BO46" s="55"/>
      <c r="BP46" s="55"/>
      <c r="BQ46" s="52">
        <v>40</v>
      </c>
      <c r="BR46" s="72"/>
      <c r="BS46" s="951"/>
      <c r="BT46" s="952"/>
      <c r="BU46" s="952"/>
      <c r="BV46" s="952"/>
      <c r="BW46" s="952"/>
      <c r="BX46" s="952"/>
      <c r="BY46" s="952"/>
      <c r="BZ46" s="952"/>
      <c r="CA46" s="952"/>
      <c r="CB46" s="952"/>
      <c r="CC46" s="952"/>
      <c r="CD46" s="952"/>
      <c r="CE46" s="952"/>
      <c r="CF46" s="952"/>
      <c r="CG46" s="953"/>
      <c r="CH46" s="961"/>
      <c r="CI46" s="959"/>
      <c r="CJ46" s="959"/>
      <c r="CK46" s="959"/>
      <c r="CL46" s="969"/>
      <c r="CM46" s="961"/>
      <c r="CN46" s="959"/>
      <c r="CO46" s="959"/>
      <c r="CP46" s="959"/>
      <c r="CQ46" s="969"/>
      <c r="CR46" s="961"/>
      <c r="CS46" s="959"/>
      <c r="CT46" s="959"/>
      <c r="CU46" s="959"/>
      <c r="CV46" s="969"/>
      <c r="CW46" s="961"/>
      <c r="CX46" s="959"/>
      <c r="CY46" s="959"/>
      <c r="CZ46" s="959"/>
      <c r="DA46" s="969"/>
      <c r="DB46" s="961"/>
      <c r="DC46" s="959"/>
      <c r="DD46" s="959"/>
      <c r="DE46" s="959"/>
      <c r="DF46" s="969"/>
      <c r="DG46" s="961"/>
      <c r="DH46" s="959"/>
      <c r="DI46" s="959"/>
      <c r="DJ46" s="959"/>
      <c r="DK46" s="969"/>
      <c r="DL46" s="961"/>
      <c r="DM46" s="959"/>
      <c r="DN46" s="959"/>
      <c r="DO46" s="959"/>
      <c r="DP46" s="969"/>
      <c r="DQ46" s="961"/>
      <c r="DR46" s="959"/>
      <c r="DS46" s="959"/>
      <c r="DT46" s="959"/>
      <c r="DU46" s="969"/>
      <c r="DV46" s="951"/>
      <c r="DW46" s="952"/>
      <c r="DX46" s="952"/>
      <c r="DY46" s="952"/>
      <c r="DZ46" s="970"/>
      <c r="EA46" s="48"/>
    </row>
    <row r="47" spans="1:131" ht="26.25" customHeight="1" x14ac:dyDescent="0.15">
      <c r="A47" s="52">
        <v>20</v>
      </c>
      <c r="B47" s="951"/>
      <c r="C47" s="952"/>
      <c r="D47" s="952"/>
      <c r="E47" s="952"/>
      <c r="F47" s="952"/>
      <c r="G47" s="952"/>
      <c r="H47" s="952"/>
      <c r="I47" s="952"/>
      <c r="J47" s="952"/>
      <c r="K47" s="952"/>
      <c r="L47" s="952"/>
      <c r="M47" s="952"/>
      <c r="N47" s="952"/>
      <c r="O47" s="952"/>
      <c r="P47" s="953"/>
      <c r="Q47" s="954"/>
      <c r="R47" s="955"/>
      <c r="S47" s="955"/>
      <c r="T47" s="955"/>
      <c r="U47" s="955"/>
      <c r="V47" s="955"/>
      <c r="W47" s="955"/>
      <c r="X47" s="955"/>
      <c r="Y47" s="955"/>
      <c r="Z47" s="955"/>
      <c r="AA47" s="955"/>
      <c r="AB47" s="955"/>
      <c r="AC47" s="955"/>
      <c r="AD47" s="955"/>
      <c r="AE47" s="958"/>
      <c r="AF47" s="981"/>
      <c r="AG47" s="959"/>
      <c r="AH47" s="959"/>
      <c r="AI47" s="959"/>
      <c r="AJ47" s="982"/>
      <c r="AK47" s="960"/>
      <c r="AL47" s="955"/>
      <c r="AM47" s="955"/>
      <c r="AN47" s="955"/>
      <c r="AO47" s="955"/>
      <c r="AP47" s="955"/>
      <c r="AQ47" s="955"/>
      <c r="AR47" s="955"/>
      <c r="AS47" s="955"/>
      <c r="AT47" s="955"/>
      <c r="AU47" s="955"/>
      <c r="AV47" s="955"/>
      <c r="AW47" s="955"/>
      <c r="AX47" s="955"/>
      <c r="AY47" s="955"/>
      <c r="AZ47" s="988"/>
      <c r="BA47" s="988"/>
      <c r="BB47" s="988"/>
      <c r="BC47" s="988"/>
      <c r="BD47" s="988"/>
      <c r="BE47" s="956"/>
      <c r="BF47" s="956"/>
      <c r="BG47" s="956"/>
      <c r="BH47" s="956"/>
      <c r="BI47" s="957"/>
      <c r="BJ47" s="56"/>
      <c r="BK47" s="56"/>
      <c r="BL47" s="56"/>
      <c r="BM47" s="56"/>
      <c r="BN47" s="56"/>
      <c r="BO47" s="55"/>
      <c r="BP47" s="55"/>
      <c r="BQ47" s="52">
        <v>41</v>
      </c>
      <c r="BR47" s="72"/>
      <c r="BS47" s="951"/>
      <c r="BT47" s="952"/>
      <c r="BU47" s="952"/>
      <c r="BV47" s="952"/>
      <c r="BW47" s="952"/>
      <c r="BX47" s="952"/>
      <c r="BY47" s="952"/>
      <c r="BZ47" s="952"/>
      <c r="CA47" s="952"/>
      <c r="CB47" s="952"/>
      <c r="CC47" s="952"/>
      <c r="CD47" s="952"/>
      <c r="CE47" s="952"/>
      <c r="CF47" s="952"/>
      <c r="CG47" s="953"/>
      <c r="CH47" s="961"/>
      <c r="CI47" s="959"/>
      <c r="CJ47" s="959"/>
      <c r="CK47" s="959"/>
      <c r="CL47" s="969"/>
      <c r="CM47" s="961"/>
      <c r="CN47" s="959"/>
      <c r="CO47" s="959"/>
      <c r="CP47" s="959"/>
      <c r="CQ47" s="969"/>
      <c r="CR47" s="961"/>
      <c r="CS47" s="959"/>
      <c r="CT47" s="959"/>
      <c r="CU47" s="959"/>
      <c r="CV47" s="969"/>
      <c r="CW47" s="961"/>
      <c r="CX47" s="959"/>
      <c r="CY47" s="959"/>
      <c r="CZ47" s="959"/>
      <c r="DA47" s="969"/>
      <c r="DB47" s="961"/>
      <c r="DC47" s="959"/>
      <c r="DD47" s="959"/>
      <c r="DE47" s="959"/>
      <c r="DF47" s="969"/>
      <c r="DG47" s="961"/>
      <c r="DH47" s="959"/>
      <c r="DI47" s="959"/>
      <c r="DJ47" s="959"/>
      <c r="DK47" s="969"/>
      <c r="DL47" s="961"/>
      <c r="DM47" s="959"/>
      <c r="DN47" s="959"/>
      <c r="DO47" s="959"/>
      <c r="DP47" s="969"/>
      <c r="DQ47" s="961"/>
      <c r="DR47" s="959"/>
      <c r="DS47" s="959"/>
      <c r="DT47" s="959"/>
      <c r="DU47" s="969"/>
      <c r="DV47" s="951"/>
      <c r="DW47" s="952"/>
      <c r="DX47" s="952"/>
      <c r="DY47" s="952"/>
      <c r="DZ47" s="970"/>
      <c r="EA47" s="48"/>
    </row>
    <row r="48" spans="1:131" ht="26.25" customHeight="1" x14ac:dyDescent="0.15">
      <c r="A48" s="52">
        <v>21</v>
      </c>
      <c r="B48" s="951"/>
      <c r="C48" s="952"/>
      <c r="D48" s="952"/>
      <c r="E48" s="952"/>
      <c r="F48" s="952"/>
      <c r="G48" s="952"/>
      <c r="H48" s="952"/>
      <c r="I48" s="952"/>
      <c r="J48" s="952"/>
      <c r="K48" s="952"/>
      <c r="L48" s="952"/>
      <c r="M48" s="952"/>
      <c r="N48" s="952"/>
      <c r="O48" s="952"/>
      <c r="P48" s="953"/>
      <c r="Q48" s="954"/>
      <c r="R48" s="955"/>
      <c r="S48" s="955"/>
      <c r="T48" s="955"/>
      <c r="U48" s="955"/>
      <c r="V48" s="955"/>
      <c r="W48" s="955"/>
      <c r="X48" s="955"/>
      <c r="Y48" s="955"/>
      <c r="Z48" s="955"/>
      <c r="AA48" s="955"/>
      <c r="AB48" s="955"/>
      <c r="AC48" s="955"/>
      <c r="AD48" s="955"/>
      <c r="AE48" s="958"/>
      <c r="AF48" s="981"/>
      <c r="AG48" s="959"/>
      <c r="AH48" s="959"/>
      <c r="AI48" s="959"/>
      <c r="AJ48" s="982"/>
      <c r="AK48" s="960"/>
      <c r="AL48" s="955"/>
      <c r="AM48" s="955"/>
      <c r="AN48" s="955"/>
      <c r="AO48" s="955"/>
      <c r="AP48" s="955"/>
      <c r="AQ48" s="955"/>
      <c r="AR48" s="955"/>
      <c r="AS48" s="955"/>
      <c r="AT48" s="955"/>
      <c r="AU48" s="955"/>
      <c r="AV48" s="955"/>
      <c r="AW48" s="955"/>
      <c r="AX48" s="955"/>
      <c r="AY48" s="955"/>
      <c r="AZ48" s="988"/>
      <c r="BA48" s="988"/>
      <c r="BB48" s="988"/>
      <c r="BC48" s="988"/>
      <c r="BD48" s="988"/>
      <c r="BE48" s="956"/>
      <c r="BF48" s="956"/>
      <c r="BG48" s="956"/>
      <c r="BH48" s="956"/>
      <c r="BI48" s="957"/>
      <c r="BJ48" s="56"/>
      <c r="BK48" s="56"/>
      <c r="BL48" s="56"/>
      <c r="BM48" s="56"/>
      <c r="BN48" s="56"/>
      <c r="BO48" s="55"/>
      <c r="BP48" s="55"/>
      <c r="BQ48" s="52">
        <v>42</v>
      </c>
      <c r="BR48" s="72"/>
      <c r="BS48" s="951"/>
      <c r="BT48" s="952"/>
      <c r="BU48" s="952"/>
      <c r="BV48" s="952"/>
      <c r="BW48" s="952"/>
      <c r="BX48" s="952"/>
      <c r="BY48" s="952"/>
      <c r="BZ48" s="952"/>
      <c r="CA48" s="952"/>
      <c r="CB48" s="952"/>
      <c r="CC48" s="952"/>
      <c r="CD48" s="952"/>
      <c r="CE48" s="952"/>
      <c r="CF48" s="952"/>
      <c r="CG48" s="953"/>
      <c r="CH48" s="961"/>
      <c r="CI48" s="959"/>
      <c r="CJ48" s="959"/>
      <c r="CK48" s="959"/>
      <c r="CL48" s="969"/>
      <c r="CM48" s="961"/>
      <c r="CN48" s="959"/>
      <c r="CO48" s="959"/>
      <c r="CP48" s="959"/>
      <c r="CQ48" s="969"/>
      <c r="CR48" s="961"/>
      <c r="CS48" s="959"/>
      <c r="CT48" s="959"/>
      <c r="CU48" s="959"/>
      <c r="CV48" s="969"/>
      <c r="CW48" s="961"/>
      <c r="CX48" s="959"/>
      <c r="CY48" s="959"/>
      <c r="CZ48" s="959"/>
      <c r="DA48" s="969"/>
      <c r="DB48" s="961"/>
      <c r="DC48" s="959"/>
      <c r="DD48" s="959"/>
      <c r="DE48" s="959"/>
      <c r="DF48" s="969"/>
      <c r="DG48" s="961"/>
      <c r="DH48" s="959"/>
      <c r="DI48" s="959"/>
      <c r="DJ48" s="959"/>
      <c r="DK48" s="969"/>
      <c r="DL48" s="961"/>
      <c r="DM48" s="959"/>
      <c r="DN48" s="959"/>
      <c r="DO48" s="959"/>
      <c r="DP48" s="969"/>
      <c r="DQ48" s="961"/>
      <c r="DR48" s="959"/>
      <c r="DS48" s="959"/>
      <c r="DT48" s="959"/>
      <c r="DU48" s="969"/>
      <c r="DV48" s="951"/>
      <c r="DW48" s="952"/>
      <c r="DX48" s="952"/>
      <c r="DY48" s="952"/>
      <c r="DZ48" s="970"/>
      <c r="EA48" s="48"/>
    </row>
    <row r="49" spans="1:131" ht="26.25" customHeight="1" x14ac:dyDescent="0.15">
      <c r="A49" s="52">
        <v>22</v>
      </c>
      <c r="B49" s="951"/>
      <c r="C49" s="952"/>
      <c r="D49" s="952"/>
      <c r="E49" s="952"/>
      <c r="F49" s="952"/>
      <c r="G49" s="952"/>
      <c r="H49" s="952"/>
      <c r="I49" s="952"/>
      <c r="J49" s="952"/>
      <c r="K49" s="952"/>
      <c r="L49" s="952"/>
      <c r="M49" s="952"/>
      <c r="N49" s="952"/>
      <c r="O49" s="952"/>
      <c r="P49" s="953"/>
      <c r="Q49" s="954"/>
      <c r="R49" s="955"/>
      <c r="S49" s="955"/>
      <c r="T49" s="955"/>
      <c r="U49" s="955"/>
      <c r="V49" s="955"/>
      <c r="W49" s="955"/>
      <c r="X49" s="955"/>
      <c r="Y49" s="955"/>
      <c r="Z49" s="955"/>
      <c r="AA49" s="955"/>
      <c r="AB49" s="955"/>
      <c r="AC49" s="955"/>
      <c r="AD49" s="955"/>
      <c r="AE49" s="958"/>
      <c r="AF49" s="981"/>
      <c r="AG49" s="959"/>
      <c r="AH49" s="959"/>
      <c r="AI49" s="959"/>
      <c r="AJ49" s="982"/>
      <c r="AK49" s="960"/>
      <c r="AL49" s="955"/>
      <c r="AM49" s="955"/>
      <c r="AN49" s="955"/>
      <c r="AO49" s="955"/>
      <c r="AP49" s="955"/>
      <c r="AQ49" s="955"/>
      <c r="AR49" s="955"/>
      <c r="AS49" s="955"/>
      <c r="AT49" s="955"/>
      <c r="AU49" s="955"/>
      <c r="AV49" s="955"/>
      <c r="AW49" s="955"/>
      <c r="AX49" s="955"/>
      <c r="AY49" s="955"/>
      <c r="AZ49" s="988"/>
      <c r="BA49" s="988"/>
      <c r="BB49" s="988"/>
      <c r="BC49" s="988"/>
      <c r="BD49" s="988"/>
      <c r="BE49" s="956"/>
      <c r="BF49" s="956"/>
      <c r="BG49" s="956"/>
      <c r="BH49" s="956"/>
      <c r="BI49" s="957"/>
      <c r="BJ49" s="56"/>
      <c r="BK49" s="56"/>
      <c r="BL49" s="56"/>
      <c r="BM49" s="56"/>
      <c r="BN49" s="56"/>
      <c r="BO49" s="55"/>
      <c r="BP49" s="55"/>
      <c r="BQ49" s="52">
        <v>43</v>
      </c>
      <c r="BR49" s="72"/>
      <c r="BS49" s="951"/>
      <c r="BT49" s="952"/>
      <c r="BU49" s="952"/>
      <c r="BV49" s="952"/>
      <c r="BW49" s="952"/>
      <c r="BX49" s="952"/>
      <c r="BY49" s="952"/>
      <c r="BZ49" s="952"/>
      <c r="CA49" s="952"/>
      <c r="CB49" s="952"/>
      <c r="CC49" s="952"/>
      <c r="CD49" s="952"/>
      <c r="CE49" s="952"/>
      <c r="CF49" s="952"/>
      <c r="CG49" s="953"/>
      <c r="CH49" s="961"/>
      <c r="CI49" s="959"/>
      <c r="CJ49" s="959"/>
      <c r="CK49" s="959"/>
      <c r="CL49" s="969"/>
      <c r="CM49" s="961"/>
      <c r="CN49" s="959"/>
      <c r="CO49" s="959"/>
      <c r="CP49" s="959"/>
      <c r="CQ49" s="969"/>
      <c r="CR49" s="961"/>
      <c r="CS49" s="959"/>
      <c r="CT49" s="959"/>
      <c r="CU49" s="959"/>
      <c r="CV49" s="969"/>
      <c r="CW49" s="961"/>
      <c r="CX49" s="959"/>
      <c r="CY49" s="959"/>
      <c r="CZ49" s="959"/>
      <c r="DA49" s="969"/>
      <c r="DB49" s="961"/>
      <c r="DC49" s="959"/>
      <c r="DD49" s="959"/>
      <c r="DE49" s="959"/>
      <c r="DF49" s="969"/>
      <c r="DG49" s="961"/>
      <c r="DH49" s="959"/>
      <c r="DI49" s="959"/>
      <c r="DJ49" s="959"/>
      <c r="DK49" s="969"/>
      <c r="DL49" s="961"/>
      <c r="DM49" s="959"/>
      <c r="DN49" s="959"/>
      <c r="DO49" s="959"/>
      <c r="DP49" s="969"/>
      <c r="DQ49" s="961"/>
      <c r="DR49" s="959"/>
      <c r="DS49" s="959"/>
      <c r="DT49" s="959"/>
      <c r="DU49" s="969"/>
      <c r="DV49" s="951"/>
      <c r="DW49" s="952"/>
      <c r="DX49" s="952"/>
      <c r="DY49" s="952"/>
      <c r="DZ49" s="970"/>
      <c r="EA49" s="48"/>
    </row>
    <row r="50" spans="1:131" ht="26.25" customHeight="1" x14ac:dyDescent="0.15">
      <c r="A50" s="52">
        <v>23</v>
      </c>
      <c r="B50" s="951"/>
      <c r="C50" s="952"/>
      <c r="D50" s="952"/>
      <c r="E50" s="952"/>
      <c r="F50" s="952"/>
      <c r="G50" s="952"/>
      <c r="H50" s="952"/>
      <c r="I50" s="952"/>
      <c r="J50" s="952"/>
      <c r="K50" s="952"/>
      <c r="L50" s="952"/>
      <c r="M50" s="952"/>
      <c r="N50" s="952"/>
      <c r="O50" s="952"/>
      <c r="P50" s="953"/>
      <c r="Q50" s="978"/>
      <c r="R50" s="979"/>
      <c r="S50" s="979"/>
      <c r="T50" s="979"/>
      <c r="U50" s="979"/>
      <c r="V50" s="979"/>
      <c r="W50" s="979"/>
      <c r="X50" s="979"/>
      <c r="Y50" s="979"/>
      <c r="Z50" s="979"/>
      <c r="AA50" s="979"/>
      <c r="AB50" s="979"/>
      <c r="AC50" s="979"/>
      <c r="AD50" s="979"/>
      <c r="AE50" s="980"/>
      <c r="AF50" s="981"/>
      <c r="AG50" s="959"/>
      <c r="AH50" s="959"/>
      <c r="AI50" s="959"/>
      <c r="AJ50" s="982"/>
      <c r="AK50" s="983"/>
      <c r="AL50" s="979"/>
      <c r="AM50" s="979"/>
      <c r="AN50" s="979"/>
      <c r="AO50" s="979"/>
      <c r="AP50" s="979"/>
      <c r="AQ50" s="979"/>
      <c r="AR50" s="979"/>
      <c r="AS50" s="979"/>
      <c r="AT50" s="979"/>
      <c r="AU50" s="979"/>
      <c r="AV50" s="979"/>
      <c r="AW50" s="979"/>
      <c r="AX50" s="979"/>
      <c r="AY50" s="979"/>
      <c r="AZ50" s="984"/>
      <c r="BA50" s="984"/>
      <c r="BB50" s="984"/>
      <c r="BC50" s="984"/>
      <c r="BD50" s="984"/>
      <c r="BE50" s="956"/>
      <c r="BF50" s="956"/>
      <c r="BG50" s="956"/>
      <c r="BH50" s="956"/>
      <c r="BI50" s="957"/>
      <c r="BJ50" s="56"/>
      <c r="BK50" s="56"/>
      <c r="BL50" s="56"/>
      <c r="BM50" s="56"/>
      <c r="BN50" s="56"/>
      <c r="BO50" s="55"/>
      <c r="BP50" s="55"/>
      <c r="BQ50" s="52">
        <v>44</v>
      </c>
      <c r="BR50" s="72"/>
      <c r="BS50" s="951"/>
      <c r="BT50" s="952"/>
      <c r="BU50" s="952"/>
      <c r="BV50" s="952"/>
      <c r="BW50" s="952"/>
      <c r="BX50" s="952"/>
      <c r="BY50" s="952"/>
      <c r="BZ50" s="952"/>
      <c r="CA50" s="952"/>
      <c r="CB50" s="952"/>
      <c r="CC50" s="952"/>
      <c r="CD50" s="952"/>
      <c r="CE50" s="952"/>
      <c r="CF50" s="952"/>
      <c r="CG50" s="953"/>
      <c r="CH50" s="961"/>
      <c r="CI50" s="959"/>
      <c r="CJ50" s="959"/>
      <c r="CK50" s="959"/>
      <c r="CL50" s="969"/>
      <c r="CM50" s="961"/>
      <c r="CN50" s="959"/>
      <c r="CO50" s="959"/>
      <c r="CP50" s="959"/>
      <c r="CQ50" s="969"/>
      <c r="CR50" s="961"/>
      <c r="CS50" s="959"/>
      <c r="CT50" s="959"/>
      <c r="CU50" s="959"/>
      <c r="CV50" s="969"/>
      <c r="CW50" s="961"/>
      <c r="CX50" s="959"/>
      <c r="CY50" s="959"/>
      <c r="CZ50" s="959"/>
      <c r="DA50" s="969"/>
      <c r="DB50" s="961"/>
      <c r="DC50" s="959"/>
      <c r="DD50" s="959"/>
      <c r="DE50" s="959"/>
      <c r="DF50" s="969"/>
      <c r="DG50" s="961"/>
      <c r="DH50" s="959"/>
      <c r="DI50" s="959"/>
      <c r="DJ50" s="959"/>
      <c r="DK50" s="969"/>
      <c r="DL50" s="961"/>
      <c r="DM50" s="959"/>
      <c r="DN50" s="959"/>
      <c r="DO50" s="959"/>
      <c r="DP50" s="969"/>
      <c r="DQ50" s="961"/>
      <c r="DR50" s="959"/>
      <c r="DS50" s="959"/>
      <c r="DT50" s="959"/>
      <c r="DU50" s="969"/>
      <c r="DV50" s="951"/>
      <c r="DW50" s="952"/>
      <c r="DX50" s="952"/>
      <c r="DY50" s="952"/>
      <c r="DZ50" s="970"/>
      <c r="EA50" s="48"/>
    </row>
    <row r="51" spans="1:131" ht="26.25" customHeight="1" x14ac:dyDescent="0.15">
      <c r="A51" s="52">
        <v>24</v>
      </c>
      <c r="B51" s="951"/>
      <c r="C51" s="952"/>
      <c r="D51" s="952"/>
      <c r="E51" s="952"/>
      <c r="F51" s="952"/>
      <c r="G51" s="952"/>
      <c r="H51" s="952"/>
      <c r="I51" s="952"/>
      <c r="J51" s="952"/>
      <c r="K51" s="952"/>
      <c r="L51" s="952"/>
      <c r="M51" s="952"/>
      <c r="N51" s="952"/>
      <c r="O51" s="952"/>
      <c r="P51" s="953"/>
      <c r="Q51" s="978"/>
      <c r="R51" s="979"/>
      <c r="S51" s="979"/>
      <c r="T51" s="979"/>
      <c r="U51" s="979"/>
      <c r="V51" s="979"/>
      <c r="W51" s="979"/>
      <c r="X51" s="979"/>
      <c r="Y51" s="979"/>
      <c r="Z51" s="979"/>
      <c r="AA51" s="979"/>
      <c r="AB51" s="979"/>
      <c r="AC51" s="979"/>
      <c r="AD51" s="979"/>
      <c r="AE51" s="980"/>
      <c r="AF51" s="981"/>
      <c r="AG51" s="959"/>
      <c r="AH51" s="959"/>
      <c r="AI51" s="959"/>
      <c r="AJ51" s="982"/>
      <c r="AK51" s="983"/>
      <c r="AL51" s="979"/>
      <c r="AM51" s="979"/>
      <c r="AN51" s="979"/>
      <c r="AO51" s="979"/>
      <c r="AP51" s="979"/>
      <c r="AQ51" s="979"/>
      <c r="AR51" s="979"/>
      <c r="AS51" s="979"/>
      <c r="AT51" s="979"/>
      <c r="AU51" s="979"/>
      <c r="AV51" s="979"/>
      <c r="AW51" s="979"/>
      <c r="AX51" s="979"/>
      <c r="AY51" s="979"/>
      <c r="AZ51" s="984"/>
      <c r="BA51" s="984"/>
      <c r="BB51" s="984"/>
      <c r="BC51" s="984"/>
      <c r="BD51" s="984"/>
      <c r="BE51" s="956"/>
      <c r="BF51" s="956"/>
      <c r="BG51" s="956"/>
      <c r="BH51" s="956"/>
      <c r="BI51" s="957"/>
      <c r="BJ51" s="56"/>
      <c r="BK51" s="56"/>
      <c r="BL51" s="56"/>
      <c r="BM51" s="56"/>
      <c r="BN51" s="56"/>
      <c r="BO51" s="55"/>
      <c r="BP51" s="55"/>
      <c r="BQ51" s="52">
        <v>45</v>
      </c>
      <c r="BR51" s="72"/>
      <c r="BS51" s="951"/>
      <c r="BT51" s="952"/>
      <c r="BU51" s="952"/>
      <c r="BV51" s="952"/>
      <c r="BW51" s="952"/>
      <c r="BX51" s="952"/>
      <c r="BY51" s="952"/>
      <c r="BZ51" s="952"/>
      <c r="CA51" s="952"/>
      <c r="CB51" s="952"/>
      <c r="CC51" s="952"/>
      <c r="CD51" s="952"/>
      <c r="CE51" s="952"/>
      <c r="CF51" s="952"/>
      <c r="CG51" s="953"/>
      <c r="CH51" s="961"/>
      <c r="CI51" s="959"/>
      <c r="CJ51" s="959"/>
      <c r="CK51" s="959"/>
      <c r="CL51" s="969"/>
      <c r="CM51" s="961"/>
      <c r="CN51" s="959"/>
      <c r="CO51" s="959"/>
      <c r="CP51" s="959"/>
      <c r="CQ51" s="969"/>
      <c r="CR51" s="961"/>
      <c r="CS51" s="959"/>
      <c r="CT51" s="959"/>
      <c r="CU51" s="959"/>
      <c r="CV51" s="969"/>
      <c r="CW51" s="961"/>
      <c r="CX51" s="959"/>
      <c r="CY51" s="959"/>
      <c r="CZ51" s="959"/>
      <c r="DA51" s="969"/>
      <c r="DB51" s="961"/>
      <c r="DC51" s="959"/>
      <c r="DD51" s="959"/>
      <c r="DE51" s="959"/>
      <c r="DF51" s="969"/>
      <c r="DG51" s="961"/>
      <c r="DH51" s="959"/>
      <c r="DI51" s="959"/>
      <c r="DJ51" s="959"/>
      <c r="DK51" s="969"/>
      <c r="DL51" s="961"/>
      <c r="DM51" s="959"/>
      <c r="DN51" s="959"/>
      <c r="DO51" s="959"/>
      <c r="DP51" s="969"/>
      <c r="DQ51" s="961"/>
      <c r="DR51" s="959"/>
      <c r="DS51" s="959"/>
      <c r="DT51" s="959"/>
      <c r="DU51" s="969"/>
      <c r="DV51" s="951"/>
      <c r="DW51" s="952"/>
      <c r="DX51" s="952"/>
      <c r="DY51" s="952"/>
      <c r="DZ51" s="970"/>
      <c r="EA51" s="48"/>
    </row>
    <row r="52" spans="1:131" ht="26.25" customHeight="1" x14ac:dyDescent="0.15">
      <c r="A52" s="52">
        <v>25</v>
      </c>
      <c r="B52" s="951"/>
      <c r="C52" s="952"/>
      <c r="D52" s="952"/>
      <c r="E52" s="952"/>
      <c r="F52" s="952"/>
      <c r="G52" s="952"/>
      <c r="H52" s="952"/>
      <c r="I52" s="952"/>
      <c r="J52" s="952"/>
      <c r="K52" s="952"/>
      <c r="L52" s="952"/>
      <c r="M52" s="952"/>
      <c r="N52" s="952"/>
      <c r="O52" s="952"/>
      <c r="P52" s="953"/>
      <c r="Q52" s="978"/>
      <c r="R52" s="979"/>
      <c r="S52" s="979"/>
      <c r="T52" s="979"/>
      <c r="U52" s="979"/>
      <c r="V52" s="979"/>
      <c r="W52" s="979"/>
      <c r="X52" s="979"/>
      <c r="Y52" s="979"/>
      <c r="Z52" s="979"/>
      <c r="AA52" s="979"/>
      <c r="AB52" s="979"/>
      <c r="AC52" s="979"/>
      <c r="AD52" s="979"/>
      <c r="AE52" s="980"/>
      <c r="AF52" s="981"/>
      <c r="AG52" s="959"/>
      <c r="AH52" s="959"/>
      <c r="AI52" s="959"/>
      <c r="AJ52" s="982"/>
      <c r="AK52" s="983"/>
      <c r="AL52" s="979"/>
      <c r="AM52" s="979"/>
      <c r="AN52" s="979"/>
      <c r="AO52" s="979"/>
      <c r="AP52" s="979"/>
      <c r="AQ52" s="979"/>
      <c r="AR52" s="979"/>
      <c r="AS52" s="979"/>
      <c r="AT52" s="979"/>
      <c r="AU52" s="979"/>
      <c r="AV52" s="979"/>
      <c r="AW52" s="979"/>
      <c r="AX52" s="979"/>
      <c r="AY52" s="979"/>
      <c r="AZ52" s="984"/>
      <c r="BA52" s="984"/>
      <c r="BB52" s="984"/>
      <c r="BC52" s="984"/>
      <c r="BD52" s="984"/>
      <c r="BE52" s="956"/>
      <c r="BF52" s="956"/>
      <c r="BG52" s="956"/>
      <c r="BH52" s="956"/>
      <c r="BI52" s="957"/>
      <c r="BJ52" s="56"/>
      <c r="BK52" s="56"/>
      <c r="BL52" s="56"/>
      <c r="BM52" s="56"/>
      <c r="BN52" s="56"/>
      <c r="BO52" s="55"/>
      <c r="BP52" s="55"/>
      <c r="BQ52" s="52">
        <v>46</v>
      </c>
      <c r="BR52" s="72"/>
      <c r="BS52" s="951"/>
      <c r="BT52" s="952"/>
      <c r="BU52" s="952"/>
      <c r="BV52" s="952"/>
      <c r="BW52" s="952"/>
      <c r="BX52" s="952"/>
      <c r="BY52" s="952"/>
      <c r="BZ52" s="952"/>
      <c r="CA52" s="952"/>
      <c r="CB52" s="952"/>
      <c r="CC52" s="952"/>
      <c r="CD52" s="952"/>
      <c r="CE52" s="952"/>
      <c r="CF52" s="952"/>
      <c r="CG52" s="953"/>
      <c r="CH52" s="961"/>
      <c r="CI52" s="959"/>
      <c r="CJ52" s="959"/>
      <c r="CK52" s="959"/>
      <c r="CL52" s="969"/>
      <c r="CM52" s="961"/>
      <c r="CN52" s="959"/>
      <c r="CO52" s="959"/>
      <c r="CP52" s="959"/>
      <c r="CQ52" s="969"/>
      <c r="CR52" s="961"/>
      <c r="CS52" s="959"/>
      <c r="CT52" s="959"/>
      <c r="CU52" s="959"/>
      <c r="CV52" s="969"/>
      <c r="CW52" s="961"/>
      <c r="CX52" s="959"/>
      <c r="CY52" s="959"/>
      <c r="CZ52" s="959"/>
      <c r="DA52" s="969"/>
      <c r="DB52" s="961"/>
      <c r="DC52" s="959"/>
      <c r="DD52" s="959"/>
      <c r="DE52" s="959"/>
      <c r="DF52" s="969"/>
      <c r="DG52" s="961"/>
      <c r="DH52" s="959"/>
      <c r="DI52" s="959"/>
      <c r="DJ52" s="959"/>
      <c r="DK52" s="969"/>
      <c r="DL52" s="961"/>
      <c r="DM52" s="959"/>
      <c r="DN52" s="959"/>
      <c r="DO52" s="959"/>
      <c r="DP52" s="969"/>
      <c r="DQ52" s="961"/>
      <c r="DR52" s="959"/>
      <c r="DS52" s="959"/>
      <c r="DT52" s="959"/>
      <c r="DU52" s="969"/>
      <c r="DV52" s="951"/>
      <c r="DW52" s="952"/>
      <c r="DX52" s="952"/>
      <c r="DY52" s="952"/>
      <c r="DZ52" s="970"/>
      <c r="EA52" s="48"/>
    </row>
    <row r="53" spans="1:131" ht="26.25" customHeight="1" x14ac:dyDescent="0.15">
      <c r="A53" s="52">
        <v>26</v>
      </c>
      <c r="B53" s="951"/>
      <c r="C53" s="952"/>
      <c r="D53" s="952"/>
      <c r="E53" s="952"/>
      <c r="F53" s="952"/>
      <c r="G53" s="952"/>
      <c r="H53" s="952"/>
      <c r="I53" s="952"/>
      <c r="J53" s="952"/>
      <c r="K53" s="952"/>
      <c r="L53" s="952"/>
      <c r="M53" s="952"/>
      <c r="N53" s="952"/>
      <c r="O53" s="952"/>
      <c r="P53" s="953"/>
      <c r="Q53" s="978"/>
      <c r="R53" s="979"/>
      <c r="S53" s="979"/>
      <c r="T53" s="979"/>
      <c r="U53" s="979"/>
      <c r="V53" s="979"/>
      <c r="W53" s="979"/>
      <c r="X53" s="979"/>
      <c r="Y53" s="979"/>
      <c r="Z53" s="979"/>
      <c r="AA53" s="979"/>
      <c r="AB53" s="979"/>
      <c r="AC53" s="979"/>
      <c r="AD53" s="979"/>
      <c r="AE53" s="980"/>
      <c r="AF53" s="981"/>
      <c r="AG53" s="959"/>
      <c r="AH53" s="959"/>
      <c r="AI53" s="959"/>
      <c r="AJ53" s="982"/>
      <c r="AK53" s="983"/>
      <c r="AL53" s="979"/>
      <c r="AM53" s="979"/>
      <c r="AN53" s="979"/>
      <c r="AO53" s="979"/>
      <c r="AP53" s="979"/>
      <c r="AQ53" s="979"/>
      <c r="AR53" s="979"/>
      <c r="AS53" s="979"/>
      <c r="AT53" s="979"/>
      <c r="AU53" s="979"/>
      <c r="AV53" s="979"/>
      <c r="AW53" s="979"/>
      <c r="AX53" s="979"/>
      <c r="AY53" s="979"/>
      <c r="AZ53" s="984"/>
      <c r="BA53" s="984"/>
      <c r="BB53" s="984"/>
      <c r="BC53" s="984"/>
      <c r="BD53" s="984"/>
      <c r="BE53" s="956"/>
      <c r="BF53" s="956"/>
      <c r="BG53" s="956"/>
      <c r="BH53" s="956"/>
      <c r="BI53" s="957"/>
      <c r="BJ53" s="56"/>
      <c r="BK53" s="56"/>
      <c r="BL53" s="56"/>
      <c r="BM53" s="56"/>
      <c r="BN53" s="56"/>
      <c r="BO53" s="55"/>
      <c r="BP53" s="55"/>
      <c r="BQ53" s="52">
        <v>47</v>
      </c>
      <c r="BR53" s="72"/>
      <c r="BS53" s="951"/>
      <c r="BT53" s="952"/>
      <c r="BU53" s="952"/>
      <c r="BV53" s="952"/>
      <c r="BW53" s="952"/>
      <c r="BX53" s="952"/>
      <c r="BY53" s="952"/>
      <c r="BZ53" s="952"/>
      <c r="CA53" s="952"/>
      <c r="CB53" s="952"/>
      <c r="CC53" s="952"/>
      <c r="CD53" s="952"/>
      <c r="CE53" s="952"/>
      <c r="CF53" s="952"/>
      <c r="CG53" s="953"/>
      <c r="CH53" s="961"/>
      <c r="CI53" s="959"/>
      <c r="CJ53" s="959"/>
      <c r="CK53" s="959"/>
      <c r="CL53" s="969"/>
      <c r="CM53" s="961"/>
      <c r="CN53" s="959"/>
      <c r="CO53" s="959"/>
      <c r="CP53" s="959"/>
      <c r="CQ53" s="969"/>
      <c r="CR53" s="961"/>
      <c r="CS53" s="959"/>
      <c r="CT53" s="959"/>
      <c r="CU53" s="959"/>
      <c r="CV53" s="969"/>
      <c r="CW53" s="961"/>
      <c r="CX53" s="959"/>
      <c r="CY53" s="959"/>
      <c r="CZ53" s="959"/>
      <c r="DA53" s="969"/>
      <c r="DB53" s="961"/>
      <c r="DC53" s="959"/>
      <c r="DD53" s="959"/>
      <c r="DE53" s="959"/>
      <c r="DF53" s="969"/>
      <c r="DG53" s="961"/>
      <c r="DH53" s="959"/>
      <c r="DI53" s="959"/>
      <c r="DJ53" s="959"/>
      <c r="DK53" s="969"/>
      <c r="DL53" s="961"/>
      <c r="DM53" s="959"/>
      <c r="DN53" s="959"/>
      <c r="DO53" s="959"/>
      <c r="DP53" s="969"/>
      <c r="DQ53" s="961"/>
      <c r="DR53" s="959"/>
      <c r="DS53" s="959"/>
      <c r="DT53" s="959"/>
      <c r="DU53" s="969"/>
      <c r="DV53" s="951"/>
      <c r="DW53" s="952"/>
      <c r="DX53" s="952"/>
      <c r="DY53" s="952"/>
      <c r="DZ53" s="970"/>
      <c r="EA53" s="48"/>
    </row>
    <row r="54" spans="1:131" ht="26.25" customHeight="1" x14ac:dyDescent="0.15">
      <c r="A54" s="52">
        <v>27</v>
      </c>
      <c r="B54" s="951"/>
      <c r="C54" s="952"/>
      <c r="D54" s="952"/>
      <c r="E54" s="952"/>
      <c r="F54" s="952"/>
      <c r="G54" s="952"/>
      <c r="H54" s="952"/>
      <c r="I54" s="952"/>
      <c r="J54" s="952"/>
      <c r="K54" s="952"/>
      <c r="L54" s="952"/>
      <c r="M54" s="952"/>
      <c r="N54" s="952"/>
      <c r="O54" s="952"/>
      <c r="P54" s="953"/>
      <c r="Q54" s="978"/>
      <c r="R54" s="979"/>
      <c r="S54" s="979"/>
      <c r="T54" s="979"/>
      <c r="U54" s="979"/>
      <c r="V54" s="979"/>
      <c r="W54" s="979"/>
      <c r="X54" s="979"/>
      <c r="Y54" s="979"/>
      <c r="Z54" s="979"/>
      <c r="AA54" s="979"/>
      <c r="AB54" s="979"/>
      <c r="AC54" s="979"/>
      <c r="AD54" s="979"/>
      <c r="AE54" s="980"/>
      <c r="AF54" s="981"/>
      <c r="AG54" s="959"/>
      <c r="AH54" s="959"/>
      <c r="AI54" s="959"/>
      <c r="AJ54" s="982"/>
      <c r="AK54" s="983"/>
      <c r="AL54" s="979"/>
      <c r="AM54" s="979"/>
      <c r="AN54" s="979"/>
      <c r="AO54" s="979"/>
      <c r="AP54" s="979"/>
      <c r="AQ54" s="979"/>
      <c r="AR54" s="979"/>
      <c r="AS54" s="979"/>
      <c r="AT54" s="979"/>
      <c r="AU54" s="979"/>
      <c r="AV54" s="979"/>
      <c r="AW54" s="979"/>
      <c r="AX54" s="979"/>
      <c r="AY54" s="979"/>
      <c r="AZ54" s="984"/>
      <c r="BA54" s="984"/>
      <c r="BB54" s="984"/>
      <c r="BC54" s="984"/>
      <c r="BD54" s="984"/>
      <c r="BE54" s="956"/>
      <c r="BF54" s="956"/>
      <c r="BG54" s="956"/>
      <c r="BH54" s="956"/>
      <c r="BI54" s="957"/>
      <c r="BJ54" s="56"/>
      <c r="BK54" s="56"/>
      <c r="BL54" s="56"/>
      <c r="BM54" s="56"/>
      <c r="BN54" s="56"/>
      <c r="BO54" s="55"/>
      <c r="BP54" s="55"/>
      <c r="BQ54" s="52">
        <v>48</v>
      </c>
      <c r="BR54" s="72"/>
      <c r="BS54" s="951"/>
      <c r="BT54" s="952"/>
      <c r="BU54" s="952"/>
      <c r="BV54" s="952"/>
      <c r="BW54" s="952"/>
      <c r="BX54" s="952"/>
      <c r="BY54" s="952"/>
      <c r="BZ54" s="952"/>
      <c r="CA54" s="952"/>
      <c r="CB54" s="952"/>
      <c r="CC54" s="952"/>
      <c r="CD54" s="952"/>
      <c r="CE54" s="952"/>
      <c r="CF54" s="952"/>
      <c r="CG54" s="953"/>
      <c r="CH54" s="961"/>
      <c r="CI54" s="959"/>
      <c r="CJ54" s="959"/>
      <c r="CK54" s="959"/>
      <c r="CL54" s="969"/>
      <c r="CM54" s="961"/>
      <c r="CN54" s="959"/>
      <c r="CO54" s="959"/>
      <c r="CP54" s="959"/>
      <c r="CQ54" s="969"/>
      <c r="CR54" s="961"/>
      <c r="CS54" s="959"/>
      <c r="CT54" s="959"/>
      <c r="CU54" s="959"/>
      <c r="CV54" s="969"/>
      <c r="CW54" s="961"/>
      <c r="CX54" s="959"/>
      <c r="CY54" s="959"/>
      <c r="CZ54" s="959"/>
      <c r="DA54" s="969"/>
      <c r="DB54" s="961"/>
      <c r="DC54" s="959"/>
      <c r="DD54" s="959"/>
      <c r="DE54" s="959"/>
      <c r="DF54" s="969"/>
      <c r="DG54" s="961"/>
      <c r="DH54" s="959"/>
      <c r="DI54" s="959"/>
      <c r="DJ54" s="959"/>
      <c r="DK54" s="969"/>
      <c r="DL54" s="961"/>
      <c r="DM54" s="959"/>
      <c r="DN54" s="959"/>
      <c r="DO54" s="959"/>
      <c r="DP54" s="969"/>
      <c r="DQ54" s="961"/>
      <c r="DR54" s="959"/>
      <c r="DS54" s="959"/>
      <c r="DT54" s="959"/>
      <c r="DU54" s="969"/>
      <c r="DV54" s="951"/>
      <c r="DW54" s="952"/>
      <c r="DX54" s="952"/>
      <c r="DY54" s="952"/>
      <c r="DZ54" s="970"/>
      <c r="EA54" s="48"/>
    </row>
    <row r="55" spans="1:131" ht="26.25" customHeight="1" x14ac:dyDescent="0.15">
      <c r="A55" s="52">
        <v>28</v>
      </c>
      <c r="B55" s="951"/>
      <c r="C55" s="952"/>
      <c r="D55" s="952"/>
      <c r="E55" s="952"/>
      <c r="F55" s="952"/>
      <c r="G55" s="952"/>
      <c r="H55" s="952"/>
      <c r="I55" s="952"/>
      <c r="J55" s="952"/>
      <c r="K55" s="952"/>
      <c r="L55" s="952"/>
      <c r="M55" s="952"/>
      <c r="N55" s="952"/>
      <c r="O55" s="952"/>
      <c r="P55" s="953"/>
      <c r="Q55" s="978"/>
      <c r="R55" s="979"/>
      <c r="S55" s="979"/>
      <c r="T55" s="979"/>
      <c r="U55" s="979"/>
      <c r="V55" s="979"/>
      <c r="W55" s="979"/>
      <c r="X55" s="979"/>
      <c r="Y55" s="979"/>
      <c r="Z55" s="979"/>
      <c r="AA55" s="979"/>
      <c r="AB55" s="979"/>
      <c r="AC55" s="979"/>
      <c r="AD55" s="979"/>
      <c r="AE55" s="980"/>
      <c r="AF55" s="981"/>
      <c r="AG55" s="959"/>
      <c r="AH55" s="959"/>
      <c r="AI55" s="959"/>
      <c r="AJ55" s="982"/>
      <c r="AK55" s="983"/>
      <c r="AL55" s="979"/>
      <c r="AM55" s="979"/>
      <c r="AN55" s="979"/>
      <c r="AO55" s="979"/>
      <c r="AP55" s="979"/>
      <c r="AQ55" s="979"/>
      <c r="AR55" s="979"/>
      <c r="AS55" s="979"/>
      <c r="AT55" s="979"/>
      <c r="AU55" s="979"/>
      <c r="AV55" s="979"/>
      <c r="AW55" s="979"/>
      <c r="AX55" s="979"/>
      <c r="AY55" s="979"/>
      <c r="AZ55" s="984"/>
      <c r="BA55" s="984"/>
      <c r="BB55" s="984"/>
      <c r="BC55" s="984"/>
      <c r="BD55" s="984"/>
      <c r="BE55" s="956"/>
      <c r="BF55" s="956"/>
      <c r="BG55" s="956"/>
      <c r="BH55" s="956"/>
      <c r="BI55" s="957"/>
      <c r="BJ55" s="56"/>
      <c r="BK55" s="56"/>
      <c r="BL55" s="56"/>
      <c r="BM55" s="56"/>
      <c r="BN55" s="56"/>
      <c r="BO55" s="55"/>
      <c r="BP55" s="55"/>
      <c r="BQ55" s="52">
        <v>49</v>
      </c>
      <c r="BR55" s="72"/>
      <c r="BS55" s="951"/>
      <c r="BT55" s="952"/>
      <c r="BU55" s="952"/>
      <c r="BV55" s="952"/>
      <c r="BW55" s="952"/>
      <c r="BX55" s="952"/>
      <c r="BY55" s="952"/>
      <c r="BZ55" s="952"/>
      <c r="CA55" s="952"/>
      <c r="CB55" s="952"/>
      <c r="CC55" s="952"/>
      <c r="CD55" s="952"/>
      <c r="CE55" s="952"/>
      <c r="CF55" s="952"/>
      <c r="CG55" s="953"/>
      <c r="CH55" s="961"/>
      <c r="CI55" s="959"/>
      <c r="CJ55" s="959"/>
      <c r="CK55" s="959"/>
      <c r="CL55" s="969"/>
      <c r="CM55" s="961"/>
      <c r="CN55" s="959"/>
      <c r="CO55" s="959"/>
      <c r="CP55" s="959"/>
      <c r="CQ55" s="969"/>
      <c r="CR55" s="961"/>
      <c r="CS55" s="959"/>
      <c r="CT55" s="959"/>
      <c r="CU55" s="959"/>
      <c r="CV55" s="969"/>
      <c r="CW55" s="961"/>
      <c r="CX55" s="959"/>
      <c r="CY55" s="959"/>
      <c r="CZ55" s="959"/>
      <c r="DA55" s="969"/>
      <c r="DB55" s="961"/>
      <c r="DC55" s="959"/>
      <c r="DD55" s="959"/>
      <c r="DE55" s="959"/>
      <c r="DF55" s="969"/>
      <c r="DG55" s="961"/>
      <c r="DH55" s="959"/>
      <c r="DI55" s="959"/>
      <c r="DJ55" s="959"/>
      <c r="DK55" s="969"/>
      <c r="DL55" s="961"/>
      <c r="DM55" s="959"/>
      <c r="DN55" s="959"/>
      <c r="DO55" s="959"/>
      <c r="DP55" s="969"/>
      <c r="DQ55" s="961"/>
      <c r="DR55" s="959"/>
      <c r="DS55" s="959"/>
      <c r="DT55" s="959"/>
      <c r="DU55" s="969"/>
      <c r="DV55" s="951"/>
      <c r="DW55" s="952"/>
      <c r="DX55" s="952"/>
      <c r="DY55" s="952"/>
      <c r="DZ55" s="970"/>
      <c r="EA55" s="48"/>
    </row>
    <row r="56" spans="1:131" ht="26.25" customHeight="1" x14ac:dyDescent="0.15">
      <c r="A56" s="52">
        <v>29</v>
      </c>
      <c r="B56" s="951"/>
      <c r="C56" s="952"/>
      <c r="D56" s="952"/>
      <c r="E56" s="952"/>
      <c r="F56" s="952"/>
      <c r="G56" s="952"/>
      <c r="H56" s="952"/>
      <c r="I56" s="952"/>
      <c r="J56" s="952"/>
      <c r="K56" s="952"/>
      <c r="L56" s="952"/>
      <c r="M56" s="952"/>
      <c r="N56" s="952"/>
      <c r="O56" s="952"/>
      <c r="P56" s="953"/>
      <c r="Q56" s="978"/>
      <c r="R56" s="979"/>
      <c r="S56" s="979"/>
      <c r="T56" s="979"/>
      <c r="U56" s="979"/>
      <c r="V56" s="979"/>
      <c r="W56" s="979"/>
      <c r="X56" s="979"/>
      <c r="Y56" s="979"/>
      <c r="Z56" s="979"/>
      <c r="AA56" s="979"/>
      <c r="AB56" s="979"/>
      <c r="AC56" s="979"/>
      <c r="AD56" s="979"/>
      <c r="AE56" s="980"/>
      <c r="AF56" s="981"/>
      <c r="AG56" s="959"/>
      <c r="AH56" s="959"/>
      <c r="AI56" s="959"/>
      <c r="AJ56" s="982"/>
      <c r="AK56" s="983"/>
      <c r="AL56" s="979"/>
      <c r="AM56" s="979"/>
      <c r="AN56" s="979"/>
      <c r="AO56" s="979"/>
      <c r="AP56" s="979"/>
      <c r="AQ56" s="979"/>
      <c r="AR56" s="979"/>
      <c r="AS56" s="979"/>
      <c r="AT56" s="979"/>
      <c r="AU56" s="979"/>
      <c r="AV56" s="979"/>
      <c r="AW56" s="979"/>
      <c r="AX56" s="979"/>
      <c r="AY56" s="979"/>
      <c r="AZ56" s="984"/>
      <c r="BA56" s="984"/>
      <c r="BB56" s="984"/>
      <c r="BC56" s="984"/>
      <c r="BD56" s="984"/>
      <c r="BE56" s="956"/>
      <c r="BF56" s="956"/>
      <c r="BG56" s="956"/>
      <c r="BH56" s="956"/>
      <c r="BI56" s="957"/>
      <c r="BJ56" s="56"/>
      <c r="BK56" s="56"/>
      <c r="BL56" s="56"/>
      <c r="BM56" s="56"/>
      <c r="BN56" s="56"/>
      <c r="BO56" s="55"/>
      <c r="BP56" s="55"/>
      <c r="BQ56" s="52">
        <v>50</v>
      </c>
      <c r="BR56" s="72"/>
      <c r="BS56" s="951"/>
      <c r="BT56" s="952"/>
      <c r="BU56" s="952"/>
      <c r="BV56" s="952"/>
      <c r="BW56" s="952"/>
      <c r="BX56" s="952"/>
      <c r="BY56" s="952"/>
      <c r="BZ56" s="952"/>
      <c r="CA56" s="952"/>
      <c r="CB56" s="952"/>
      <c r="CC56" s="952"/>
      <c r="CD56" s="952"/>
      <c r="CE56" s="952"/>
      <c r="CF56" s="952"/>
      <c r="CG56" s="953"/>
      <c r="CH56" s="961"/>
      <c r="CI56" s="959"/>
      <c r="CJ56" s="959"/>
      <c r="CK56" s="959"/>
      <c r="CL56" s="969"/>
      <c r="CM56" s="961"/>
      <c r="CN56" s="959"/>
      <c r="CO56" s="959"/>
      <c r="CP56" s="959"/>
      <c r="CQ56" s="969"/>
      <c r="CR56" s="961"/>
      <c r="CS56" s="959"/>
      <c r="CT56" s="959"/>
      <c r="CU56" s="959"/>
      <c r="CV56" s="969"/>
      <c r="CW56" s="961"/>
      <c r="CX56" s="959"/>
      <c r="CY56" s="959"/>
      <c r="CZ56" s="959"/>
      <c r="DA56" s="969"/>
      <c r="DB56" s="961"/>
      <c r="DC56" s="959"/>
      <c r="DD56" s="959"/>
      <c r="DE56" s="959"/>
      <c r="DF56" s="969"/>
      <c r="DG56" s="961"/>
      <c r="DH56" s="959"/>
      <c r="DI56" s="959"/>
      <c r="DJ56" s="959"/>
      <c r="DK56" s="969"/>
      <c r="DL56" s="961"/>
      <c r="DM56" s="959"/>
      <c r="DN56" s="959"/>
      <c r="DO56" s="959"/>
      <c r="DP56" s="969"/>
      <c r="DQ56" s="961"/>
      <c r="DR56" s="959"/>
      <c r="DS56" s="959"/>
      <c r="DT56" s="959"/>
      <c r="DU56" s="969"/>
      <c r="DV56" s="951"/>
      <c r="DW56" s="952"/>
      <c r="DX56" s="952"/>
      <c r="DY56" s="952"/>
      <c r="DZ56" s="970"/>
      <c r="EA56" s="48"/>
    </row>
    <row r="57" spans="1:131" ht="26.25" customHeight="1" x14ac:dyDescent="0.15">
      <c r="A57" s="52">
        <v>30</v>
      </c>
      <c r="B57" s="951"/>
      <c r="C57" s="952"/>
      <c r="D57" s="952"/>
      <c r="E57" s="952"/>
      <c r="F57" s="952"/>
      <c r="G57" s="952"/>
      <c r="H57" s="952"/>
      <c r="I57" s="952"/>
      <c r="J57" s="952"/>
      <c r="K57" s="952"/>
      <c r="L57" s="952"/>
      <c r="M57" s="952"/>
      <c r="N57" s="952"/>
      <c r="O57" s="952"/>
      <c r="P57" s="953"/>
      <c r="Q57" s="978"/>
      <c r="R57" s="979"/>
      <c r="S57" s="979"/>
      <c r="T57" s="979"/>
      <c r="U57" s="979"/>
      <c r="V57" s="979"/>
      <c r="W57" s="979"/>
      <c r="X57" s="979"/>
      <c r="Y57" s="979"/>
      <c r="Z57" s="979"/>
      <c r="AA57" s="979"/>
      <c r="AB57" s="979"/>
      <c r="AC57" s="979"/>
      <c r="AD57" s="979"/>
      <c r="AE57" s="980"/>
      <c r="AF57" s="981"/>
      <c r="AG57" s="959"/>
      <c r="AH57" s="959"/>
      <c r="AI57" s="959"/>
      <c r="AJ57" s="982"/>
      <c r="AK57" s="983"/>
      <c r="AL57" s="979"/>
      <c r="AM57" s="979"/>
      <c r="AN57" s="979"/>
      <c r="AO57" s="979"/>
      <c r="AP57" s="979"/>
      <c r="AQ57" s="979"/>
      <c r="AR57" s="979"/>
      <c r="AS57" s="979"/>
      <c r="AT57" s="979"/>
      <c r="AU57" s="979"/>
      <c r="AV57" s="979"/>
      <c r="AW57" s="979"/>
      <c r="AX57" s="979"/>
      <c r="AY57" s="979"/>
      <c r="AZ57" s="984"/>
      <c r="BA57" s="984"/>
      <c r="BB57" s="984"/>
      <c r="BC57" s="984"/>
      <c r="BD57" s="984"/>
      <c r="BE57" s="956"/>
      <c r="BF57" s="956"/>
      <c r="BG57" s="956"/>
      <c r="BH57" s="956"/>
      <c r="BI57" s="957"/>
      <c r="BJ57" s="56"/>
      <c r="BK57" s="56"/>
      <c r="BL57" s="56"/>
      <c r="BM57" s="56"/>
      <c r="BN57" s="56"/>
      <c r="BO57" s="55"/>
      <c r="BP57" s="55"/>
      <c r="BQ57" s="52">
        <v>51</v>
      </c>
      <c r="BR57" s="72"/>
      <c r="BS57" s="951"/>
      <c r="BT57" s="952"/>
      <c r="BU57" s="952"/>
      <c r="BV57" s="952"/>
      <c r="BW57" s="952"/>
      <c r="BX57" s="952"/>
      <c r="BY57" s="952"/>
      <c r="BZ57" s="952"/>
      <c r="CA57" s="952"/>
      <c r="CB57" s="952"/>
      <c r="CC57" s="952"/>
      <c r="CD57" s="952"/>
      <c r="CE57" s="952"/>
      <c r="CF57" s="952"/>
      <c r="CG57" s="953"/>
      <c r="CH57" s="961"/>
      <c r="CI57" s="959"/>
      <c r="CJ57" s="959"/>
      <c r="CK57" s="959"/>
      <c r="CL57" s="969"/>
      <c r="CM57" s="961"/>
      <c r="CN57" s="959"/>
      <c r="CO57" s="959"/>
      <c r="CP57" s="959"/>
      <c r="CQ57" s="969"/>
      <c r="CR57" s="961"/>
      <c r="CS57" s="959"/>
      <c r="CT57" s="959"/>
      <c r="CU57" s="959"/>
      <c r="CV57" s="969"/>
      <c r="CW57" s="961"/>
      <c r="CX57" s="959"/>
      <c r="CY57" s="959"/>
      <c r="CZ57" s="959"/>
      <c r="DA57" s="969"/>
      <c r="DB57" s="961"/>
      <c r="DC57" s="959"/>
      <c r="DD57" s="959"/>
      <c r="DE57" s="959"/>
      <c r="DF57" s="969"/>
      <c r="DG57" s="961"/>
      <c r="DH57" s="959"/>
      <c r="DI57" s="959"/>
      <c r="DJ57" s="959"/>
      <c r="DK57" s="969"/>
      <c r="DL57" s="961"/>
      <c r="DM57" s="959"/>
      <c r="DN57" s="959"/>
      <c r="DO57" s="959"/>
      <c r="DP57" s="969"/>
      <c r="DQ57" s="961"/>
      <c r="DR57" s="959"/>
      <c r="DS57" s="959"/>
      <c r="DT57" s="959"/>
      <c r="DU57" s="969"/>
      <c r="DV57" s="951"/>
      <c r="DW57" s="952"/>
      <c r="DX57" s="952"/>
      <c r="DY57" s="952"/>
      <c r="DZ57" s="970"/>
      <c r="EA57" s="48"/>
    </row>
    <row r="58" spans="1:131" ht="26.25" customHeight="1" x14ac:dyDescent="0.15">
      <c r="A58" s="52">
        <v>31</v>
      </c>
      <c r="B58" s="951"/>
      <c r="C58" s="952"/>
      <c r="D58" s="952"/>
      <c r="E58" s="952"/>
      <c r="F58" s="952"/>
      <c r="G58" s="952"/>
      <c r="H58" s="952"/>
      <c r="I58" s="952"/>
      <c r="J58" s="952"/>
      <c r="K58" s="952"/>
      <c r="L58" s="952"/>
      <c r="M58" s="952"/>
      <c r="N58" s="952"/>
      <c r="O58" s="952"/>
      <c r="P58" s="953"/>
      <c r="Q58" s="978"/>
      <c r="R58" s="979"/>
      <c r="S58" s="979"/>
      <c r="T58" s="979"/>
      <c r="U58" s="979"/>
      <c r="V58" s="979"/>
      <c r="W58" s="979"/>
      <c r="X58" s="979"/>
      <c r="Y58" s="979"/>
      <c r="Z58" s="979"/>
      <c r="AA58" s="979"/>
      <c r="AB58" s="979"/>
      <c r="AC58" s="979"/>
      <c r="AD58" s="979"/>
      <c r="AE58" s="980"/>
      <c r="AF58" s="981"/>
      <c r="AG58" s="959"/>
      <c r="AH58" s="959"/>
      <c r="AI58" s="959"/>
      <c r="AJ58" s="982"/>
      <c r="AK58" s="983"/>
      <c r="AL58" s="979"/>
      <c r="AM58" s="979"/>
      <c r="AN58" s="979"/>
      <c r="AO58" s="979"/>
      <c r="AP58" s="979"/>
      <c r="AQ58" s="979"/>
      <c r="AR58" s="979"/>
      <c r="AS58" s="979"/>
      <c r="AT58" s="979"/>
      <c r="AU58" s="979"/>
      <c r="AV58" s="979"/>
      <c r="AW58" s="979"/>
      <c r="AX58" s="979"/>
      <c r="AY58" s="979"/>
      <c r="AZ58" s="984"/>
      <c r="BA58" s="984"/>
      <c r="BB58" s="984"/>
      <c r="BC58" s="984"/>
      <c r="BD58" s="984"/>
      <c r="BE58" s="956"/>
      <c r="BF58" s="956"/>
      <c r="BG58" s="956"/>
      <c r="BH58" s="956"/>
      <c r="BI58" s="957"/>
      <c r="BJ58" s="56"/>
      <c r="BK58" s="56"/>
      <c r="BL58" s="56"/>
      <c r="BM58" s="56"/>
      <c r="BN58" s="56"/>
      <c r="BO58" s="55"/>
      <c r="BP58" s="55"/>
      <c r="BQ58" s="52">
        <v>52</v>
      </c>
      <c r="BR58" s="72"/>
      <c r="BS58" s="951"/>
      <c r="BT58" s="952"/>
      <c r="BU58" s="952"/>
      <c r="BV58" s="952"/>
      <c r="BW58" s="952"/>
      <c r="BX58" s="952"/>
      <c r="BY58" s="952"/>
      <c r="BZ58" s="952"/>
      <c r="CA58" s="952"/>
      <c r="CB58" s="952"/>
      <c r="CC58" s="952"/>
      <c r="CD58" s="952"/>
      <c r="CE58" s="952"/>
      <c r="CF58" s="952"/>
      <c r="CG58" s="953"/>
      <c r="CH58" s="961"/>
      <c r="CI58" s="959"/>
      <c r="CJ58" s="959"/>
      <c r="CK58" s="959"/>
      <c r="CL58" s="969"/>
      <c r="CM58" s="961"/>
      <c r="CN58" s="959"/>
      <c r="CO58" s="959"/>
      <c r="CP58" s="959"/>
      <c r="CQ58" s="969"/>
      <c r="CR58" s="961"/>
      <c r="CS58" s="959"/>
      <c r="CT58" s="959"/>
      <c r="CU58" s="959"/>
      <c r="CV58" s="969"/>
      <c r="CW58" s="961"/>
      <c r="CX58" s="959"/>
      <c r="CY58" s="959"/>
      <c r="CZ58" s="959"/>
      <c r="DA58" s="969"/>
      <c r="DB58" s="961"/>
      <c r="DC58" s="959"/>
      <c r="DD58" s="959"/>
      <c r="DE58" s="959"/>
      <c r="DF58" s="969"/>
      <c r="DG58" s="961"/>
      <c r="DH58" s="959"/>
      <c r="DI58" s="959"/>
      <c r="DJ58" s="959"/>
      <c r="DK58" s="969"/>
      <c r="DL58" s="961"/>
      <c r="DM58" s="959"/>
      <c r="DN58" s="959"/>
      <c r="DO58" s="959"/>
      <c r="DP58" s="969"/>
      <c r="DQ58" s="961"/>
      <c r="DR58" s="959"/>
      <c r="DS58" s="959"/>
      <c r="DT58" s="959"/>
      <c r="DU58" s="969"/>
      <c r="DV58" s="951"/>
      <c r="DW58" s="952"/>
      <c r="DX58" s="952"/>
      <c r="DY58" s="952"/>
      <c r="DZ58" s="970"/>
      <c r="EA58" s="48"/>
    </row>
    <row r="59" spans="1:131" ht="26.25" customHeight="1" x14ac:dyDescent="0.15">
      <c r="A59" s="52">
        <v>32</v>
      </c>
      <c r="B59" s="951"/>
      <c r="C59" s="952"/>
      <c r="D59" s="952"/>
      <c r="E59" s="952"/>
      <c r="F59" s="952"/>
      <c r="G59" s="952"/>
      <c r="H59" s="952"/>
      <c r="I59" s="952"/>
      <c r="J59" s="952"/>
      <c r="K59" s="952"/>
      <c r="L59" s="952"/>
      <c r="M59" s="952"/>
      <c r="N59" s="952"/>
      <c r="O59" s="952"/>
      <c r="P59" s="953"/>
      <c r="Q59" s="978"/>
      <c r="R59" s="979"/>
      <c r="S59" s="979"/>
      <c r="T59" s="979"/>
      <c r="U59" s="979"/>
      <c r="V59" s="979"/>
      <c r="W59" s="979"/>
      <c r="X59" s="979"/>
      <c r="Y59" s="979"/>
      <c r="Z59" s="979"/>
      <c r="AA59" s="979"/>
      <c r="AB59" s="979"/>
      <c r="AC59" s="979"/>
      <c r="AD59" s="979"/>
      <c r="AE59" s="980"/>
      <c r="AF59" s="981"/>
      <c r="AG59" s="959"/>
      <c r="AH59" s="959"/>
      <c r="AI59" s="959"/>
      <c r="AJ59" s="982"/>
      <c r="AK59" s="983"/>
      <c r="AL59" s="979"/>
      <c r="AM59" s="979"/>
      <c r="AN59" s="979"/>
      <c r="AO59" s="979"/>
      <c r="AP59" s="979"/>
      <c r="AQ59" s="979"/>
      <c r="AR59" s="979"/>
      <c r="AS59" s="979"/>
      <c r="AT59" s="979"/>
      <c r="AU59" s="979"/>
      <c r="AV59" s="979"/>
      <c r="AW59" s="979"/>
      <c r="AX59" s="979"/>
      <c r="AY59" s="979"/>
      <c r="AZ59" s="984"/>
      <c r="BA59" s="984"/>
      <c r="BB59" s="984"/>
      <c r="BC59" s="984"/>
      <c r="BD59" s="984"/>
      <c r="BE59" s="956"/>
      <c r="BF59" s="956"/>
      <c r="BG59" s="956"/>
      <c r="BH59" s="956"/>
      <c r="BI59" s="957"/>
      <c r="BJ59" s="56"/>
      <c r="BK59" s="56"/>
      <c r="BL59" s="56"/>
      <c r="BM59" s="56"/>
      <c r="BN59" s="56"/>
      <c r="BO59" s="55"/>
      <c r="BP59" s="55"/>
      <c r="BQ59" s="52">
        <v>53</v>
      </c>
      <c r="BR59" s="72"/>
      <c r="BS59" s="951"/>
      <c r="BT59" s="952"/>
      <c r="BU59" s="952"/>
      <c r="BV59" s="952"/>
      <c r="BW59" s="952"/>
      <c r="BX59" s="952"/>
      <c r="BY59" s="952"/>
      <c r="BZ59" s="952"/>
      <c r="CA59" s="952"/>
      <c r="CB59" s="952"/>
      <c r="CC59" s="952"/>
      <c r="CD59" s="952"/>
      <c r="CE59" s="952"/>
      <c r="CF59" s="952"/>
      <c r="CG59" s="953"/>
      <c r="CH59" s="961"/>
      <c r="CI59" s="959"/>
      <c r="CJ59" s="959"/>
      <c r="CK59" s="959"/>
      <c r="CL59" s="969"/>
      <c r="CM59" s="961"/>
      <c r="CN59" s="959"/>
      <c r="CO59" s="959"/>
      <c r="CP59" s="959"/>
      <c r="CQ59" s="969"/>
      <c r="CR59" s="961"/>
      <c r="CS59" s="959"/>
      <c r="CT59" s="959"/>
      <c r="CU59" s="959"/>
      <c r="CV59" s="969"/>
      <c r="CW59" s="961"/>
      <c r="CX59" s="959"/>
      <c r="CY59" s="959"/>
      <c r="CZ59" s="959"/>
      <c r="DA59" s="969"/>
      <c r="DB59" s="961"/>
      <c r="DC59" s="959"/>
      <c r="DD59" s="959"/>
      <c r="DE59" s="959"/>
      <c r="DF59" s="969"/>
      <c r="DG59" s="961"/>
      <c r="DH59" s="959"/>
      <c r="DI59" s="959"/>
      <c r="DJ59" s="959"/>
      <c r="DK59" s="969"/>
      <c r="DL59" s="961"/>
      <c r="DM59" s="959"/>
      <c r="DN59" s="959"/>
      <c r="DO59" s="959"/>
      <c r="DP59" s="969"/>
      <c r="DQ59" s="961"/>
      <c r="DR59" s="959"/>
      <c r="DS59" s="959"/>
      <c r="DT59" s="959"/>
      <c r="DU59" s="969"/>
      <c r="DV59" s="951"/>
      <c r="DW59" s="952"/>
      <c r="DX59" s="952"/>
      <c r="DY59" s="952"/>
      <c r="DZ59" s="970"/>
      <c r="EA59" s="48"/>
    </row>
    <row r="60" spans="1:131" ht="26.25" customHeight="1" x14ac:dyDescent="0.15">
      <c r="A60" s="52">
        <v>33</v>
      </c>
      <c r="B60" s="951"/>
      <c r="C60" s="952"/>
      <c r="D60" s="952"/>
      <c r="E60" s="952"/>
      <c r="F60" s="952"/>
      <c r="G60" s="952"/>
      <c r="H60" s="952"/>
      <c r="I60" s="952"/>
      <c r="J60" s="952"/>
      <c r="K60" s="952"/>
      <c r="L60" s="952"/>
      <c r="M60" s="952"/>
      <c r="N60" s="952"/>
      <c r="O60" s="952"/>
      <c r="P60" s="953"/>
      <c r="Q60" s="978"/>
      <c r="R60" s="979"/>
      <c r="S60" s="979"/>
      <c r="T60" s="979"/>
      <c r="U60" s="979"/>
      <c r="V60" s="979"/>
      <c r="W60" s="979"/>
      <c r="X60" s="979"/>
      <c r="Y60" s="979"/>
      <c r="Z60" s="979"/>
      <c r="AA60" s="979"/>
      <c r="AB60" s="979"/>
      <c r="AC60" s="979"/>
      <c r="AD60" s="979"/>
      <c r="AE60" s="980"/>
      <c r="AF60" s="981"/>
      <c r="AG60" s="959"/>
      <c r="AH60" s="959"/>
      <c r="AI60" s="959"/>
      <c r="AJ60" s="982"/>
      <c r="AK60" s="983"/>
      <c r="AL60" s="979"/>
      <c r="AM60" s="979"/>
      <c r="AN60" s="979"/>
      <c r="AO60" s="979"/>
      <c r="AP60" s="979"/>
      <c r="AQ60" s="979"/>
      <c r="AR60" s="979"/>
      <c r="AS60" s="979"/>
      <c r="AT60" s="979"/>
      <c r="AU60" s="979"/>
      <c r="AV60" s="979"/>
      <c r="AW60" s="979"/>
      <c r="AX60" s="979"/>
      <c r="AY60" s="979"/>
      <c r="AZ60" s="984"/>
      <c r="BA60" s="984"/>
      <c r="BB60" s="984"/>
      <c r="BC60" s="984"/>
      <c r="BD60" s="984"/>
      <c r="BE60" s="956"/>
      <c r="BF60" s="956"/>
      <c r="BG60" s="956"/>
      <c r="BH60" s="956"/>
      <c r="BI60" s="957"/>
      <c r="BJ60" s="56"/>
      <c r="BK60" s="56"/>
      <c r="BL60" s="56"/>
      <c r="BM60" s="56"/>
      <c r="BN60" s="56"/>
      <c r="BO60" s="55"/>
      <c r="BP60" s="55"/>
      <c r="BQ60" s="52">
        <v>54</v>
      </c>
      <c r="BR60" s="72"/>
      <c r="BS60" s="951"/>
      <c r="BT60" s="952"/>
      <c r="BU60" s="952"/>
      <c r="BV60" s="952"/>
      <c r="BW60" s="952"/>
      <c r="BX60" s="952"/>
      <c r="BY60" s="952"/>
      <c r="BZ60" s="952"/>
      <c r="CA60" s="952"/>
      <c r="CB60" s="952"/>
      <c r="CC60" s="952"/>
      <c r="CD60" s="952"/>
      <c r="CE60" s="952"/>
      <c r="CF60" s="952"/>
      <c r="CG60" s="953"/>
      <c r="CH60" s="961"/>
      <c r="CI60" s="959"/>
      <c r="CJ60" s="959"/>
      <c r="CK60" s="959"/>
      <c r="CL60" s="969"/>
      <c r="CM60" s="961"/>
      <c r="CN60" s="959"/>
      <c r="CO60" s="959"/>
      <c r="CP60" s="959"/>
      <c r="CQ60" s="969"/>
      <c r="CR60" s="961"/>
      <c r="CS60" s="959"/>
      <c r="CT60" s="959"/>
      <c r="CU60" s="959"/>
      <c r="CV60" s="969"/>
      <c r="CW60" s="961"/>
      <c r="CX60" s="959"/>
      <c r="CY60" s="959"/>
      <c r="CZ60" s="959"/>
      <c r="DA60" s="969"/>
      <c r="DB60" s="961"/>
      <c r="DC60" s="959"/>
      <c r="DD60" s="959"/>
      <c r="DE60" s="959"/>
      <c r="DF60" s="969"/>
      <c r="DG60" s="961"/>
      <c r="DH60" s="959"/>
      <c r="DI60" s="959"/>
      <c r="DJ60" s="959"/>
      <c r="DK60" s="969"/>
      <c r="DL60" s="961"/>
      <c r="DM60" s="959"/>
      <c r="DN60" s="959"/>
      <c r="DO60" s="959"/>
      <c r="DP60" s="969"/>
      <c r="DQ60" s="961"/>
      <c r="DR60" s="959"/>
      <c r="DS60" s="959"/>
      <c r="DT60" s="959"/>
      <c r="DU60" s="969"/>
      <c r="DV60" s="951"/>
      <c r="DW60" s="952"/>
      <c r="DX60" s="952"/>
      <c r="DY60" s="952"/>
      <c r="DZ60" s="970"/>
      <c r="EA60" s="48"/>
    </row>
    <row r="61" spans="1:131" ht="26.25" customHeight="1" x14ac:dyDescent="0.15">
      <c r="A61" s="52">
        <v>34</v>
      </c>
      <c r="B61" s="951"/>
      <c r="C61" s="952"/>
      <c r="D61" s="952"/>
      <c r="E61" s="952"/>
      <c r="F61" s="952"/>
      <c r="G61" s="952"/>
      <c r="H61" s="952"/>
      <c r="I61" s="952"/>
      <c r="J61" s="952"/>
      <c r="K61" s="952"/>
      <c r="L61" s="952"/>
      <c r="M61" s="952"/>
      <c r="N61" s="952"/>
      <c r="O61" s="952"/>
      <c r="P61" s="953"/>
      <c r="Q61" s="978"/>
      <c r="R61" s="979"/>
      <c r="S61" s="979"/>
      <c r="T61" s="979"/>
      <c r="U61" s="979"/>
      <c r="V61" s="979"/>
      <c r="W61" s="979"/>
      <c r="X61" s="979"/>
      <c r="Y61" s="979"/>
      <c r="Z61" s="979"/>
      <c r="AA61" s="979"/>
      <c r="AB61" s="979"/>
      <c r="AC61" s="979"/>
      <c r="AD61" s="979"/>
      <c r="AE61" s="980"/>
      <c r="AF61" s="981"/>
      <c r="AG61" s="959"/>
      <c r="AH61" s="959"/>
      <c r="AI61" s="959"/>
      <c r="AJ61" s="982"/>
      <c r="AK61" s="983"/>
      <c r="AL61" s="979"/>
      <c r="AM61" s="979"/>
      <c r="AN61" s="979"/>
      <c r="AO61" s="979"/>
      <c r="AP61" s="979"/>
      <c r="AQ61" s="979"/>
      <c r="AR61" s="979"/>
      <c r="AS61" s="979"/>
      <c r="AT61" s="979"/>
      <c r="AU61" s="979"/>
      <c r="AV61" s="979"/>
      <c r="AW61" s="979"/>
      <c r="AX61" s="979"/>
      <c r="AY61" s="979"/>
      <c r="AZ61" s="984"/>
      <c r="BA61" s="984"/>
      <c r="BB61" s="984"/>
      <c r="BC61" s="984"/>
      <c r="BD61" s="984"/>
      <c r="BE61" s="956"/>
      <c r="BF61" s="956"/>
      <c r="BG61" s="956"/>
      <c r="BH61" s="956"/>
      <c r="BI61" s="957"/>
      <c r="BJ61" s="56"/>
      <c r="BK61" s="56"/>
      <c r="BL61" s="56"/>
      <c r="BM61" s="56"/>
      <c r="BN61" s="56"/>
      <c r="BO61" s="55"/>
      <c r="BP61" s="55"/>
      <c r="BQ61" s="52">
        <v>55</v>
      </c>
      <c r="BR61" s="72"/>
      <c r="BS61" s="951"/>
      <c r="BT61" s="952"/>
      <c r="BU61" s="952"/>
      <c r="BV61" s="952"/>
      <c r="BW61" s="952"/>
      <c r="BX61" s="952"/>
      <c r="BY61" s="952"/>
      <c r="BZ61" s="952"/>
      <c r="CA61" s="952"/>
      <c r="CB61" s="952"/>
      <c r="CC61" s="952"/>
      <c r="CD61" s="952"/>
      <c r="CE61" s="952"/>
      <c r="CF61" s="952"/>
      <c r="CG61" s="953"/>
      <c r="CH61" s="961"/>
      <c r="CI61" s="959"/>
      <c r="CJ61" s="959"/>
      <c r="CK61" s="959"/>
      <c r="CL61" s="969"/>
      <c r="CM61" s="961"/>
      <c r="CN61" s="959"/>
      <c r="CO61" s="959"/>
      <c r="CP61" s="959"/>
      <c r="CQ61" s="969"/>
      <c r="CR61" s="961"/>
      <c r="CS61" s="959"/>
      <c r="CT61" s="959"/>
      <c r="CU61" s="959"/>
      <c r="CV61" s="969"/>
      <c r="CW61" s="961"/>
      <c r="CX61" s="959"/>
      <c r="CY61" s="959"/>
      <c r="CZ61" s="959"/>
      <c r="DA61" s="969"/>
      <c r="DB61" s="961"/>
      <c r="DC61" s="959"/>
      <c r="DD61" s="959"/>
      <c r="DE61" s="959"/>
      <c r="DF61" s="969"/>
      <c r="DG61" s="961"/>
      <c r="DH61" s="959"/>
      <c r="DI61" s="959"/>
      <c r="DJ61" s="959"/>
      <c r="DK61" s="969"/>
      <c r="DL61" s="961"/>
      <c r="DM61" s="959"/>
      <c r="DN61" s="959"/>
      <c r="DO61" s="959"/>
      <c r="DP61" s="969"/>
      <c r="DQ61" s="961"/>
      <c r="DR61" s="959"/>
      <c r="DS61" s="959"/>
      <c r="DT61" s="959"/>
      <c r="DU61" s="969"/>
      <c r="DV61" s="951"/>
      <c r="DW61" s="952"/>
      <c r="DX61" s="952"/>
      <c r="DY61" s="952"/>
      <c r="DZ61" s="970"/>
      <c r="EA61" s="48"/>
    </row>
    <row r="62" spans="1:131" ht="26.25" customHeight="1" x14ac:dyDescent="0.15">
      <c r="A62" s="52">
        <v>35</v>
      </c>
      <c r="B62" s="951"/>
      <c r="C62" s="952"/>
      <c r="D62" s="952"/>
      <c r="E62" s="952"/>
      <c r="F62" s="952"/>
      <c r="G62" s="952"/>
      <c r="H62" s="952"/>
      <c r="I62" s="952"/>
      <c r="J62" s="952"/>
      <c r="K62" s="952"/>
      <c r="L62" s="952"/>
      <c r="M62" s="952"/>
      <c r="N62" s="952"/>
      <c r="O62" s="952"/>
      <c r="P62" s="953"/>
      <c r="Q62" s="978"/>
      <c r="R62" s="979"/>
      <c r="S62" s="979"/>
      <c r="T62" s="979"/>
      <c r="U62" s="979"/>
      <c r="V62" s="979"/>
      <c r="W62" s="979"/>
      <c r="X62" s="979"/>
      <c r="Y62" s="979"/>
      <c r="Z62" s="979"/>
      <c r="AA62" s="979"/>
      <c r="AB62" s="979"/>
      <c r="AC62" s="979"/>
      <c r="AD62" s="979"/>
      <c r="AE62" s="980"/>
      <c r="AF62" s="981"/>
      <c r="AG62" s="959"/>
      <c r="AH62" s="959"/>
      <c r="AI62" s="959"/>
      <c r="AJ62" s="982"/>
      <c r="AK62" s="983"/>
      <c r="AL62" s="979"/>
      <c r="AM62" s="979"/>
      <c r="AN62" s="979"/>
      <c r="AO62" s="979"/>
      <c r="AP62" s="979"/>
      <c r="AQ62" s="979"/>
      <c r="AR62" s="979"/>
      <c r="AS62" s="979"/>
      <c r="AT62" s="979"/>
      <c r="AU62" s="979"/>
      <c r="AV62" s="979"/>
      <c r="AW62" s="979"/>
      <c r="AX62" s="979"/>
      <c r="AY62" s="979"/>
      <c r="AZ62" s="984"/>
      <c r="BA62" s="984"/>
      <c r="BB62" s="984"/>
      <c r="BC62" s="984"/>
      <c r="BD62" s="984"/>
      <c r="BE62" s="956"/>
      <c r="BF62" s="956"/>
      <c r="BG62" s="956"/>
      <c r="BH62" s="956"/>
      <c r="BI62" s="957"/>
      <c r="BJ62" s="985" t="s">
        <v>469</v>
      </c>
      <c r="BK62" s="986"/>
      <c r="BL62" s="986"/>
      <c r="BM62" s="986"/>
      <c r="BN62" s="987"/>
      <c r="BO62" s="55"/>
      <c r="BP62" s="55"/>
      <c r="BQ62" s="52">
        <v>56</v>
      </c>
      <c r="BR62" s="72"/>
      <c r="BS62" s="951"/>
      <c r="BT62" s="952"/>
      <c r="BU62" s="952"/>
      <c r="BV62" s="952"/>
      <c r="BW62" s="952"/>
      <c r="BX62" s="952"/>
      <c r="BY62" s="952"/>
      <c r="BZ62" s="952"/>
      <c r="CA62" s="952"/>
      <c r="CB62" s="952"/>
      <c r="CC62" s="952"/>
      <c r="CD62" s="952"/>
      <c r="CE62" s="952"/>
      <c r="CF62" s="952"/>
      <c r="CG62" s="953"/>
      <c r="CH62" s="961"/>
      <c r="CI62" s="959"/>
      <c r="CJ62" s="959"/>
      <c r="CK62" s="959"/>
      <c r="CL62" s="969"/>
      <c r="CM62" s="961"/>
      <c r="CN62" s="959"/>
      <c r="CO62" s="959"/>
      <c r="CP62" s="959"/>
      <c r="CQ62" s="969"/>
      <c r="CR62" s="961"/>
      <c r="CS62" s="959"/>
      <c r="CT62" s="959"/>
      <c r="CU62" s="959"/>
      <c r="CV62" s="969"/>
      <c r="CW62" s="961"/>
      <c r="CX62" s="959"/>
      <c r="CY62" s="959"/>
      <c r="CZ62" s="959"/>
      <c r="DA62" s="969"/>
      <c r="DB62" s="961"/>
      <c r="DC62" s="959"/>
      <c r="DD62" s="959"/>
      <c r="DE62" s="959"/>
      <c r="DF62" s="969"/>
      <c r="DG62" s="961"/>
      <c r="DH62" s="959"/>
      <c r="DI62" s="959"/>
      <c r="DJ62" s="959"/>
      <c r="DK62" s="969"/>
      <c r="DL62" s="961"/>
      <c r="DM62" s="959"/>
      <c r="DN62" s="959"/>
      <c r="DO62" s="959"/>
      <c r="DP62" s="969"/>
      <c r="DQ62" s="961"/>
      <c r="DR62" s="959"/>
      <c r="DS62" s="959"/>
      <c r="DT62" s="959"/>
      <c r="DU62" s="969"/>
      <c r="DV62" s="951"/>
      <c r="DW62" s="952"/>
      <c r="DX62" s="952"/>
      <c r="DY62" s="952"/>
      <c r="DZ62" s="970"/>
      <c r="EA62" s="48"/>
    </row>
    <row r="63" spans="1:131" ht="26.25" customHeight="1" x14ac:dyDescent="0.15">
      <c r="A63" s="53" t="s">
        <v>254</v>
      </c>
      <c r="B63" s="929" t="s">
        <v>378</v>
      </c>
      <c r="C63" s="930"/>
      <c r="D63" s="930"/>
      <c r="E63" s="930"/>
      <c r="F63" s="930"/>
      <c r="G63" s="930"/>
      <c r="H63" s="930"/>
      <c r="I63" s="930"/>
      <c r="J63" s="930"/>
      <c r="K63" s="930"/>
      <c r="L63" s="930"/>
      <c r="M63" s="930"/>
      <c r="N63" s="930"/>
      <c r="O63" s="930"/>
      <c r="P63" s="931"/>
      <c r="Q63" s="939"/>
      <c r="R63" s="940"/>
      <c r="S63" s="940"/>
      <c r="T63" s="940"/>
      <c r="U63" s="940"/>
      <c r="V63" s="940"/>
      <c r="W63" s="940"/>
      <c r="X63" s="940"/>
      <c r="Y63" s="940"/>
      <c r="Z63" s="940"/>
      <c r="AA63" s="940"/>
      <c r="AB63" s="940"/>
      <c r="AC63" s="940"/>
      <c r="AD63" s="940"/>
      <c r="AE63" s="971"/>
      <c r="AF63" s="972">
        <v>1849</v>
      </c>
      <c r="AG63" s="941"/>
      <c r="AH63" s="941"/>
      <c r="AI63" s="941"/>
      <c r="AJ63" s="973"/>
      <c r="AK63" s="974"/>
      <c r="AL63" s="940"/>
      <c r="AM63" s="940"/>
      <c r="AN63" s="940"/>
      <c r="AO63" s="940"/>
      <c r="AP63" s="941">
        <v>8400</v>
      </c>
      <c r="AQ63" s="941"/>
      <c r="AR63" s="941"/>
      <c r="AS63" s="941"/>
      <c r="AT63" s="941"/>
      <c r="AU63" s="941">
        <v>4449</v>
      </c>
      <c r="AV63" s="941"/>
      <c r="AW63" s="941"/>
      <c r="AX63" s="941"/>
      <c r="AY63" s="941"/>
      <c r="AZ63" s="975"/>
      <c r="BA63" s="975"/>
      <c r="BB63" s="975"/>
      <c r="BC63" s="975"/>
      <c r="BD63" s="975"/>
      <c r="BE63" s="942"/>
      <c r="BF63" s="942"/>
      <c r="BG63" s="942"/>
      <c r="BH63" s="942"/>
      <c r="BI63" s="943"/>
      <c r="BJ63" s="976" t="s">
        <v>201</v>
      </c>
      <c r="BK63" s="936"/>
      <c r="BL63" s="936"/>
      <c r="BM63" s="936"/>
      <c r="BN63" s="977"/>
      <c r="BO63" s="55"/>
      <c r="BP63" s="55"/>
      <c r="BQ63" s="52">
        <v>57</v>
      </c>
      <c r="BR63" s="72"/>
      <c r="BS63" s="951"/>
      <c r="BT63" s="952"/>
      <c r="BU63" s="952"/>
      <c r="BV63" s="952"/>
      <c r="BW63" s="952"/>
      <c r="BX63" s="952"/>
      <c r="BY63" s="952"/>
      <c r="BZ63" s="952"/>
      <c r="CA63" s="952"/>
      <c r="CB63" s="952"/>
      <c r="CC63" s="952"/>
      <c r="CD63" s="952"/>
      <c r="CE63" s="952"/>
      <c r="CF63" s="952"/>
      <c r="CG63" s="953"/>
      <c r="CH63" s="961"/>
      <c r="CI63" s="959"/>
      <c r="CJ63" s="959"/>
      <c r="CK63" s="959"/>
      <c r="CL63" s="969"/>
      <c r="CM63" s="961"/>
      <c r="CN63" s="959"/>
      <c r="CO63" s="959"/>
      <c r="CP63" s="959"/>
      <c r="CQ63" s="969"/>
      <c r="CR63" s="961"/>
      <c r="CS63" s="959"/>
      <c r="CT63" s="959"/>
      <c r="CU63" s="959"/>
      <c r="CV63" s="969"/>
      <c r="CW63" s="961"/>
      <c r="CX63" s="959"/>
      <c r="CY63" s="959"/>
      <c r="CZ63" s="959"/>
      <c r="DA63" s="969"/>
      <c r="DB63" s="961"/>
      <c r="DC63" s="959"/>
      <c r="DD63" s="959"/>
      <c r="DE63" s="959"/>
      <c r="DF63" s="969"/>
      <c r="DG63" s="961"/>
      <c r="DH63" s="959"/>
      <c r="DI63" s="959"/>
      <c r="DJ63" s="959"/>
      <c r="DK63" s="969"/>
      <c r="DL63" s="961"/>
      <c r="DM63" s="959"/>
      <c r="DN63" s="959"/>
      <c r="DO63" s="959"/>
      <c r="DP63" s="969"/>
      <c r="DQ63" s="961"/>
      <c r="DR63" s="959"/>
      <c r="DS63" s="959"/>
      <c r="DT63" s="959"/>
      <c r="DU63" s="969"/>
      <c r="DV63" s="951"/>
      <c r="DW63" s="952"/>
      <c r="DX63" s="952"/>
      <c r="DY63" s="952"/>
      <c r="DZ63" s="97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51"/>
      <c r="BT64" s="952"/>
      <c r="BU64" s="952"/>
      <c r="BV64" s="952"/>
      <c r="BW64" s="952"/>
      <c r="BX64" s="952"/>
      <c r="BY64" s="952"/>
      <c r="BZ64" s="952"/>
      <c r="CA64" s="952"/>
      <c r="CB64" s="952"/>
      <c r="CC64" s="952"/>
      <c r="CD64" s="952"/>
      <c r="CE64" s="952"/>
      <c r="CF64" s="952"/>
      <c r="CG64" s="953"/>
      <c r="CH64" s="961"/>
      <c r="CI64" s="959"/>
      <c r="CJ64" s="959"/>
      <c r="CK64" s="959"/>
      <c r="CL64" s="969"/>
      <c r="CM64" s="961"/>
      <c r="CN64" s="959"/>
      <c r="CO64" s="959"/>
      <c r="CP64" s="959"/>
      <c r="CQ64" s="969"/>
      <c r="CR64" s="961"/>
      <c r="CS64" s="959"/>
      <c r="CT64" s="959"/>
      <c r="CU64" s="959"/>
      <c r="CV64" s="969"/>
      <c r="CW64" s="961"/>
      <c r="CX64" s="959"/>
      <c r="CY64" s="959"/>
      <c r="CZ64" s="959"/>
      <c r="DA64" s="969"/>
      <c r="DB64" s="961"/>
      <c r="DC64" s="959"/>
      <c r="DD64" s="959"/>
      <c r="DE64" s="959"/>
      <c r="DF64" s="969"/>
      <c r="DG64" s="961"/>
      <c r="DH64" s="959"/>
      <c r="DI64" s="959"/>
      <c r="DJ64" s="959"/>
      <c r="DK64" s="969"/>
      <c r="DL64" s="961"/>
      <c r="DM64" s="959"/>
      <c r="DN64" s="959"/>
      <c r="DO64" s="959"/>
      <c r="DP64" s="969"/>
      <c r="DQ64" s="961"/>
      <c r="DR64" s="959"/>
      <c r="DS64" s="959"/>
      <c r="DT64" s="959"/>
      <c r="DU64" s="969"/>
      <c r="DV64" s="951"/>
      <c r="DW64" s="952"/>
      <c r="DX64" s="952"/>
      <c r="DY64" s="952"/>
      <c r="DZ64" s="970"/>
      <c r="EA64" s="48"/>
    </row>
    <row r="65" spans="1:131" ht="26.25" customHeight="1" x14ac:dyDescent="0.15">
      <c r="A65" s="56" t="s">
        <v>270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51"/>
      <c r="BT65" s="952"/>
      <c r="BU65" s="952"/>
      <c r="BV65" s="952"/>
      <c r="BW65" s="952"/>
      <c r="BX65" s="952"/>
      <c r="BY65" s="952"/>
      <c r="BZ65" s="952"/>
      <c r="CA65" s="952"/>
      <c r="CB65" s="952"/>
      <c r="CC65" s="952"/>
      <c r="CD65" s="952"/>
      <c r="CE65" s="952"/>
      <c r="CF65" s="952"/>
      <c r="CG65" s="953"/>
      <c r="CH65" s="961"/>
      <c r="CI65" s="959"/>
      <c r="CJ65" s="959"/>
      <c r="CK65" s="959"/>
      <c r="CL65" s="969"/>
      <c r="CM65" s="961"/>
      <c r="CN65" s="959"/>
      <c r="CO65" s="959"/>
      <c r="CP65" s="959"/>
      <c r="CQ65" s="969"/>
      <c r="CR65" s="961"/>
      <c r="CS65" s="959"/>
      <c r="CT65" s="959"/>
      <c r="CU65" s="959"/>
      <c r="CV65" s="969"/>
      <c r="CW65" s="961"/>
      <c r="CX65" s="959"/>
      <c r="CY65" s="959"/>
      <c r="CZ65" s="959"/>
      <c r="DA65" s="969"/>
      <c r="DB65" s="961"/>
      <c r="DC65" s="959"/>
      <c r="DD65" s="959"/>
      <c r="DE65" s="959"/>
      <c r="DF65" s="969"/>
      <c r="DG65" s="961"/>
      <c r="DH65" s="959"/>
      <c r="DI65" s="959"/>
      <c r="DJ65" s="959"/>
      <c r="DK65" s="969"/>
      <c r="DL65" s="961"/>
      <c r="DM65" s="959"/>
      <c r="DN65" s="959"/>
      <c r="DO65" s="959"/>
      <c r="DP65" s="969"/>
      <c r="DQ65" s="961"/>
      <c r="DR65" s="959"/>
      <c r="DS65" s="959"/>
      <c r="DT65" s="959"/>
      <c r="DU65" s="969"/>
      <c r="DV65" s="951"/>
      <c r="DW65" s="952"/>
      <c r="DX65" s="952"/>
      <c r="DY65" s="952"/>
      <c r="DZ65" s="970"/>
      <c r="EA65" s="48"/>
    </row>
    <row r="66" spans="1:131" ht="26.25" customHeight="1" x14ac:dyDescent="0.15">
      <c r="A66" s="697" t="s">
        <v>451</v>
      </c>
      <c r="B66" s="698"/>
      <c r="C66" s="698"/>
      <c r="D66" s="698"/>
      <c r="E66" s="698"/>
      <c r="F66" s="698"/>
      <c r="G66" s="698"/>
      <c r="H66" s="698"/>
      <c r="I66" s="698"/>
      <c r="J66" s="698"/>
      <c r="K66" s="698"/>
      <c r="L66" s="698"/>
      <c r="M66" s="698"/>
      <c r="N66" s="698"/>
      <c r="O66" s="698"/>
      <c r="P66" s="699"/>
      <c r="Q66" s="689" t="s">
        <v>461</v>
      </c>
      <c r="R66" s="690"/>
      <c r="S66" s="690"/>
      <c r="T66" s="690"/>
      <c r="U66" s="691"/>
      <c r="V66" s="689" t="s">
        <v>462</v>
      </c>
      <c r="W66" s="690"/>
      <c r="X66" s="690"/>
      <c r="Y66" s="690"/>
      <c r="Z66" s="691"/>
      <c r="AA66" s="689" t="s">
        <v>463</v>
      </c>
      <c r="AB66" s="690"/>
      <c r="AC66" s="690"/>
      <c r="AD66" s="690"/>
      <c r="AE66" s="691"/>
      <c r="AF66" s="709" t="s">
        <v>251</v>
      </c>
      <c r="AG66" s="704"/>
      <c r="AH66" s="704"/>
      <c r="AI66" s="704"/>
      <c r="AJ66" s="710"/>
      <c r="AK66" s="689" t="s">
        <v>391</v>
      </c>
      <c r="AL66" s="698"/>
      <c r="AM66" s="698"/>
      <c r="AN66" s="698"/>
      <c r="AO66" s="699"/>
      <c r="AP66" s="689" t="s">
        <v>364</v>
      </c>
      <c r="AQ66" s="690"/>
      <c r="AR66" s="690"/>
      <c r="AS66" s="690"/>
      <c r="AT66" s="691"/>
      <c r="AU66" s="689" t="s">
        <v>470</v>
      </c>
      <c r="AV66" s="690"/>
      <c r="AW66" s="690"/>
      <c r="AX66" s="690"/>
      <c r="AY66" s="691"/>
      <c r="AZ66" s="689" t="s">
        <v>448</v>
      </c>
      <c r="BA66" s="690"/>
      <c r="BB66" s="690"/>
      <c r="BC66" s="690"/>
      <c r="BD66" s="695"/>
      <c r="BE66" s="55"/>
      <c r="BF66" s="55"/>
      <c r="BG66" s="55"/>
      <c r="BH66" s="55"/>
      <c r="BI66" s="55"/>
      <c r="BJ66" s="55"/>
      <c r="BK66" s="55"/>
      <c r="BL66" s="55"/>
      <c r="BM66" s="55"/>
      <c r="BN66" s="55"/>
      <c r="BO66" s="55"/>
      <c r="BP66" s="55"/>
      <c r="BQ66" s="52">
        <v>60</v>
      </c>
      <c r="BR66" s="73"/>
      <c r="BS66" s="922"/>
      <c r="BT66" s="923"/>
      <c r="BU66" s="923"/>
      <c r="BV66" s="923"/>
      <c r="BW66" s="923"/>
      <c r="BX66" s="923"/>
      <c r="BY66" s="923"/>
      <c r="BZ66" s="923"/>
      <c r="CA66" s="923"/>
      <c r="CB66" s="923"/>
      <c r="CC66" s="923"/>
      <c r="CD66" s="923"/>
      <c r="CE66" s="923"/>
      <c r="CF66" s="923"/>
      <c r="CG66" s="924"/>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8"/>
      <c r="EA66" s="48"/>
    </row>
    <row r="67" spans="1:131" ht="26.25" customHeight="1" x14ac:dyDescent="0.15">
      <c r="A67" s="700"/>
      <c r="B67" s="701"/>
      <c r="C67" s="701"/>
      <c r="D67" s="701"/>
      <c r="E67" s="701"/>
      <c r="F67" s="701"/>
      <c r="G67" s="701"/>
      <c r="H67" s="701"/>
      <c r="I67" s="701"/>
      <c r="J67" s="701"/>
      <c r="K67" s="701"/>
      <c r="L67" s="701"/>
      <c r="M67" s="701"/>
      <c r="N67" s="701"/>
      <c r="O67" s="701"/>
      <c r="P67" s="702"/>
      <c r="Q67" s="692"/>
      <c r="R67" s="693"/>
      <c r="S67" s="693"/>
      <c r="T67" s="693"/>
      <c r="U67" s="694"/>
      <c r="V67" s="692"/>
      <c r="W67" s="693"/>
      <c r="X67" s="693"/>
      <c r="Y67" s="693"/>
      <c r="Z67" s="694"/>
      <c r="AA67" s="692"/>
      <c r="AB67" s="693"/>
      <c r="AC67" s="693"/>
      <c r="AD67" s="693"/>
      <c r="AE67" s="694"/>
      <c r="AF67" s="711"/>
      <c r="AG67" s="707"/>
      <c r="AH67" s="707"/>
      <c r="AI67" s="707"/>
      <c r="AJ67" s="712"/>
      <c r="AK67" s="713"/>
      <c r="AL67" s="701"/>
      <c r="AM67" s="701"/>
      <c r="AN67" s="701"/>
      <c r="AO67" s="702"/>
      <c r="AP67" s="692"/>
      <c r="AQ67" s="693"/>
      <c r="AR67" s="693"/>
      <c r="AS67" s="693"/>
      <c r="AT67" s="694"/>
      <c r="AU67" s="692"/>
      <c r="AV67" s="693"/>
      <c r="AW67" s="693"/>
      <c r="AX67" s="693"/>
      <c r="AY67" s="694"/>
      <c r="AZ67" s="692"/>
      <c r="BA67" s="693"/>
      <c r="BB67" s="693"/>
      <c r="BC67" s="693"/>
      <c r="BD67" s="696"/>
      <c r="BE67" s="55"/>
      <c r="BF67" s="55"/>
      <c r="BG67" s="55"/>
      <c r="BH67" s="55"/>
      <c r="BI67" s="55"/>
      <c r="BJ67" s="55"/>
      <c r="BK67" s="55"/>
      <c r="BL67" s="55"/>
      <c r="BM67" s="55"/>
      <c r="BN67" s="55"/>
      <c r="BO67" s="55"/>
      <c r="BP67" s="55"/>
      <c r="BQ67" s="52">
        <v>61</v>
      </c>
      <c r="BR67" s="73"/>
      <c r="BS67" s="922"/>
      <c r="BT67" s="923"/>
      <c r="BU67" s="923"/>
      <c r="BV67" s="923"/>
      <c r="BW67" s="923"/>
      <c r="BX67" s="923"/>
      <c r="BY67" s="923"/>
      <c r="BZ67" s="923"/>
      <c r="CA67" s="923"/>
      <c r="CB67" s="923"/>
      <c r="CC67" s="923"/>
      <c r="CD67" s="923"/>
      <c r="CE67" s="923"/>
      <c r="CF67" s="923"/>
      <c r="CG67" s="924"/>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8"/>
      <c r="EA67" s="48"/>
    </row>
    <row r="68" spans="1:131" ht="26.25" customHeight="1" x14ac:dyDescent="0.15">
      <c r="A68" s="51">
        <v>1</v>
      </c>
      <c r="B68" s="962" t="s">
        <v>490</v>
      </c>
      <c r="C68" s="963"/>
      <c r="D68" s="963"/>
      <c r="E68" s="963"/>
      <c r="F68" s="963"/>
      <c r="G68" s="963"/>
      <c r="H68" s="963"/>
      <c r="I68" s="963"/>
      <c r="J68" s="963"/>
      <c r="K68" s="963"/>
      <c r="L68" s="963"/>
      <c r="M68" s="963"/>
      <c r="N68" s="963"/>
      <c r="O68" s="963"/>
      <c r="P68" s="964"/>
      <c r="Q68" s="965">
        <v>88</v>
      </c>
      <c r="R68" s="966"/>
      <c r="S68" s="966"/>
      <c r="T68" s="966"/>
      <c r="U68" s="966"/>
      <c r="V68" s="966">
        <v>86</v>
      </c>
      <c r="W68" s="966"/>
      <c r="X68" s="966"/>
      <c r="Y68" s="966"/>
      <c r="Z68" s="966"/>
      <c r="AA68" s="966">
        <v>3</v>
      </c>
      <c r="AB68" s="966"/>
      <c r="AC68" s="966"/>
      <c r="AD68" s="966"/>
      <c r="AE68" s="966"/>
      <c r="AF68" s="966">
        <v>3</v>
      </c>
      <c r="AG68" s="966"/>
      <c r="AH68" s="966"/>
      <c r="AI68" s="966"/>
      <c r="AJ68" s="966"/>
      <c r="AK68" s="966" t="s">
        <v>201</v>
      </c>
      <c r="AL68" s="966"/>
      <c r="AM68" s="966"/>
      <c r="AN68" s="966"/>
      <c r="AO68" s="966"/>
      <c r="AP68" s="966" t="s">
        <v>201</v>
      </c>
      <c r="AQ68" s="966"/>
      <c r="AR68" s="966"/>
      <c r="AS68" s="966"/>
      <c r="AT68" s="966"/>
      <c r="AU68" s="966" t="s">
        <v>201</v>
      </c>
      <c r="AV68" s="966"/>
      <c r="AW68" s="966"/>
      <c r="AX68" s="966"/>
      <c r="AY68" s="966"/>
      <c r="AZ68" s="967"/>
      <c r="BA68" s="967"/>
      <c r="BB68" s="967"/>
      <c r="BC68" s="967"/>
      <c r="BD68" s="968"/>
      <c r="BE68" s="55"/>
      <c r="BF68" s="55"/>
      <c r="BG68" s="55"/>
      <c r="BH68" s="55"/>
      <c r="BI68" s="55"/>
      <c r="BJ68" s="55"/>
      <c r="BK68" s="55"/>
      <c r="BL68" s="55"/>
      <c r="BM68" s="55"/>
      <c r="BN68" s="55"/>
      <c r="BO68" s="55"/>
      <c r="BP68" s="55"/>
      <c r="BQ68" s="52">
        <v>62</v>
      </c>
      <c r="BR68" s="73"/>
      <c r="BS68" s="922"/>
      <c r="BT68" s="923"/>
      <c r="BU68" s="923"/>
      <c r="BV68" s="923"/>
      <c r="BW68" s="923"/>
      <c r="BX68" s="923"/>
      <c r="BY68" s="923"/>
      <c r="BZ68" s="923"/>
      <c r="CA68" s="923"/>
      <c r="CB68" s="923"/>
      <c r="CC68" s="923"/>
      <c r="CD68" s="923"/>
      <c r="CE68" s="923"/>
      <c r="CF68" s="923"/>
      <c r="CG68" s="924"/>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8"/>
      <c r="EA68" s="48"/>
    </row>
    <row r="69" spans="1:131" ht="26.25" customHeight="1" x14ac:dyDescent="0.15">
      <c r="A69" s="52">
        <v>2</v>
      </c>
      <c r="B69" s="951" t="s">
        <v>444</v>
      </c>
      <c r="C69" s="952"/>
      <c r="D69" s="952"/>
      <c r="E69" s="952"/>
      <c r="F69" s="952"/>
      <c r="G69" s="952"/>
      <c r="H69" s="952"/>
      <c r="I69" s="952"/>
      <c r="J69" s="952"/>
      <c r="K69" s="952"/>
      <c r="L69" s="952"/>
      <c r="M69" s="952"/>
      <c r="N69" s="952"/>
      <c r="O69" s="952"/>
      <c r="P69" s="953"/>
      <c r="Q69" s="954">
        <v>7567</v>
      </c>
      <c r="R69" s="955"/>
      <c r="S69" s="955"/>
      <c r="T69" s="955"/>
      <c r="U69" s="955"/>
      <c r="V69" s="955">
        <v>7557</v>
      </c>
      <c r="W69" s="955"/>
      <c r="X69" s="955"/>
      <c r="Y69" s="955"/>
      <c r="Z69" s="955"/>
      <c r="AA69" s="955">
        <v>10</v>
      </c>
      <c r="AB69" s="955"/>
      <c r="AC69" s="955"/>
      <c r="AD69" s="955"/>
      <c r="AE69" s="955"/>
      <c r="AF69" s="955">
        <v>10</v>
      </c>
      <c r="AG69" s="955"/>
      <c r="AH69" s="955"/>
      <c r="AI69" s="955"/>
      <c r="AJ69" s="955"/>
      <c r="AK69" s="955" t="s">
        <v>201</v>
      </c>
      <c r="AL69" s="955"/>
      <c r="AM69" s="955"/>
      <c r="AN69" s="955"/>
      <c r="AO69" s="955"/>
      <c r="AP69" s="955" t="s">
        <v>201</v>
      </c>
      <c r="AQ69" s="955"/>
      <c r="AR69" s="955"/>
      <c r="AS69" s="955"/>
      <c r="AT69" s="955"/>
      <c r="AU69" s="955" t="s">
        <v>201</v>
      </c>
      <c r="AV69" s="955"/>
      <c r="AW69" s="955"/>
      <c r="AX69" s="955"/>
      <c r="AY69" s="955"/>
      <c r="AZ69" s="956"/>
      <c r="BA69" s="956"/>
      <c r="BB69" s="956"/>
      <c r="BC69" s="956"/>
      <c r="BD69" s="957"/>
      <c r="BE69" s="55"/>
      <c r="BF69" s="55"/>
      <c r="BG69" s="55"/>
      <c r="BH69" s="55"/>
      <c r="BI69" s="55"/>
      <c r="BJ69" s="55"/>
      <c r="BK69" s="55"/>
      <c r="BL69" s="55"/>
      <c r="BM69" s="55"/>
      <c r="BN69" s="55"/>
      <c r="BO69" s="55"/>
      <c r="BP69" s="55"/>
      <c r="BQ69" s="52">
        <v>63</v>
      </c>
      <c r="BR69" s="73"/>
      <c r="BS69" s="922"/>
      <c r="BT69" s="923"/>
      <c r="BU69" s="923"/>
      <c r="BV69" s="923"/>
      <c r="BW69" s="923"/>
      <c r="BX69" s="923"/>
      <c r="BY69" s="923"/>
      <c r="BZ69" s="923"/>
      <c r="CA69" s="923"/>
      <c r="CB69" s="923"/>
      <c r="CC69" s="923"/>
      <c r="CD69" s="923"/>
      <c r="CE69" s="923"/>
      <c r="CF69" s="923"/>
      <c r="CG69" s="924"/>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8"/>
      <c r="EA69" s="48"/>
    </row>
    <row r="70" spans="1:131" ht="26.25" customHeight="1" x14ac:dyDescent="0.15">
      <c r="A70" s="52">
        <v>3</v>
      </c>
      <c r="B70" s="951" t="s">
        <v>549</v>
      </c>
      <c r="C70" s="952"/>
      <c r="D70" s="952"/>
      <c r="E70" s="952"/>
      <c r="F70" s="952"/>
      <c r="G70" s="952"/>
      <c r="H70" s="952"/>
      <c r="I70" s="952"/>
      <c r="J70" s="952"/>
      <c r="K70" s="952"/>
      <c r="L70" s="952"/>
      <c r="M70" s="952"/>
      <c r="N70" s="952"/>
      <c r="O70" s="952"/>
      <c r="P70" s="953"/>
      <c r="Q70" s="954">
        <v>74</v>
      </c>
      <c r="R70" s="955"/>
      <c r="S70" s="955"/>
      <c r="T70" s="955"/>
      <c r="U70" s="955"/>
      <c r="V70" s="955">
        <v>74</v>
      </c>
      <c r="W70" s="955"/>
      <c r="X70" s="955"/>
      <c r="Y70" s="955"/>
      <c r="Z70" s="955"/>
      <c r="AA70" s="955">
        <v>0</v>
      </c>
      <c r="AB70" s="955"/>
      <c r="AC70" s="955"/>
      <c r="AD70" s="955"/>
      <c r="AE70" s="955"/>
      <c r="AF70" s="955">
        <v>0</v>
      </c>
      <c r="AG70" s="955"/>
      <c r="AH70" s="955"/>
      <c r="AI70" s="955"/>
      <c r="AJ70" s="955"/>
      <c r="AK70" s="955" t="s">
        <v>201</v>
      </c>
      <c r="AL70" s="955"/>
      <c r="AM70" s="955"/>
      <c r="AN70" s="955"/>
      <c r="AO70" s="955"/>
      <c r="AP70" s="955" t="s">
        <v>201</v>
      </c>
      <c r="AQ70" s="955"/>
      <c r="AR70" s="955"/>
      <c r="AS70" s="955"/>
      <c r="AT70" s="955"/>
      <c r="AU70" s="955" t="s">
        <v>201</v>
      </c>
      <c r="AV70" s="955"/>
      <c r="AW70" s="955"/>
      <c r="AX70" s="955"/>
      <c r="AY70" s="955"/>
      <c r="AZ70" s="956"/>
      <c r="BA70" s="956"/>
      <c r="BB70" s="956"/>
      <c r="BC70" s="956"/>
      <c r="BD70" s="957"/>
      <c r="BE70" s="55"/>
      <c r="BF70" s="55"/>
      <c r="BG70" s="55"/>
      <c r="BH70" s="55"/>
      <c r="BI70" s="55"/>
      <c r="BJ70" s="55"/>
      <c r="BK70" s="55"/>
      <c r="BL70" s="55"/>
      <c r="BM70" s="55"/>
      <c r="BN70" s="55"/>
      <c r="BO70" s="55"/>
      <c r="BP70" s="55"/>
      <c r="BQ70" s="52">
        <v>64</v>
      </c>
      <c r="BR70" s="73"/>
      <c r="BS70" s="922"/>
      <c r="BT70" s="923"/>
      <c r="BU70" s="923"/>
      <c r="BV70" s="923"/>
      <c r="BW70" s="923"/>
      <c r="BX70" s="923"/>
      <c r="BY70" s="923"/>
      <c r="BZ70" s="923"/>
      <c r="CA70" s="923"/>
      <c r="CB70" s="923"/>
      <c r="CC70" s="923"/>
      <c r="CD70" s="923"/>
      <c r="CE70" s="923"/>
      <c r="CF70" s="923"/>
      <c r="CG70" s="924"/>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8"/>
      <c r="EA70" s="48"/>
    </row>
    <row r="71" spans="1:131" ht="26.25" customHeight="1" x14ac:dyDescent="0.15">
      <c r="A71" s="52">
        <v>4</v>
      </c>
      <c r="B71" s="951" t="s">
        <v>209</v>
      </c>
      <c r="C71" s="952"/>
      <c r="D71" s="952"/>
      <c r="E71" s="952"/>
      <c r="F71" s="952"/>
      <c r="G71" s="952"/>
      <c r="H71" s="952"/>
      <c r="I71" s="952"/>
      <c r="J71" s="952"/>
      <c r="K71" s="952"/>
      <c r="L71" s="952"/>
      <c r="M71" s="952"/>
      <c r="N71" s="952"/>
      <c r="O71" s="952"/>
      <c r="P71" s="953"/>
      <c r="Q71" s="954">
        <v>203</v>
      </c>
      <c r="R71" s="955"/>
      <c r="S71" s="955"/>
      <c r="T71" s="955"/>
      <c r="U71" s="955"/>
      <c r="V71" s="955">
        <v>193</v>
      </c>
      <c r="W71" s="955"/>
      <c r="X71" s="955"/>
      <c r="Y71" s="955"/>
      <c r="Z71" s="955"/>
      <c r="AA71" s="955">
        <v>11</v>
      </c>
      <c r="AB71" s="955"/>
      <c r="AC71" s="955"/>
      <c r="AD71" s="955"/>
      <c r="AE71" s="955"/>
      <c r="AF71" s="955">
        <v>11</v>
      </c>
      <c r="AG71" s="955"/>
      <c r="AH71" s="955"/>
      <c r="AI71" s="955"/>
      <c r="AJ71" s="955"/>
      <c r="AK71" s="955" t="s">
        <v>201</v>
      </c>
      <c r="AL71" s="955"/>
      <c r="AM71" s="955"/>
      <c r="AN71" s="955"/>
      <c r="AO71" s="955"/>
      <c r="AP71" s="955" t="s">
        <v>201</v>
      </c>
      <c r="AQ71" s="955"/>
      <c r="AR71" s="955"/>
      <c r="AS71" s="955"/>
      <c r="AT71" s="955"/>
      <c r="AU71" s="955" t="s">
        <v>201</v>
      </c>
      <c r="AV71" s="955"/>
      <c r="AW71" s="955"/>
      <c r="AX71" s="955"/>
      <c r="AY71" s="955"/>
      <c r="AZ71" s="956"/>
      <c r="BA71" s="956"/>
      <c r="BB71" s="956"/>
      <c r="BC71" s="956"/>
      <c r="BD71" s="957"/>
      <c r="BE71" s="55"/>
      <c r="BF71" s="55"/>
      <c r="BG71" s="55"/>
      <c r="BH71" s="55"/>
      <c r="BI71" s="55"/>
      <c r="BJ71" s="55"/>
      <c r="BK71" s="55"/>
      <c r="BL71" s="55"/>
      <c r="BM71" s="55"/>
      <c r="BN71" s="55"/>
      <c r="BO71" s="55"/>
      <c r="BP71" s="55"/>
      <c r="BQ71" s="52">
        <v>65</v>
      </c>
      <c r="BR71" s="73"/>
      <c r="BS71" s="922"/>
      <c r="BT71" s="923"/>
      <c r="BU71" s="923"/>
      <c r="BV71" s="923"/>
      <c r="BW71" s="923"/>
      <c r="BX71" s="923"/>
      <c r="BY71" s="923"/>
      <c r="BZ71" s="923"/>
      <c r="CA71" s="923"/>
      <c r="CB71" s="923"/>
      <c r="CC71" s="923"/>
      <c r="CD71" s="923"/>
      <c r="CE71" s="923"/>
      <c r="CF71" s="923"/>
      <c r="CG71" s="924"/>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8"/>
      <c r="EA71" s="48"/>
    </row>
    <row r="72" spans="1:131" ht="26.25" customHeight="1" x14ac:dyDescent="0.15">
      <c r="A72" s="52">
        <v>5</v>
      </c>
      <c r="B72" s="951" t="s">
        <v>294</v>
      </c>
      <c r="C72" s="952"/>
      <c r="D72" s="952"/>
      <c r="E72" s="952"/>
      <c r="F72" s="952"/>
      <c r="G72" s="952"/>
      <c r="H72" s="952"/>
      <c r="I72" s="952"/>
      <c r="J72" s="952"/>
      <c r="K72" s="952"/>
      <c r="L72" s="952"/>
      <c r="M72" s="952"/>
      <c r="N72" s="952"/>
      <c r="O72" s="952"/>
      <c r="P72" s="953"/>
      <c r="Q72" s="954">
        <v>495</v>
      </c>
      <c r="R72" s="955"/>
      <c r="S72" s="955"/>
      <c r="T72" s="955"/>
      <c r="U72" s="955"/>
      <c r="V72" s="955">
        <v>493</v>
      </c>
      <c r="W72" s="955"/>
      <c r="X72" s="955"/>
      <c r="Y72" s="955"/>
      <c r="Z72" s="955"/>
      <c r="AA72" s="955">
        <v>1</v>
      </c>
      <c r="AB72" s="955"/>
      <c r="AC72" s="955"/>
      <c r="AD72" s="955"/>
      <c r="AE72" s="955"/>
      <c r="AF72" s="955">
        <v>1</v>
      </c>
      <c r="AG72" s="955"/>
      <c r="AH72" s="955"/>
      <c r="AI72" s="955"/>
      <c r="AJ72" s="955"/>
      <c r="AK72" s="955">
        <v>298</v>
      </c>
      <c r="AL72" s="955"/>
      <c r="AM72" s="955"/>
      <c r="AN72" s="955"/>
      <c r="AO72" s="955"/>
      <c r="AP72" s="955" t="s">
        <v>201</v>
      </c>
      <c r="AQ72" s="955"/>
      <c r="AR72" s="955"/>
      <c r="AS72" s="955"/>
      <c r="AT72" s="955"/>
      <c r="AU72" s="955" t="s">
        <v>201</v>
      </c>
      <c r="AV72" s="955"/>
      <c r="AW72" s="955"/>
      <c r="AX72" s="955"/>
      <c r="AY72" s="955"/>
      <c r="AZ72" s="956"/>
      <c r="BA72" s="956"/>
      <c r="BB72" s="956"/>
      <c r="BC72" s="956"/>
      <c r="BD72" s="957"/>
      <c r="BE72" s="55"/>
      <c r="BF72" s="55"/>
      <c r="BG72" s="55"/>
      <c r="BH72" s="55"/>
      <c r="BI72" s="55"/>
      <c r="BJ72" s="55"/>
      <c r="BK72" s="55"/>
      <c r="BL72" s="55"/>
      <c r="BM72" s="55"/>
      <c r="BN72" s="55"/>
      <c r="BO72" s="55"/>
      <c r="BP72" s="55"/>
      <c r="BQ72" s="52">
        <v>66</v>
      </c>
      <c r="BR72" s="73"/>
      <c r="BS72" s="922"/>
      <c r="BT72" s="923"/>
      <c r="BU72" s="923"/>
      <c r="BV72" s="923"/>
      <c r="BW72" s="923"/>
      <c r="BX72" s="923"/>
      <c r="BY72" s="923"/>
      <c r="BZ72" s="923"/>
      <c r="CA72" s="923"/>
      <c r="CB72" s="923"/>
      <c r="CC72" s="923"/>
      <c r="CD72" s="923"/>
      <c r="CE72" s="923"/>
      <c r="CF72" s="923"/>
      <c r="CG72" s="924"/>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8"/>
      <c r="EA72" s="48"/>
    </row>
    <row r="73" spans="1:131" ht="26.25" customHeight="1" x14ac:dyDescent="0.15">
      <c r="A73" s="52">
        <v>6</v>
      </c>
      <c r="B73" s="951" t="s">
        <v>550</v>
      </c>
      <c r="C73" s="952"/>
      <c r="D73" s="952"/>
      <c r="E73" s="952"/>
      <c r="F73" s="952"/>
      <c r="G73" s="952"/>
      <c r="H73" s="952"/>
      <c r="I73" s="952"/>
      <c r="J73" s="952"/>
      <c r="K73" s="952"/>
      <c r="L73" s="952"/>
      <c r="M73" s="952"/>
      <c r="N73" s="952"/>
      <c r="O73" s="952"/>
      <c r="P73" s="953"/>
      <c r="Q73" s="961">
        <v>68</v>
      </c>
      <c r="R73" s="959"/>
      <c r="S73" s="959"/>
      <c r="T73" s="959"/>
      <c r="U73" s="960"/>
      <c r="V73" s="958">
        <v>68</v>
      </c>
      <c r="W73" s="959"/>
      <c r="X73" s="959"/>
      <c r="Y73" s="959"/>
      <c r="Z73" s="960"/>
      <c r="AA73" s="958">
        <v>0</v>
      </c>
      <c r="AB73" s="959"/>
      <c r="AC73" s="959"/>
      <c r="AD73" s="959"/>
      <c r="AE73" s="960"/>
      <c r="AF73" s="958">
        <v>0</v>
      </c>
      <c r="AG73" s="959"/>
      <c r="AH73" s="959"/>
      <c r="AI73" s="959"/>
      <c r="AJ73" s="960"/>
      <c r="AK73" s="958" t="s">
        <v>201</v>
      </c>
      <c r="AL73" s="959"/>
      <c r="AM73" s="959"/>
      <c r="AN73" s="959"/>
      <c r="AO73" s="960"/>
      <c r="AP73" s="958" t="s">
        <v>201</v>
      </c>
      <c r="AQ73" s="959"/>
      <c r="AR73" s="959"/>
      <c r="AS73" s="959"/>
      <c r="AT73" s="960"/>
      <c r="AU73" s="955" t="s">
        <v>201</v>
      </c>
      <c r="AV73" s="955"/>
      <c r="AW73" s="955"/>
      <c r="AX73" s="955"/>
      <c r="AY73" s="955"/>
      <c r="AZ73" s="956"/>
      <c r="BA73" s="956"/>
      <c r="BB73" s="956"/>
      <c r="BC73" s="956"/>
      <c r="BD73" s="957"/>
      <c r="BE73" s="55"/>
      <c r="BF73" s="55"/>
      <c r="BG73" s="55"/>
      <c r="BH73" s="55"/>
      <c r="BI73" s="55"/>
      <c r="BJ73" s="55"/>
      <c r="BK73" s="55"/>
      <c r="BL73" s="55"/>
      <c r="BM73" s="55"/>
      <c r="BN73" s="55"/>
      <c r="BO73" s="55"/>
      <c r="BP73" s="55"/>
      <c r="BQ73" s="52">
        <v>67</v>
      </c>
      <c r="BR73" s="73"/>
      <c r="BS73" s="922"/>
      <c r="BT73" s="923"/>
      <c r="BU73" s="923"/>
      <c r="BV73" s="923"/>
      <c r="BW73" s="923"/>
      <c r="BX73" s="923"/>
      <c r="BY73" s="923"/>
      <c r="BZ73" s="923"/>
      <c r="CA73" s="923"/>
      <c r="CB73" s="923"/>
      <c r="CC73" s="923"/>
      <c r="CD73" s="923"/>
      <c r="CE73" s="923"/>
      <c r="CF73" s="923"/>
      <c r="CG73" s="924"/>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8"/>
      <c r="EA73" s="48"/>
    </row>
    <row r="74" spans="1:131" ht="26.25" customHeight="1" x14ac:dyDescent="0.15">
      <c r="A74" s="52">
        <v>7</v>
      </c>
      <c r="B74" s="951" t="s">
        <v>552</v>
      </c>
      <c r="C74" s="952"/>
      <c r="D74" s="952"/>
      <c r="E74" s="952"/>
      <c r="F74" s="952"/>
      <c r="G74" s="952"/>
      <c r="H74" s="952"/>
      <c r="I74" s="952"/>
      <c r="J74" s="952"/>
      <c r="K74" s="952"/>
      <c r="L74" s="952"/>
      <c r="M74" s="952"/>
      <c r="N74" s="952"/>
      <c r="O74" s="952"/>
      <c r="P74" s="953"/>
      <c r="Q74" s="961">
        <v>990</v>
      </c>
      <c r="R74" s="959"/>
      <c r="S74" s="959"/>
      <c r="T74" s="959"/>
      <c r="U74" s="960"/>
      <c r="V74" s="958">
        <v>895</v>
      </c>
      <c r="W74" s="959"/>
      <c r="X74" s="959"/>
      <c r="Y74" s="959"/>
      <c r="Z74" s="960"/>
      <c r="AA74" s="958">
        <v>96</v>
      </c>
      <c r="AB74" s="959"/>
      <c r="AC74" s="959"/>
      <c r="AD74" s="959"/>
      <c r="AE74" s="960"/>
      <c r="AF74" s="958">
        <v>1165</v>
      </c>
      <c r="AG74" s="959"/>
      <c r="AH74" s="959"/>
      <c r="AI74" s="959"/>
      <c r="AJ74" s="960"/>
      <c r="AK74" s="958">
        <v>2</v>
      </c>
      <c r="AL74" s="959"/>
      <c r="AM74" s="959"/>
      <c r="AN74" s="959"/>
      <c r="AO74" s="960"/>
      <c r="AP74" s="958">
        <v>2919</v>
      </c>
      <c r="AQ74" s="959"/>
      <c r="AR74" s="959"/>
      <c r="AS74" s="959"/>
      <c r="AT74" s="960"/>
      <c r="AU74" s="955" t="s">
        <v>201</v>
      </c>
      <c r="AV74" s="955"/>
      <c r="AW74" s="955"/>
      <c r="AX74" s="955"/>
      <c r="AY74" s="955"/>
      <c r="AZ74" s="956" t="s">
        <v>553</v>
      </c>
      <c r="BA74" s="956"/>
      <c r="BB74" s="956"/>
      <c r="BC74" s="956"/>
      <c r="BD74" s="957"/>
      <c r="BE74" s="55"/>
      <c r="BF74" s="55"/>
      <c r="BG74" s="55"/>
      <c r="BH74" s="55"/>
      <c r="BI74" s="55"/>
      <c r="BJ74" s="55"/>
      <c r="BK74" s="55"/>
      <c r="BL74" s="55"/>
      <c r="BM74" s="55"/>
      <c r="BN74" s="55"/>
      <c r="BO74" s="55"/>
      <c r="BP74" s="55"/>
      <c r="BQ74" s="52">
        <v>68</v>
      </c>
      <c r="BR74" s="73"/>
      <c r="BS74" s="922"/>
      <c r="BT74" s="923"/>
      <c r="BU74" s="923"/>
      <c r="BV74" s="923"/>
      <c r="BW74" s="923"/>
      <c r="BX74" s="923"/>
      <c r="BY74" s="923"/>
      <c r="BZ74" s="923"/>
      <c r="CA74" s="923"/>
      <c r="CB74" s="923"/>
      <c r="CC74" s="923"/>
      <c r="CD74" s="923"/>
      <c r="CE74" s="923"/>
      <c r="CF74" s="923"/>
      <c r="CG74" s="924"/>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8"/>
      <c r="EA74" s="48"/>
    </row>
    <row r="75" spans="1:131" ht="26.25" customHeight="1" x14ac:dyDescent="0.15">
      <c r="A75" s="52">
        <v>8</v>
      </c>
      <c r="B75" s="951" t="s">
        <v>361</v>
      </c>
      <c r="C75" s="952"/>
      <c r="D75" s="952"/>
      <c r="E75" s="952"/>
      <c r="F75" s="952"/>
      <c r="G75" s="952"/>
      <c r="H75" s="952"/>
      <c r="I75" s="952"/>
      <c r="J75" s="952"/>
      <c r="K75" s="952"/>
      <c r="L75" s="952"/>
      <c r="M75" s="952"/>
      <c r="N75" s="952"/>
      <c r="O75" s="952"/>
      <c r="P75" s="953"/>
      <c r="Q75" s="961">
        <v>217</v>
      </c>
      <c r="R75" s="959"/>
      <c r="S75" s="959"/>
      <c r="T75" s="959"/>
      <c r="U75" s="960"/>
      <c r="V75" s="958">
        <v>191</v>
      </c>
      <c r="W75" s="959"/>
      <c r="X75" s="959"/>
      <c r="Y75" s="959"/>
      <c r="Z75" s="960"/>
      <c r="AA75" s="958">
        <v>25</v>
      </c>
      <c r="AB75" s="959"/>
      <c r="AC75" s="959"/>
      <c r="AD75" s="959"/>
      <c r="AE75" s="960"/>
      <c r="AF75" s="958">
        <v>25</v>
      </c>
      <c r="AG75" s="959"/>
      <c r="AH75" s="959"/>
      <c r="AI75" s="959"/>
      <c r="AJ75" s="960"/>
      <c r="AK75" s="958" t="s">
        <v>201</v>
      </c>
      <c r="AL75" s="959"/>
      <c r="AM75" s="959"/>
      <c r="AN75" s="959"/>
      <c r="AO75" s="960"/>
      <c r="AP75" s="958" t="s">
        <v>201</v>
      </c>
      <c r="AQ75" s="959"/>
      <c r="AR75" s="959"/>
      <c r="AS75" s="959"/>
      <c r="AT75" s="960"/>
      <c r="AU75" s="958" t="s">
        <v>201</v>
      </c>
      <c r="AV75" s="959"/>
      <c r="AW75" s="959"/>
      <c r="AX75" s="959"/>
      <c r="AY75" s="960"/>
      <c r="AZ75" s="956"/>
      <c r="BA75" s="956"/>
      <c r="BB75" s="956"/>
      <c r="BC75" s="956"/>
      <c r="BD75" s="957"/>
      <c r="BE75" s="55"/>
      <c r="BF75" s="55"/>
      <c r="BG75" s="55"/>
      <c r="BH75" s="55"/>
      <c r="BI75" s="55"/>
      <c r="BJ75" s="55"/>
      <c r="BK75" s="55"/>
      <c r="BL75" s="55"/>
      <c r="BM75" s="55"/>
      <c r="BN75" s="55"/>
      <c r="BO75" s="55"/>
      <c r="BP75" s="55"/>
      <c r="BQ75" s="52">
        <v>69</v>
      </c>
      <c r="BR75" s="73"/>
      <c r="BS75" s="922"/>
      <c r="BT75" s="923"/>
      <c r="BU75" s="923"/>
      <c r="BV75" s="923"/>
      <c r="BW75" s="923"/>
      <c r="BX75" s="923"/>
      <c r="BY75" s="923"/>
      <c r="BZ75" s="923"/>
      <c r="CA75" s="923"/>
      <c r="CB75" s="923"/>
      <c r="CC75" s="923"/>
      <c r="CD75" s="923"/>
      <c r="CE75" s="923"/>
      <c r="CF75" s="923"/>
      <c r="CG75" s="924"/>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8"/>
      <c r="EA75" s="48"/>
    </row>
    <row r="76" spans="1:131" ht="26.25" customHeight="1" x14ac:dyDescent="0.15">
      <c r="A76" s="52">
        <v>9</v>
      </c>
      <c r="B76" s="951" t="s">
        <v>551</v>
      </c>
      <c r="C76" s="952"/>
      <c r="D76" s="952"/>
      <c r="E76" s="952"/>
      <c r="F76" s="952"/>
      <c r="G76" s="952"/>
      <c r="H76" s="952"/>
      <c r="I76" s="952"/>
      <c r="J76" s="952"/>
      <c r="K76" s="952"/>
      <c r="L76" s="952"/>
      <c r="M76" s="952"/>
      <c r="N76" s="952"/>
      <c r="O76" s="952"/>
      <c r="P76" s="953"/>
      <c r="Q76" s="961">
        <v>823874</v>
      </c>
      <c r="R76" s="959"/>
      <c r="S76" s="959"/>
      <c r="T76" s="959"/>
      <c r="U76" s="960"/>
      <c r="V76" s="958">
        <v>808406</v>
      </c>
      <c r="W76" s="959"/>
      <c r="X76" s="959"/>
      <c r="Y76" s="959"/>
      <c r="Z76" s="960"/>
      <c r="AA76" s="958">
        <v>15468</v>
      </c>
      <c r="AB76" s="959"/>
      <c r="AC76" s="959"/>
      <c r="AD76" s="959"/>
      <c r="AE76" s="960"/>
      <c r="AF76" s="958">
        <v>15468</v>
      </c>
      <c r="AG76" s="959"/>
      <c r="AH76" s="959"/>
      <c r="AI76" s="959"/>
      <c r="AJ76" s="960"/>
      <c r="AK76" s="958" t="s">
        <v>201</v>
      </c>
      <c r="AL76" s="959"/>
      <c r="AM76" s="959"/>
      <c r="AN76" s="959"/>
      <c r="AO76" s="960"/>
      <c r="AP76" s="958" t="s">
        <v>201</v>
      </c>
      <c r="AQ76" s="959"/>
      <c r="AR76" s="959"/>
      <c r="AS76" s="959"/>
      <c r="AT76" s="960"/>
      <c r="AU76" s="958" t="s">
        <v>201</v>
      </c>
      <c r="AV76" s="959"/>
      <c r="AW76" s="959"/>
      <c r="AX76" s="959"/>
      <c r="AY76" s="960"/>
      <c r="AZ76" s="956"/>
      <c r="BA76" s="956"/>
      <c r="BB76" s="956"/>
      <c r="BC76" s="956"/>
      <c r="BD76" s="957"/>
      <c r="BE76" s="55"/>
      <c r="BF76" s="55"/>
      <c r="BG76" s="55"/>
      <c r="BH76" s="55"/>
      <c r="BI76" s="55"/>
      <c r="BJ76" s="55"/>
      <c r="BK76" s="55"/>
      <c r="BL76" s="55"/>
      <c r="BM76" s="55"/>
      <c r="BN76" s="55"/>
      <c r="BO76" s="55"/>
      <c r="BP76" s="55"/>
      <c r="BQ76" s="52">
        <v>70</v>
      </c>
      <c r="BR76" s="73"/>
      <c r="BS76" s="922"/>
      <c r="BT76" s="923"/>
      <c r="BU76" s="923"/>
      <c r="BV76" s="923"/>
      <c r="BW76" s="923"/>
      <c r="BX76" s="923"/>
      <c r="BY76" s="923"/>
      <c r="BZ76" s="923"/>
      <c r="CA76" s="923"/>
      <c r="CB76" s="923"/>
      <c r="CC76" s="923"/>
      <c r="CD76" s="923"/>
      <c r="CE76" s="923"/>
      <c r="CF76" s="923"/>
      <c r="CG76" s="924"/>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8"/>
      <c r="EA76" s="48"/>
    </row>
    <row r="77" spans="1:131" ht="26.25" customHeight="1" x14ac:dyDescent="0.15">
      <c r="A77" s="52">
        <v>10</v>
      </c>
      <c r="B77" s="951" t="s">
        <v>554</v>
      </c>
      <c r="C77" s="952"/>
      <c r="D77" s="952"/>
      <c r="E77" s="952"/>
      <c r="F77" s="952"/>
      <c r="G77" s="952"/>
      <c r="H77" s="952"/>
      <c r="I77" s="952"/>
      <c r="J77" s="952"/>
      <c r="K77" s="952"/>
      <c r="L77" s="952"/>
      <c r="M77" s="952"/>
      <c r="N77" s="952"/>
      <c r="O77" s="952"/>
      <c r="P77" s="953"/>
      <c r="Q77" s="961">
        <v>509</v>
      </c>
      <c r="R77" s="959"/>
      <c r="S77" s="959"/>
      <c r="T77" s="959"/>
      <c r="U77" s="960"/>
      <c r="V77" s="958">
        <v>371</v>
      </c>
      <c r="W77" s="959"/>
      <c r="X77" s="959"/>
      <c r="Y77" s="959"/>
      <c r="Z77" s="960"/>
      <c r="AA77" s="958">
        <v>138</v>
      </c>
      <c r="AB77" s="959"/>
      <c r="AC77" s="959"/>
      <c r="AD77" s="959"/>
      <c r="AE77" s="960"/>
      <c r="AF77" s="958">
        <v>138</v>
      </c>
      <c r="AG77" s="959"/>
      <c r="AH77" s="959"/>
      <c r="AI77" s="959"/>
      <c r="AJ77" s="960"/>
      <c r="AK77" s="958">
        <v>7</v>
      </c>
      <c r="AL77" s="959"/>
      <c r="AM77" s="959"/>
      <c r="AN77" s="959"/>
      <c r="AO77" s="960"/>
      <c r="AP77" s="958" t="s">
        <v>201</v>
      </c>
      <c r="AQ77" s="959"/>
      <c r="AR77" s="959"/>
      <c r="AS77" s="959"/>
      <c r="AT77" s="960"/>
      <c r="AU77" s="958" t="s">
        <v>201</v>
      </c>
      <c r="AV77" s="959"/>
      <c r="AW77" s="959"/>
      <c r="AX77" s="959"/>
      <c r="AY77" s="960"/>
      <c r="AZ77" s="956"/>
      <c r="BA77" s="956"/>
      <c r="BB77" s="956"/>
      <c r="BC77" s="956"/>
      <c r="BD77" s="957"/>
      <c r="BE77" s="55"/>
      <c r="BF77" s="55"/>
      <c r="BG77" s="55"/>
      <c r="BH77" s="55"/>
      <c r="BI77" s="55"/>
      <c r="BJ77" s="55"/>
      <c r="BK77" s="55"/>
      <c r="BL77" s="55"/>
      <c r="BM77" s="55"/>
      <c r="BN77" s="55"/>
      <c r="BO77" s="55"/>
      <c r="BP77" s="55"/>
      <c r="BQ77" s="52">
        <v>71</v>
      </c>
      <c r="BR77" s="73"/>
      <c r="BS77" s="922"/>
      <c r="BT77" s="923"/>
      <c r="BU77" s="923"/>
      <c r="BV77" s="923"/>
      <c r="BW77" s="923"/>
      <c r="BX77" s="923"/>
      <c r="BY77" s="923"/>
      <c r="BZ77" s="923"/>
      <c r="CA77" s="923"/>
      <c r="CB77" s="923"/>
      <c r="CC77" s="923"/>
      <c r="CD77" s="923"/>
      <c r="CE77" s="923"/>
      <c r="CF77" s="923"/>
      <c r="CG77" s="924"/>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8"/>
      <c r="EA77" s="48"/>
    </row>
    <row r="78" spans="1:131" ht="26.25" customHeight="1" x14ac:dyDescent="0.15">
      <c r="A78" s="52">
        <v>11</v>
      </c>
      <c r="B78" s="951"/>
      <c r="C78" s="952"/>
      <c r="D78" s="952"/>
      <c r="E78" s="952"/>
      <c r="F78" s="952"/>
      <c r="G78" s="952"/>
      <c r="H78" s="952"/>
      <c r="I78" s="952"/>
      <c r="J78" s="952"/>
      <c r="K78" s="952"/>
      <c r="L78" s="952"/>
      <c r="M78" s="952"/>
      <c r="N78" s="952"/>
      <c r="O78" s="952"/>
      <c r="P78" s="953"/>
      <c r="Q78" s="954"/>
      <c r="R78" s="955"/>
      <c r="S78" s="955"/>
      <c r="T78" s="955"/>
      <c r="U78" s="955"/>
      <c r="V78" s="955"/>
      <c r="W78" s="955"/>
      <c r="X78" s="955"/>
      <c r="Y78" s="955"/>
      <c r="Z78" s="955"/>
      <c r="AA78" s="955"/>
      <c r="AB78" s="955"/>
      <c r="AC78" s="955"/>
      <c r="AD78" s="955"/>
      <c r="AE78" s="955"/>
      <c r="AF78" s="955"/>
      <c r="AG78" s="955"/>
      <c r="AH78" s="955"/>
      <c r="AI78" s="955"/>
      <c r="AJ78" s="955"/>
      <c r="AK78" s="955"/>
      <c r="AL78" s="955"/>
      <c r="AM78" s="955"/>
      <c r="AN78" s="955"/>
      <c r="AO78" s="955"/>
      <c r="AP78" s="958"/>
      <c r="AQ78" s="959"/>
      <c r="AR78" s="959"/>
      <c r="AS78" s="959"/>
      <c r="AT78" s="960"/>
      <c r="AU78" s="955"/>
      <c r="AV78" s="955"/>
      <c r="AW78" s="955"/>
      <c r="AX78" s="955"/>
      <c r="AY78" s="955"/>
      <c r="AZ78" s="956"/>
      <c r="BA78" s="956"/>
      <c r="BB78" s="956"/>
      <c r="BC78" s="956"/>
      <c r="BD78" s="957"/>
      <c r="BE78" s="55"/>
      <c r="BF78" s="55"/>
      <c r="BG78" s="55"/>
      <c r="BH78" s="55"/>
      <c r="BI78" s="55"/>
      <c r="BJ78" s="48"/>
      <c r="BK78" s="48"/>
      <c r="BL78" s="48"/>
      <c r="BM78" s="48"/>
      <c r="BN78" s="48"/>
      <c r="BO78" s="55"/>
      <c r="BP78" s="55"/>
      <c r="BQ78" s="52">
        <v>72</v>
      </c>
      <c r="BR78" s="73"/>
      <c r="BS78" s="922"/>
      <c r="BT78" s="923"/>
      <c r="BU78" s="923"/>
      <c r="BV78" s="923"/>
      <c r="BW78" s="923"/>
      <c r="BX78" s="923"/>
      <c r="BY78" s="923"/>
      <c r="BZ78" s="923"/>
      <c r="CA78" s="923"/>
      <c r="CB78" s="923"/>
      <c r="CC78" s="923"/>
      <c r="CD78" s="923"/>
      <c r="CE78" s="923"/>
      <c r="CF78" s="923"/>
      <c r="CG78" s="924"/>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8"/>
      <c r="EA78" s="48"/>
    </row>
    <row r="79" spans="1:131" ht="26.25" customHeight="1" x14ac:dyDescent="0.15">
      <c r="A79" s="52">
        <v>12</v>
      </c>
      <c r="B79" s="951"/>
      <c r="C79" s="952"/>
      <c r="D79" s="952"/>
      <c r="E79" s="952"/>
      <c r="F79" s="952"/>
      <c r="G79" s="952"/>
      <c r="H79" s="952"/>
      <c r="I79" s="952"/>
      <c r="J79" s="952"/>
      <c r="K79" s="952"/>
      <c r="L79" s="952"/>
      <c r="M79" s="952"/>
      <c r="N79" s="952"/>
      <c r="O79" s="952"/>
      <c r="P79" s="953"/>
      <c r="Q79" s="954"/>
      <c r="R79" s="955"/>
      <c r="S79" s="955"/>
      <c r="T79" s="955"/>
      <c r="U79" s="955"/>
      <c r="V79" s="955"/>
      <c r="W79" s="955"/>
      <c r="X79" s="955"/>
      <c r="Y79" s="955"/>
      <c r="Z79" s="955"/>
      <c r="AA79" s="955"/>
      <c r="AB79" s="955"/>
      <c r="AC79" s="955"/>
      <c r="AD79" s="955"/>
      <c r="AE79" s="955"/>
      <c r="AF79" s="955"/>
      <c r="AG79" s="955"/>
      <c r="AH79" s="955"/>
      <c r="AI79" s="955"/>
      <c r="AJ79" s="955"/>
      <c r="AK79" s="955"/>
      <c r="AL79" s="955"/>
      <c r="AM79" s="955"/>
      <c r="AN79" s="955"/>
      <c r="AO79" s="955"/>
      <c r="AP79" s="955"/>
      <c r="AQ79" s="955"/>
      <c r="AR79" s="955"/>
      <c r="AS79" s="955"/>
      <c r="AT79" s="955"/>
      <c r="AU79" s="955"/>
      <c r="AV79" s="955"/>
      <c r="AW79" s="955"/>
      <c r="AX79" s="955"/>
      <c r="AY79" s="955"/>
      <c r="AZ79" s="956"/>
      <c r="BA79" s="956"/>
      <c r="BB79" s="956"/>
      <c r="BC79" s="956"/>
      <c r="BD79" s="957"/>
      <c r="BE79" s="55"/>
      <c r="BF79" s="55"/>
      <c r="BG79" s="55"/>
      <c r="BH79" s="55"/>
      <c r="BI79" s="55"/>
      <c r="BJ79" s="48"/>
      <c r="BK79" s="48"/>
      <c r="BL79" s="48"/>
      <c r="BM79" s="48"/>
      <c r="BN79" s="48"/>
      <c r="BO79" s="55"/>
      <c r="BP79" s="55"/>
      <c r="BQ79" s="52">
        <v>73</v>
      </c>
      <c r="BR79" s="73"/>
      <c r="BS79" s="922"/>
      <c r="BT79" s="923"/>
      <c r="BU79" s="923"/>
      <c r="BV79" s="923"/>
      <c r="BW79" s="923"/>
      <c r="BX79" s="923"/>
      <c r="BY79" s="923"/>
      <c r="BZ79" s="923"/>
      <c r="CA79" s="923"/>
      <c r="CB79" s="923"/>
      <c r="CC79" s="923"/>
      <c r="CD79" s="923"/>
      <c r="CE79" s="923"/>
      <c r="CF79" s="923"/>
      <c r="CG79" s="924"/>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8"/>
      <c r="EA79" s="48"/>
    </row>
    <row r="80" spans="1:131" ht="26.25" customHeight="1" x14ac:dyDescent="0.15">
      <c r="A80" s="52">
        <v>13</v>
      </c>
      <c r="B80" s="951"/>
      <c r="C80" s="952"/>
      <c r="D80" s="952"/>
      <c r="E80" s="952"/>
      <c r="F80" s="952"/>
      <c r="G80" s="952"/>
      <c r="H80" s="952"/>
      <c r="I80" s="952"/>
      <c r="J80" s="952"/>
      <c r="K80" s="952"/>
      <c r="L80" s="952"/>
      <c r="M80" s="952"/>
      <c r="N80" s="952"/>
      <c r="O80" s="952"/>
      <c r="P80" s="953"/>
      <c r="Q80" s="954"/>
      <c r="R80" s="955"/>
      <c r="S80" s="955"/>
      <c r="T80" s="955"/>
      <c r="U80" s="955"/>
      <c r="V80" s="955"/>
      <c r="W80" s="955"/>
      <c r="X80" s="955"/>
      <c r="Y80" s="955"/>
      <c r="Z80" s="955"/>
      <c r="AA80" s="955"/>
      <c r="AB80" s="955"/>
      <c r="AC80" s="955"/>
      <c r="AD80" s="955"/>
      <c r="AE80" s="955"/>
      <c r="AF80" s="955"/>
      <c r="AG80" s="955"/>
      <c r="AH80" s="955"/>
      <c r="AI80" s="955"/>
      <c r="AJ80" s="955"/>
      <c r="AK80" s="955"/>
      <c r="AL80" s="955"/>
      <c r="AM80" s="955"/>
      <c r="AN80" s="955"/>
      <c r="AO80" s="955"/>
      <c r="AP80" s="955"/>
      <c r="AQ80" s="955"/>
      <c r="AR80" s="955"/>
      <c r="AS80" s="955"/>
      <c r="AT80" s="955"/>
      <c r="AU80" s="955"/>
      <c r="AV80" s="955"/>
      <c r="AW80" s="955"/>
      <c r="AX80" s="955"/>
      <c r="AY80" s="955"/>
      <c r="AZ80" s="956"/>
      <c r="BA80" s="956"/>
      <c r="BB80" s="956"/>
      <c r="BC80" s="956"/>
      <c r="BD80" s="957"/>
      <c r="BE80" s="55"/>
      <c r="BF80" s="55"/>
      <c r="BG80" s="55"/>
      <c r="BH80" s="55"/>
      <c r="BI80" s="55"/>
      <c r="BJ80" s="55"/>
      <c r="BK80" s="55"/>
      <c r="BL80" s="55"/>
      <c r="BM80" s="55"/>
      <c r="BN80" s="55"/>
      <c r="BO80" s="55"/>
      <c r="BP80" s="55"/>
      <c r="BQ80" s="52">
        <v>74</v>
      </c>
      <c r="BR80" s="73"/>
      <c r="BS80" s="922"/>
      <c r="BT80" s="923"/>
      <c r="BU80" s="923"/>
      <c r="BV80" s="923"/>
      <c r="BW80" s="923"/>
      <c r="BX80" s="923"/>
      <c r="BY80" s="923"/>
      <c r="BZ80" s="923"/>
      <c r="CA80" s="923"/>
      <c r="CB80" s="923"/>
      <c r="CC80" s="923"/>
      <c r="CD80" s="923"/>
      <c r="CE80" s="923"/>
      <c r="CF80" s="923"/>
      <c r="CG80" s="924"/>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8"/>
      <c r="EA80" s="48"/>
    </row>
    <row r="81" spans="1:131" ht="26.25" customHeight="1" x14ac:dyDescent="0.15">
      <c r="A81" s="52">
        <v>14</v>
      </c>
      <c r="B81" s="951"/>
      <c r="C81" s="952"/>
      <c r="D81" s="952"/>
      <c r="E81" s="952"/>
      <c r="F81" s="952"/>
      <c r="G81" s="952"/>
      <c r="H81" s="952"/>
      <c r="I81" s="952"/>
      <c r="J81" s="952"/>
      <c r="K81" s="952"/>
      <c r="L81" s="952"/>
      <c r="M81" s="952"/>
      <c r="N81" s="952"/>
      <c r="O81" s="952"/>
      <c r="P81" s="953"/>
      <c r="Q81" s="954"/>
      <c r="R81" s="955"/>
      <c r="S81" s="955"/>
      <c r="T81" s="955"/>
      <c r="U81" s="955"/>
      <c r="V81" s="955"/>
      <c r="W81" s="955"/>
      <c r="X81" s="955"/>
      <c r="Y81" s="955"/>
      <c r="Z81" s="955"/>
      <c r="AA81" s="955"/>
      <c r="AB81" s="955"/>
      <c r="AC81" s="955"/>
      <c r="AD81" s="955"/>
      <c r="AE81" s="955"/>
      <c r="AF81" s="955"/>
      <c r="AG81" s="955"/>
      <c r="AH81" s="955"/>
      <c r="AI81" s="955"/>
      <c r="AJ81" s="955"/>
      <c r="AK81" s="955"/>
      <c r="AL81" s="955"/>
      <c r="AM81" s="955"/>
      <c r="AN81" s="955"/>
      <c r="AO81" s="955"/>
      <c r="AP81" s="955"/>
      <c r="AQ81" s="955"/>
      <c r="AR81" s="955"/>
      <c r="AS81" s="955"/>
      <c r="AT81" s="955"/>
      <c r="AU81" s="955"/>
      <c r="AV81" s="955"/>
      <c r="AW81" s="955"/>
      <c r="AX81" s="955"/>
      <c r="AY81" s="955"/>
      <c r="AZ81" s="956"/>
      <c r="BA81" s="956"/>
      <c r="BB81" s="956"/>
      <c r="BC81" s="956"/>
      <c r="BD81" s="957"/>
      <c r="BE81" s="55"/>
      <c r="BF81" s="55"/>
      <c r="BG81" s="55"/>
      <c r="BH81" s="55"/>
      <c r="BI81" s="55"/>
      <c r="BJ81" s="55"/>
      <c r="BK81" s="55"/>
      <c r="BL81" s="55"/>
      <c r="BM81" s="55"/>
      <c r="BN81" s="55"/>
      <c r="BO81" s="55"/>
      <c r="BP81" s="55"/>
      <c r="BQ81" s="52">
        <v>75</v>
      </c>
      <c r="BR81" s="73"/>
      <c r="BS81" s="922"/>
      <c r="BT81" s="923"/>
      <c r="BU81" s="923"/>
      <c r="BV81" s="923"/>
      <c r="BW81" s="923"/>
      <c r="BX81" s="923"/>
      <c r="BY81" s="923"/>
      <c r="BZ81" s="923"/>
      <c r="CA81" s="923"/>
      <c r="CB81" s="923"/>
      <c r="CC81" s="923"/>
      <c r="CD81" s="923"/>
      <c r="CE81" s="923"/>
      <c r="CF81" s="923"/>
      <c r="CG81" s="924"/>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8"/>
      <c r="EA81" s="48"/>
    </row>
    <row r="82" spans="1:131" ht="26.25" customHeight="1" x14ac:dyDescent="0.15">
      <c r="A82" s="52">
        <v>15</v>
      </c>
      <c r="B82" s="951"/>
      <c r="C82" s="952"/>
      <c r="D82" s="952"/>
      <c r="E82" s="952"/>
      <c r="F82" s="952"/>
      <c r="G82" s="952"/>
      <c r="H82" s="952"/>
      <c r="I82" s="952"/>
      <c r="J82" s="952"/>
      <c r="K82" s="952"/>
      <c r="L82" s="952"/>
      <c r="M82" s="952"/>
      <c r="N82" s="952"/>
      <c r="O82" s="952"/>
      <c r="P82" s="953"/>
      <c r="Q82" s="954"/>
      <c r="R82" s="955"/>
      <c r="S82" s="955"/>
      <c r="T82" s="955"/>
      <c r="U82" s="955"/>
      <c r="V82" s="955"/>
      <c r="W82" s="955"/>
      <c r="X82" s="955"/>
      <c r="Y82" s="955"/>
      <c r="Z82" s="955"/>
      <c r="AA82" s="955"/>
      <c r="AB82" s="955"/>
      <c r="AC82" s="955"/>
      <c r="AD82" s="955"/>
      <c r="AE82" s="955"/>
      <c r="AF82" s="955"/>
      <c r="AG82" s="955"/>
      <c r="AH82" s="955"/>
      <c r="AI82" s="955"/>
      <c r="AJ82" s="955"/>
      <c r="AK82" s="955"/>
      <c r="AL82" s="955"/>
      <c r="AM82" s="955"/>
      <c r="AN82" s="955"/>
      <c r="AO82" s="955"/>
      <c r="AP82" s="955"/>
      <c r="AQ82" s="955"/>
      <c r="AR82" s="955"/>
      <c r="AS82" s="955"/>
      <c r="AT82" s="955"/>
      <c r="AU82" s="955"/>
      <c r="AV82" s="955"/>
      <c r="AW82" s="955"/>
      <c r="AX82" s="955"/>
      <c r="AY82" s="955"/>
      <c r="AZ82" s="956"/>
      <c r="BA82" s="956"/>
      <c r="BB82" s="956"/>
      <c r="BC82" s="956"/>
      <c r="BD82" s="957"/>
      <c r="BE82" s="55"/>
      <c r="BF82" s="55"/>
      <c r="BG82" s="55"/>
      <c r="BH82" s="55"/>
      <c r="BI82" s="55"/>
      <c r="BJ82" s="55"/>
      <c r="BK82" s="55"/>
      <c r="BL82" s="55"/>
      <c r="BM82" s="55"/>
      <c r="BN82" s="55"/>
      <c r="BO82" s="55"/>
      <c r="BP82" s="55"/>
      <c r="BQ82" s="52">
        <v>76</v>
      </c>
      <c r="BR82" s="73"/>
      <c r="BS82" s="922"/>
      <c r="BT82" s="923"/>
      <c r="BU82" s="923"/>
      <c r="BV82" s="923"/>
      <c r="BW82" s="923"/>
      <c r="BX82" s="923"/>
      <c r="BY82" s="923"/>
      <c r="BZ82" s="923"/>
      <c r="CA82" s="923"/>
      <c r="CB82" s="923"/>
      <c r="CC82" s="923"/>
      <c r="CD82" s="923"/>
      <c r="CE82" s="923"/>
      <c r="CF82" s="923"/>
      <c r="CG82" s="924"/>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8"/>
      <c r="EA82" s="48"/>
    </row>
    <row r="83" spans="1:131" ht="26.25" customHeight="1" x14ac:dyDescent="0.15">
      <c r="A83" s="52">
        <v>16</v>
      </c>
      <c r="B83" s="951"/>
      <c r="C83" s="952"/>
      <c r="D83" s="952"/>
      <c r="E83" s="952"/>
      <c r="F83" s="952"/>
      <c r="G83" s="952"/>
      <c r="H83" s="952"/>
      <c r="I83" s="952"/>
      <c r="J83" s="952"/>
      <c r="K83" s="952"/>
      <c r="L83" s="952"/>
      <c r="M83" s="952"/>
      <c r="N83" s="952"/>
      <c r="O83" s="952"/>
      <c r="P83" s="953"/>
      <c r="Q83" s="954"/>
      <c r="R83" s="955"/>
      <c r="S83" s="955"/>
      <c r="T83" s="955"/>
      <c r="U83" s="955"/>
      <c r="V83" s="955"/>
      <c r="W83" s="955"/>
      <c r="X83" s="955"/>
      <c r="Y83" s="955"/>
      <c r="Z83" s="955"/>
      <c r="AA83" s="955"/>
      <c r="AB83" s="955"/>
      <c r="AC83" s="955"/>
      <c r="AD83" s="955"/>
      <c r="AE83" s="955"/>
      <c r="AF83" s="955"/>
      <c r="AG83" s="955"/>
      <c r="AH83" s="955"/>
      <c r="AI83" s="955"/>
      <c r="AJ83" s="955"/>
      <c r="AK83" s="955"/>
      <c r="AL83" s="955"/>
      <c r="AM83" s="955"/>
      <c r="AN83" s="955"/>
      <c r="AO83" s="955"/>
      <c r="AP83" s="955"/>
      <c r="AQ83" s="955"/>
      <c r="AR83" s="955"/>
      <c r="AS83" s="955"/>
      <c r="AT83" s="955"/>
      <c r="AU83" s="955"/>
      <c r="AV83" s="955"/>
      <c r="AW83" s="955"/>
      <c r="AX83" s="955"/>
      <c r="AY83" s="955"/>
      <c r="AZ83" s="956"/>
      <c r="BA83" s="956"/>
      <c r="BB83" s="956"/>
      <c r="BC83" s="956"/>
      <c r="BD83" s="957"/>
      <c r="BE83" s="55"/>
      <c r="BF83" s="55"/>
      <c r="BG83" s="55"/>
      <c r="BH83" s="55"/>
      <c r="BI83" s="55"/>
      <c r="BJ83" s="55"/>
      <c r="BK83" s="55"/>
      <c r="BL83" s="55"/>
      <c r="BM83" s="55"/>
      <c r="BN83" s="55"/>
      <c r="BO83" s="55"/>
      <c r="BP83" s="55"/>
      <c r="BQ83" s="52">
        <v>77</v>
      </c>
      <c r="BR83" s="73"/>
      <c r="BS83" s="922"/>
      <c r="BT83" s="923"/>
      <c r="BU83" s="923"/>
      <c r="BV83" s="923"/>
      <c r="BW83" s="923"/>
      <c r="BX83" s="923"/>
      <c r="BY83" s="923"/>
      <c r="BZ83" s="923"/>
      <c r="CA83" s="923"/>
      <c r="CB83" s="923"/>
      <c r="CC83" s="923"/>
      <c r="CD83" s="923"/>
      <c r="CE83" s="923"/>
      <c r="CF83" s="923"/>
      <c r="CG83" s="924"/>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8"/>
      <c r="EA83" s="48"/>
    </row>
    <row r="84" spans="1:131" ht="26.25" customHeight="1" x14ac:dyDescent="0.15">
      <c r="A84" s="52">
        <v>17</v>
      </c>
      <c r="B84" s="951"/>
      <c r="C84" s="952"/>
      <c r="D84" s="952"/>
      <c r="E84" s="952"/>
      <c r="F84" s="952"/>
      <c r="G84" s="952"/>
      <c r="H84" s="952"/>
      <c r="I84" s="952"/>
      <c r="J84" s="952"/>
      <c r="K84" s="952"/>
      <c r="L84" s="952"/>
      <c r="M84" s="952"/>
      <c r="N84" s="952"/>
      <c r="O84" s="952"/>
      <c r="P84" s="953"/>
      <c r="Q84" s="954"/>
      <c r="R84" s="955"/>
      <c r="S84" s="955"/>
      <c r="T84" s="955"/>
      <c r="U84" s="955"/>
      <c r="V84" s="955"/>
      <c r="W84" s="955"/>
      <c r="X84" s="955"/>
      <c r="Y84" s="955"/>
      <c r="Z84" s="955"/>
      <c r="AA84" s="955"/>
      <c r="AB84" s="955"/>
      <c r="AC84" s="955"/>
      <c r="AD84" s="955"/>
      <c r="AE84" s="955"/>
      <c r="AF84" s="955"/>
      <c r="AG84" s="955"/>
      <c r="AH84" s="955"/>
      <c r="AI84" s="955"/>
      <c r="AJ84" s="955"/>
      <c r="AK84" s="955"/>
      <c r="AL84" s="955"/>
      <c r="AM84" s="955"/>
      <c r="AN84" s="955"/>
      <c r="AO84" s="955"/>
      <c r="AP84" s="955"/>
      <c r="AQ84" s="955"/>
      <c r="AR84" s="955"/>
      <c r="AS84" s="955"/>
      <c r="AT84" s="955"/>
      <c r="AU84" s="955"/>
      <c r="AV84" s="955"/>
      <c r="AW84" s="955"/>
      <c r="AX84" s="955"/>
      <c r="AY84" s="955"/>
      <c r="AZ84" s="956"/>
      <c r="BA84" s="956"/>
      <c r="BB84" s="956"/>
      <c r="BC84" s="956"/>
      <c r="BD84" s="957"/>
      <c r="BE84" s="55"/>
      <c r="BF84" s="55"/>
      <c r="BG84" s="55"/>
      <c r="BH84" s="55"/>
      <c r="BI84" s="55"/>
      <c r="BJ84" s="55"/>
      <c r="BK84" s="55"/>
      <c r="BL84" s="55"/>
      <c r="BM84" s="55"/>
      <c r="BN84" s="55"/>
      <c r="BO84" s="55"/>
      <c r="BP84" s="55"/>
      <c r="BQ84" s="52">
        <v>78</v>
      </c>
      <c r="BR84" s="73"/>
      <c r="BS84" s="922"/>
      <c r="BT84" s="923"/>
      <c r="BU84" s="923"/>
      <c r="BV84" s="923"/>
      <c r="BW84" s="923"/>
      <c r="BX84" s="923"/>
      <c r="BY84" s="923"/>
      <c r="BZ84" s="923"/>
      <c r="CA84" s="923"/>
      <c r="CB84" s="923"/>
      <c r="CC84" s="923"/>
      <c r="CD84" s="923"/>
      <c r="CE84" s="923"/>
      <c r="CF84" s="923"/>
      <c r="CG84" s="924"/>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8"/>
      <c r="EA84" s="48"/>
    </row>
    <row r="85" spans="1:131" ht="26.25" customHeight="1" x14ac:dyDescent="0.15">
      <c r="A85" s="52">
        <v>18</v>
      </c>
      <c r="B85" s="951"/>
      <c r="C85" s="952"/>
      <c r="D85" s="952"/>
      <c r="E85" s="952"/>
      <c r="F85" s="952"/>
      <c r="G85" s="952"/>
      <c r="H85" s="952"/>
      <c r="I85" s="952"/>
      <c r="J85" s="952"/>
      <c r="K85" s="952"/>
      <c r="L85" s="952"/>
      <c r="M85" s="952"/>
      <c r="N85" s="952"/>
      <c r="O85" s="952"/>
      <c r="P85" s="953"/>
      <c r="Q85" s="954"/>
      <c r="R85" s="955"/>
      <c r="S85" s="955"/>
      <c r="T85" s="955"/>
      <c r="U85" s="955"/>
      <c r="V85" s="955"/>
      <c r="W85" s="955"/>
      <c r="X85" s="955"/>
      <c r="Y85" s="955"/>
      <c r="Z85" s="955"/>
      <c r="AA85" s="955"/>
      <c r="AB85" s="955"/>
      <c r="AC85" s="955"/>
      <c r="AD85" s="955"/>
      <c r="AE85" s="955"/>
      <c r="AF85" s="955"/>
      <c r="AG85" s="955"/>
      <c r="AH85" s="955"/>
      <c r="AI85" s="955"/>
      <c r="AJ85" s="955"/>
      <c r="AK85" s="955"/>
      <c r="AL85" s="955"/>
      <c r="AM85" s="955"/>
      <c r="AN85" s="955"/>
      <c r="AO85" s="955"/>
      <c r="AP85" s="955"/>
      <c r="AQ85" s="955"/>
      <c r="AR85" s="955"/>
      <c r="AS85" s="955"/>
      <c r="AT85" s="955"/>
      <c r="AU85" s="955"/>
      <c r="AV85" s="955"/>
      <c r="AW85" s="955"/>
      <c r="AX85" s="955"/>
      <c r="AY85" s="955"/>
      <c r="AZ85" s="956"/>
      <c r="BA85" s="956"/>
      <c r="BB85" s="956"/>
      <c r="BC85" s="956"/>
      <c r="BD85" s="957"/>
      <c r="BE85" s="55"/>
      <c r="BF85" s="55"/>
      <c r="BG85" s="55"/>
      <c r="BH85" s="55"/>
      <c r="BI85" s="55"/>
      <c r="BJ85" s="55"/>
      <c r="BK85" s="55"/>
      <c r="BL85" s="55"/>
      <c r="BM85" s="55"/>
      <c r="BN85" s="55"/>
      <c r="BO85" s="55"/>
      <c r="BP85" s="55"/>
      <c r="BQ85" s="52">
        <v>79</v>
      </c>
      <c r="BR85" s="73"/>
      <c r="BS85" s="922"/>
      <c r="BT85" s="923"/>
      <c r="BU85" s="923"/>
      <c r="BV85" s="923"/>
      <c r="BW85" s="923"/>
      <c r="BX85" s="923"/>
      <c r="BY85" s="923"/>
      <c r="BZ85" s="923"/>
      <c r="CA85" s="923"/>
      <c r="CB85" s="923"/>
      <c r="CC85" s="923"/>
      <c r="CD85" s="923"/>
      <c r="CE85" s="923"/>
      <c r="CF85" s="923"/>
      <c r="CG85" s="924"/>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8"/>
      <c r="EA85" s="48"/>
    </row>
    <row r="86" spans="1:131" ht="26.25" customHeight="1" x14ac:dyDescent="0.15">
      <c r="A86" s="52">
        <v>19</v>
      </c>
      <c r="B86" s="951"/>
      <c r="C86" s="952"/>
      <c r="D86" s="952"/>
      <c r="E86" s="952"/>
      <c r="F86" s="952"/>
      <c r="G86" s="952"/>
      <c r="H86" s="952"/>
      <c r="I86" s="952"/>
      <c r="J86" s="952"/>
      <c r="K86" s="952"/>
      <c r="L86" s="952"/>
      <c r="M86" s="952"/>
      <c r="N86" s="952"/>
      <c r="O86" s="952"/>
      <c r="P86" s="953"/>
      <c r="Q86" s="954"/>
      <c r="R86" s="955"/>
      <c r="S86" s="955"/>
      <c r="T86" s="955"/>
      <c r="U86" s="955"/>
      <c r="V86" s="955"/>
      <c r="W86" s="955"/>
      <c r="X86" s="955"/>
      <c r="Y86" s="955"/>
      <c r="Z86" s="955"/>
      <c r="AA86" s="955"/>
      <c r="AB86" s="955"/>
      <c r="AC86" s="955"/>
      <c r="AD86" s="955"/>
      <c r="AE86" s="955"/>
      <c r="AF86" s="955"/>
      <c r="AG86" s="955"/>
      <c r="AH86" s="955"/>
      <c r="AI86" s="955"/>
      <c r="AJ86" s="955"/>
      <c r="AK86" s="955"/>
      <c r="AL86" s="955"/>
      <c r="AM86" s="955"/>
      <c r="AN86" s="955"/>
      <c r="AO86" s="955"/>
      <c r="AP86" s="955"/>
      <c r="AQ86" s="955"/>
      <c r="AR86" s="955"/>
      <c r="AS86" s="955"/>
      <c r="AT86" s="955"/>
      <c r="AU86" s="955"/>
      <c r="AV86" s="955"/>
      <c r="AW86" s="955"/>
      <c r="AX86" s="955"/>
      <c r="AY86" s="955"/>
      <c r="AZ86" s="956"/>
      <c r="BA86" s="956"/>
      <c r="BB86" s="956"/>
      <c r="BC86" s="956"/>
      <c r="BD86" s="957"/>
      <c r="BE86" s="55"/>
      <c r="BF86" s="55"/>
      <c r="BG86" s="55"/>
      <c r="BH86" s="55"/>
      <c r="BI86" s="55"/>
      <c r="BJ86" s="55"/>
      <c r="BK86" s="55"/>
      <c r="BL86" s="55"/>
      <c r="BM86" s="55"/>
      <c r="BN86" s="55"/>
      <c r="BO86" s="55"/>
      <c r="BP86" s="55"/>
      <c r="BQ86" s="52">
        <v>80</v>
      </c>
      <c r="BR86" s="73"/>
      <c r="BS86" s="922"/>
      <c r="BT86" s="923"/>
      <c r="BU86" s="923"/>
      <c r="BV86" s="923"/>
      <c r="BW86" s="923"/>
      <c r="BX86" s="923"/>
      <c r="BY86" s="923"/>
      <c r="BZ86" s="923"/>
      <c r="CA86" s="923"/>
      <c r="CB86" s="923"/>
      <c r="CC86" s="923"/>
      <c r="CD86" s="923"/>
      <c r="CE86" s="923"/>
      <c r="CF86" s="923"/>
      <c r="CG86" s="924"/>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8"/>
      <c r="EA86" s="48"/>
    </row>
    <row r="87" spans="1:131" ht="26.25" customHeight="1" x14ac:dyDescent="0.15">
      <c r="A87" s="5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55"/>
      <c r="BF87" s="55"/>
      <c r="BG87" s="55"/>
      <c r="BH87" s="55"/>
      <c r="BI87" s="55"/>
      <c r="BJ87" s="55"/>
      <c r="BK87" s="55"/>
      <c r="BL87" s="55"/>
      <c r="BM87" s="55"/>
      <c r="BN87" s="55"/>
      <c r="BO87" s="55"/>
      <c r="BP87" s="55"/>
      <c r="BQ87" s="52">
        <v>81</v>
      </c>
      <c r="BR87" s="73"/>
      <c r="BS87" s="922"/>
      <c r="BT87" s="923"/>
      <c r="BU87" s="923"/>
      <c r="BV87" s="923"/>
      <c r="BW87" s="923"/>
      <c r="BX87" s="923"/>
      <c r="BY87" s="923"/>
      <c r="BZ87" s="923"/>
      <c r="CA87" s="923"/>
      <c r="CB87" s="923"/>
      <c r="CC87" s="923"/>
      <c r="CD87" s="923"/>
      <c r="CE87" s="923"/>
      <c r="CF87" s="923"/>
      <c r="CG87" s="924"/>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8"/>
      <c r="EA87" s="48"/>
    </row>
    <row r="88" spans="1:131" ht="26.25" customHeight="1" x14ac:dyDescent="0.15">
      <c r="A88" s="53" t="s">
        <v>254</v>
      </c>
      <c r="B88" s="929" t="s">
        <v>190</v>
      </c>
      <c r="C88" s="930"/>
      <c r="D88" s="930"/>
      <c r="E88" s="930"/>
      <c r="F88" s="930"/>
      <c r="G88" s="930"/>
      <c r="H88" s="930"/>
      <c r="I88" s="930"/>
      <c r="J88" s="930"/>
      <c r="K88" s="930"/>
      <c r="L88" s="930"/>
      <c r="M88" s="930"/>
      <c r="N88" s="930"/>
      <c r="O88" s="930"/>
      <c r="P88" s="931"/>
      <c r="Q88" s="939"/>
      <c r="R88" s="940"/>
      <c r="S88" s="940"/>
      <c r="T88" s="940"/>
      <c r="U88" s="940"/>
      <c r="V88" s="940"/>
      <c r="W88" s="940"/>
      <c r="X88" s="940"/>
      <c r="Y88" s="940"/>
      <c r="Z88" s="940"/>
      <c r="AA88" s="940"/>
      <c r="AB88" s="940"/>
      <c r="AC88" s="940"/>
      <c r="AD88" s="940"/>
      <c r="AE88" s="940"/>
      <c r="AF88" s="941">
        <f>SUM(AF68:AJ87)</f>
        <v>16821</v>
      </c>
      <c r="AG88" s="941"/>
      <c r="AH88" s="941"/>
      <c r="AI88" s="941"/>
      <c r="AJ88" s="941"/>
      <c r="AK88" s="940"/>
      <c r="AL88" s="940"/>
      <c r="AM88" s="940"/>
      <c r="AN88" s="940"/>
      <c r="AO88" s="940"/>
      <c r="AP88" s="941">
        <f>SUM(AP68:AT87)</f>
        <v>2919</v>
      </c>
      <c r="AQ88" s="941"/>
      <c r="AR88" s="941"/>
      <c r="AS88" s="941"/>
      <c r="AT88" s="941"/>
      <c r="AU88" s="941" t="s">
        <v>201</v>
      </c>
      <c r="AV88" s="941"/>
      <c r="AW88" s="941"/>
      <c r="AX88" s="941"/>
      <c r="AY88" s="941"/>
      <c r="AZ88" s="942"/>
      <c r="BA88" s="942"/>
      <c r="BB88" s="942"/>
      <c r="BC88" s="942"/>
      <c r="BD88" s="943"/>
      <c r="BE88" s="55"/>
      <c r="BF88" s="55"/>
      <c r="BG88" s="55"/>
      <c r="BH88" s="55"/>
      <c r="BI88" s="55"/>
      <c r="BJ88" s="55"/>
      <c r="BK88" s="55"/>
      <c r="BL88" s="55"/>
      <c r="BM88" s="55"/>
      <c r="BN88" s="55"/>
      <c r="BO88" s="55"/>
      <c r="BP88" s="55"/>
      <c r="BQ88" s="52">
        <v>82</v>
      </c>
      <c r="BR88" s="73"/>
      <c r="BS88" s="922"/>
      <c r="BT88" s="923"/>
      <c r="BU88" s="923"/>
      <c r="BV88" s="923"/>
      <c r="BW88" s="923"/>
      <c r="BX88" s="923"/>
      <c r="BY88" s="923"/>
      <c r="BZ88" s="923"/>
      <c r="CA88" s="923"/>
      <c r="CB88" s="923"/>
      <c r="CC88" s="923"/>
      <c r="CD88" s="923"/>
      <c r="CE88" s="923"/>
      <c r="CF88" s="923"/>
      <c r="CG88" s="924"/>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2"/>
      <c r="BT89" s="923"/>
      <c r="BU89" s="923"/>
      <c r="BV89" s="923"/>
      <c r="BW89" s="923"/>
      <c r="BX89" s="923"/>
      <c r="BY89" s="923"/>
      <c r="BZ89" s="923"/>
      <c r="CA89" s="923"/>
      <c r="CB89" s="923"/>
      <c r="CC89" s="923"/>
      <c r="CD89" s="923"/>
      <c r="CE89" s="923"/>
      <c r="CF89" s="923"/>
      <c r="CG89" s="924"/>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2"/>
      <c r="BT90" s="923"/>
      <c r="BU90" s="923"/>
      <c r="BV90" s="923"/>
      <c r="BW90" s="923"/>
      <c r="BX90" s="923"/>
      <c r="BY90" s="923"/>
      <c r="BZ90" s="923"/>
      <c r="CA90" s="923"/>
      <c r="CB90" s="923"/>
      <c r="CC90" s="923"/>
      <c r="CD90" s="923"/>
      <c r="CE90" s="923"/>
      <c r="CF90" s="923"/>
      <c r="CG90" s="924"/>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2"/>
      <c r="BT91" s="923"/>
      <c r="BU91" s="923"/>
      <c r="BV91" s="923"/>
      <c r="BW91" s="923"/>
      <c r="BX91" s="923"/>
      <c r="BY91" s="923"/>
      <c r="BZ91" s="923"/>
      <c r="CA91" s="923"/>
      <c r="CB91" s="923"/>
      <c r="CC91" s="923"/>
      <c r="CD91" s="923"/>
      <c r="CE91" s="923"/>
      <c r="CF91" s="923"/>
      <c r="CG91" s="924"/>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2"/>
      <c r="BT92" s="923"/>
      <c r="BU92" s="923"/>
      <c r="BV92" s="923"/>
      <c r="BW92" s="923"/>
      <c r="BX92" s="923"/>
      <c r="BY92" s="923"/>
      <c r="BZ92" s="923"/>
      <c r="CA92" s="923"/>
      <c r="CB92" s="923"/>
      <c r="CC92" s="923"/>
      <c r="CD92" s="923"/>
      <c r="CE92" s="923"/>
      <c r="CF92" s="923"/>
      <c r="CG92" s="924"/>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2"/>
      <c r="BT93" s="923"/>
      <c r="BU93" s="923"/>
      <c r="BV93" s="923"/>
      <c r="BW93" s="923"/>
      <c r="BX93" s="923"/>
      <c r="BY93" s="923"/>
      <c r="BZ93" s="923"/>
      <c r="CA93" s="923"/>
      <c r="CB93" s="923"/>
      <c r="CC93" s="923"/>
      <c r="CD93" s="923"/>
      <c r="CE93" s="923"/>
      <c r="CF93" s="923"/>
      <c r="CG93" s="924"/>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2"/>
      <c r="BT94" s="923"/>
      <c r="BU94" s="923"/>
      <c r="BV94" s="923"/>
      <c r="BW94" s="923"/>
      <c r="BX94" s="923"/>
      <c r="BY94" s="923"/>
      <c r="BZ94" s="923"/>
      <c r="CA94" s="923"/>
      <c r="CB94" s="923"/>
      <c r="CC94" s="923"/>
      <c r="CD94" s="923"/>
      <c r="CE94" s="923"/>
      <c r="CF94" s="923"/>
      <c r="CG94" s="924"/>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2"/>
      <c r="BT95" s="923"/>
      <c r="BU95" s="923"/>
      <c r="BV95" s="923"/>
      <c r="BW95" s="923"/>
      <c r="BX95" s="923"/>
      <c r="BY95" s="923"/>
      <c r="BZ95" s="923"/>
      <c r="CA95" s="923"/>
      <c r="CB95" s="923"/>
      <c r="CC95" s="923"/>
      <c r="CD95" s="923"/>
      <c r="CE95" s="923"/>
      <c r="CF95" s="923"/>
      <c r="CG95" s="924"/>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2"/>
      <c r="BT96" s="923"/>
      <c r="BU96" s="923"/>
      <c r="BV96" s="923"/>
      <c r="BW96" s="923"/>
      <c r="BX96" s="923"/>
      <c r="BY96" s="923"/>
      <c r="BZ96" s="923"/>
      <c r="CA96" s="923"/>
      <c r="CB96" s="923"/>
      <c r="CC96" s="923"/>
      <c r="CD96" s="923"/>
      <c r="CE96" s="923"/>
      <c r="CF96" s="923"/>
      <c r="CG96" s="924"/>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2"/>
      <c r="BT97" s="923"/>
      <c r="BU97" s="923"/>
      <c r="BV97" s="923"/>
      <c r="BW97" s="923"/>
      <c r="BX97" s="923"/>
      <c r="BY97" s="923"/>
      <c r="BZ97" s="923"/>
      <c r="CA97" s="923"/>
      <c r="CB97" s="923"/>
      <c r="CC97" s="923"/>
      <c r="CD97" s="923"/>
      <c r="CE97" s="923"/>
      <c r="CF97" s="923"/>
      <c r="CG97" s="924"/>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2"/>
      <c r="BT98" s="923"/>
      <c r="BU98" s="923"/>
      <c r="BV98" s="923"/>
      <c r="BW98" s="923"/>
      <c r="BX98" s="923"/>
      <c r="BY98" s="923"/>
      <c r="BZ98" s="923"/>
      <c r="CA98" s="923"/>
      <c r="CB98" s="923"/>
      <c r="CC98" s="923"/>
      <c r="CD98" s="923"/>
      <c r="CE98" s="923"/>
      <c r="CF98" s="923"/>
      <c r="CG98" s="924"/>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2"/>
      <c r="BT99" s="923"/>
      <c r="BU99" s="923"/>
      <c r="BV99" s="923"/>
      <c r="BW99" s="923"/>
      <c r="BX99" s="923"/>
      <c r="BY99" s="923"/>
      <c r="BZ99" s="923"/>
      <c r="CA99" s="923"/>
      <c r="CB99" s="923"/>
      <c r="CC99" s="923"/>
      <c r="CD99" s="923"/>
      <c r="CE99" s="923"/>
      <c r="CF99" s="923"/>
      <c r="CG99" s="924"/>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2"/>
      <c r="BT100" s="923"/>
      <c r="BU100" s="923"/>
      <c r="BV100" s="923"/>
      <c r="BW100" s="923"/>
      <c r="BX100" s="923"/>
      <c r="BY100" s="923"/>
      <c r="BZ100" s="923"/>
      <c r="CA100" s="923"/>
      <c r="CB100" s="923"/>
      <c r="CC100" s="923"/>
      <c r="CD100" s="923"/>
      <c r="CE100" s="923"/>
      <c r="CF100" s="923"/>
      <c r="CG100" s="924"/>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2"/>
      <c r="BT101" s="923"/>
      <c r="BU101" s="923"/>
      <c r="BV101" s="923"/>
      <c r="BW101" s="923"/>
      <c r="BX101" s="923"/>
      <c r="BY101" s="923"/>
      <c r="BZ101" s="923"/>
      <c r="CA101" s="923"/>
      <c r="CB101" s="923"/>
      <c r="CC101" s="923"/>
      <c r="CD101" s="923"/>
      <c r="CE101" s="923"/>
      <c r="CF101" s="923"/>
      <c r="CG101" s="924"/>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254</v>
      </c>
      <c r="BR102" s="929" t="s">
        <v>456</v>
      </c>
      <c r="BS102" s="930"/>
      <c r="BT102" s="930"/>
      <c r="BU102" s="930"/>
      <c r="BV102" s="930"/>
      <c r="BW102" s="930"/>
      <c r="BX102" s="930"/>
      <c r="BY102" s="930"/>
      <c r="BZ102" s="930"/>
      <c r="CA102" s="930"/>
      <c r="CB102" s="930"/>
      <c r="CC102" s="930"/>
      <c r="CD102" s="930"/>
      <c r="CE102" s="930"/>
      <c r="CF102" s="930"/>
      <c r="CG102" s="931"/>
      <c r="CH102" s="932"/>
      <c r="CI102" s="933"/>
      <c r="CJ102" s="933"/>
      <c r="CK102" s="933"/>
      <c r="CL102" s="934"/>
      <c r="CM102" s="932"/>
      <c r="CN102" s="933"/>
      <c r="CO102" s="933"/>
      <c r="CP102" s="933"/>
      <c r="CQ102" s="934"/>
      <c r="CR102" s="935">
        <v>80</v>
      </c>
      <c r="CS102" s="936"/>
      <c r="CT102" s="936"/>
      <c r="CU102" s="936"/>
      <c r="CV102" s="937"/>
      <c r="CW102" s="935" t="s">
        <v>201</v>
      </c>
      <c r="CX102" s="936"/>
      <c r="CY102" s="936"/>
      <c r="CZ102" s="936"/>
      <c r="DA102" s="937"/>
      <c r="DB102" s="935">
        <v>360</v>
      </c>
      <c r="DC102" s="936"/>
      <c r="DD102" s="936"/>
      <c r="DE102" s="936"/>
      <c r="DF102" s="937"/>
      <c r="DG102" s="935" t="s">
        <v>201</v>
      </c>
      <c r="DH102" s="936"/>
      <c r="DI102" s="936"/>
      <c r="DJ102" s="936"/>
      <c r="DK102" s="937"/>
      <c r="DL102" s="935" t="s">
        <v>201</v>
      </c>
      <c r="DM102" s="936"/>
      <c r="DN102" s="936"/>
      <c r="DO102" s="936"/>
      <c r="DP102" s="937"/>
      <c r="DQ102" s="935" t="s">
        <v>201</v>
      </c>
      <c r="DR102" s="936"/>
      <c r="DS102" s="936"/>
      <c r="DT102" s="936"/>
      <c r="DU102" s="937"/>
      <c r="DV102" s="929"/>
      <c r="DW102" s="930"/>
      <c r="DX102" s="930"/>
      <c r="DY102" s="930"/>
      <c r="DZ102" s="93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17" t="s">
        <v>105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471</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18" t="s">
        <v>473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203</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48" customFormat="1" ht="26.25" customHeight="1" x14ac:dyDescent="0.15">
      <c r="A109" s="889" t="s">
        <v>474</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435</v>
      </c>
      <c r="AB109" s="890"/>
      <c r="AC109" s="890"/>
      <c r="AD109" s="890"/>
      <c r="AE109" s="891"/>
      <c r="AF109" s="892" t="s">
        <v>475</v>
      </c>
      <c r="AG109" s="890"/>
      <c r="AH109" s="890"/>
      <c r="AI109" s="890"/>
      <c r="AJ109" s="891"/>
      <c r="AK109" s="892" t="s">
        <v>392</v>
      </c>
      <c r="AL109" s="890"/>
      <c r="AM109" s="890"/>
      <c r="AN109" s="890"/>
      <c r="AO109" s="891"/>
      <c r="AP109" s="892" t="s">
        <v>476</v>
      </c>
      <c r="AQ109" s="890"/>
      <c r="AR109" s="890"/>
      <c r="AS109" s="890"/>
      <c r="AT109" s="893"/>
      <c r="AU109" s="889" t="s">
        <v>474</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435</v>
      </c>
      <c r="BR109" s="890"/>
      <c r="BS109" s="890"/>
      <c r="BT109" s="890"/>
      <c r="BU109" s="891"/>
      <c r="BV109" s="892" t="s">
        <v>475</v>
      </c>
      <c r="BW109" s="890"/>
      <c r="BX109" s="890"/>
      <c r="BY109" s="890"/>
      <c r="BZ109" s="891"/>
      <c r="CA109" s="892" t="s">
        <v>392</v>
      </c>
      <c r="CB109" s="890"/>
      <c r="CC109" s="890"/>
      <c r="CD109" s="890"/>
      <c r="CE109" s="891"/>
      <c r="CF109" s="921" t="s">
        <v>476</v>
      </c>
      <c r="CG109" s="921"/>
      <c r="CH109" s="921"/>
      <c r="CI109" s="921"/>
      <c r="CJ109" s="921"/>
      <c r="CK109" s="892" t="s">
        <v>95</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435</v>
      </c>
      <c r="DH109" s="890"/>
      <c r="DI109" s="890"/>
      <c r="DJ109" s="890"/>
      <c r="DK109" s="891"/>
      <c r="DL109" s="892" t="s">
        <v>475</v>
      </c>
      <c r="DM109" s="890"/>
      <c r="DN109" s="890"/>
      <c r="DO109" s="890"/>
      <c r="DP109" s="891"/>
      <c r="DQ109" s="892" t="s">
        <v>392</v>
      </c>
      <c r="DR109" s="890"/>
      <c r="DS109" s="890"/>
      <c r="DT109" s="890"/>
      <c r="DU109" s="891"/>
      <c r="DV109" s="892" t="s">
        <v>476</v>
      </c>
      <c r="DW109" s="890"/>
      <c r="DX109" s="890"/>
      <c r="DY109" s="890"/>
      <c r="DZ109" s="893"/>
    </row>
    <row r="110" spans="1:131" s="48" customFormat="1" ht="26.25" customHeight="1" x14ac:dyDescent="0.15">
      <c r="A110" s="800" t="s">
        <v>335</v>
      </c>
      <c r="B110" s="801"/>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2"/>
      <c r="AA110" s="793">
        <v>1225284</v>
      </c>
      <c r="AB110" s="794"/>
      <c r="AC110" s="794"/>
      <c r="AD110" s="794"/>
      <c r="AE110" s="795"/>
      <c r="AF110" s="796">
        <v>1190250</v>
      </c>
      <c r="AG110" s="794"/>
      <c r="AH110" s="794"/>
      <c r="AI110" s="794"/>
      <c r="AJ110" s="795"/>
      <c r="AK110" s="796">
        <v>1227254</v>
      </c>
      <c r="AL110" s="794"/>
      <c r="AM110" s="794"/>
      <c r="AN110" s="794"/>
      <c r="AO110" s="795"/>
      <c r="AP110" s="894">
        <v>12.7</v>
      </c>
      <c r="AQ110" s="895"/>
      <c r="AR110" s="895"/>
      <c r="AS110" s="895"/>
      <c r="AT110" s="896"/>
      <c r="AU110" s="897" t="s">
        <v>125</v>
      </c>
      <c r="AV110" s="898"/>
      <c r="AW110" s="898"/>
      <c r="AX110" s="898"/>
      <c r="AY110" s="898"/>
      <c r="AZ110" s="853" t="s">
        <v>477</v>
      </c>
      <c r="BA110" s="801"/>
      <c r="BB110" s="801"/>
      <c r="BC110" s="801"/>
      <c r="BD110" s="801"/>
      <c r="BE110" s="801"/>
      <c r="BF110" s="801"/>
      <c r="BG110" s="801"/>
      <c r="BH110" s="801"/>
      <c r="BI110" s="801"/>
      <c r="BJ110" s="801"/>
      <c r="BK110" s="801"/>
      <c r="BL110" s="801"/>
      <c r="BM110" s="801"/>
      <c r="BN110" s="801"/>
      <c r="BO110" s="801"/>
      <c r="BP110" s="802"/>
      <c r="BQ110" s="854">
        <v>9107507</v>
      </c>
      <c r="BR110" s="855"/>
      <c r="BS110" s="855"/>
      <c r="BT110" s="855"/>
      <c r="BU110" s="855"/>
      <c r="BV110" s="855">
        <v>8738042</v>
      </c>
      <c r="BW110" s="855"/>
      <c r="BX110" s="855"/>
      <c r="BY110" s="855"/>
      <c r="BZ110" s="855"/>
      <c r="CA110" s="855">
        <v>8070055</v>
      </c>
      <c r="CB110" s="855"/>
      <c r="CC110" s="855"/>
      <c r="CD110" s="855"/>
      <c r="CE110" s="855"/>
      <c r="CF110" s="879">
        <v>83.2</v>
      </c>
      <c r="CG110" s="880"/>
      <c r="CH110" s="880"/>
      <c r="CI110" s="880"/>
      <c r="CJ110" s="880"/>
      <c r="CK110" s="903" t="s">
        <v>389</v>
      </c>
      <c r="CL110" s="744"/>
      <c r="CM110" s="853" t="s">
        <v>62</v>
      </c>
      <c r="CN110" s="801"/>
      <c r="CO110" s="801"/>
      <c r="CP110" s="801"/>
      <c r="CQ110" s="801"/>
      <c r="CR110" s="801"/>
      <c r="CS110" s="801"/>
      <c r="CT110" s="801"/>
      <c r="CU110" s="801"/>
      <c r="CV110" s="801"/>
      <c r="CW110" s="801"/>
      <c r="CX110" s="801"/>
      <c r="CY110" s="801"/>
      <c r="CZ110" s="801"/>
      <c r="DA110" s="801"/>
      <c r="DB110" s="801"/>
      <c r="DC110" s="801"/>
      <c r="DD110" s="801"/>
      <c r="DE110" s="801"/>
      <c r="DF110" s="802"/>
      <c r="DG110" s="854" t="s">
        <v>201</v>
      </c>
      <c r="DH110" s="855"/>
      <c r="DI110" s="855"/>
      <c r="DJ110" s="855"/>
      <c r="DK110" s="855"/>
      <c r="DL110" s="855" t="s">
        <v>201</v>
      </c>
      <c r="DM110" s="855"/>
      <c r="DN110" s="855"/>
      <c r="DO110" s="855"/>
      <c r="DP110" s="855"/>
      <c r="DQ110" s="855" t="s">
        <v>201</v>
      </c>
      <c r="DR110" s="855"/>
      <c r="DS110" s="855"/>
      <c r="DT110" s="855"/>
      <c r="DU110" s="855"/>
      <c r="DV110" s="856" t="s">
        <v>201</v>
      </c>
      <c r="DW110" s="856"/>
      <c r="DX110" s="856"/>
      <c r="DY110" s="856"/>
      <c r="DZ110" s="857"/>
    </row>
    <row r="111" spans="1:131" s="48" customFormat="1" ht="26.25" customHeight="1" x14ac:dyDescent="0.15">
      <c r="A111" s="749" t="s">
        <v>460</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16"/>
      <c r="AA111" s="754" t="s">
        <v>201</v>
      </c>
      <c r="AB111" s="755"/>
      <c r="AC111" s="755"/>
      <c r="AD111" s="755"/>
      <c r="AE111" s="756"/>
      <c r="AF111" s="757" t="s">
        <v>201</v>
      </c>
      <c r="AG111" s="755"/>
      <c r="AH111" s="755"/>
      <c r="AI111" s="755"/>
      <c r="AJ111" s="756"/>
      <c r="AK111" s="757" t="s">
        <v>201</v>
      </c>
      <c r="AL111" s="755"/>
      <c r="AM111" s="755"/>
      <c r="AN111" s="755"/>
      <c r="AO111" s="756"/>
      <c r="AP111" s="826" t="s">
        <v>201</v>
      </c>
      <c r="AQ111" s="827"/>
      <c r="AR111" s="827"/>
      <c r="AS111" s="827"/>
      <c r="AT111" s="828"/>
      <c r="AU111" s="899"/>
      <c r="AV111" s="900"/>
      <c r="AW111" s="900"/>
      <c r="AX111" s="900"/>
      <c r="AY111" s="900"/>
      <c r="AZ111" s="825" t="s">
        <v>478</v>
      </c>
      <c r="BA111" s="762"/>
      <c r="BB111" s="762"/>
      <c r="BC111" s="762"/>
      <c r="BD111" s="762"/>
      <c r="BE111" s="762"/>
      <c r="BF111" s="762"/>
      <c r="BG111" s="762"/>
      <c r="BH111" s="762"/>
      <c r="BI111" s="762"/>
      <c r="BJ111" s="762"/>
      <c r="BK111" s="762"/>
      <c r="BL111" s="762"/>
      <c r="BM111" s="762"/>
      <c r="BN111" s="762"/>
      <c r="BO111" s="762"/>
      <c r="BP111" s="763"/>
      <c r="BQ111" s="829">
        <v>3585</v>
      </c>
      <c r="BR111" s="830"/>
      <c r="BS111" s="830"/>
      <c r="BT111" s="830"/>
      <c r="BU111" s="830"/>
      <c r="BV111" s="830" t="s">
        <v>201</v>
      </c>
      <c r="BW111" s="830"/>
      <c r="BX111" s="830"/>
      <c r="BY111" s="830"/>
      <c r="BZ111" s="830"/>
      <c r="CA111" s="830" t="s">
        <v>201</v>
      </c>
      <c r="CB111" s="830"/>
      <c r="CC111" s="830"/>
      <c r="CD111" s="830"/>
      <c r="CE111" s="830"/>
      <c r="CF111" s="887" t="s">
        <v>201</v>
      </c>
      <c r="CG111" s="888"/>
      <c r="CH111" s="888"/>
      <c r="CI111" s="888"/>
      <c r="CJ111" s="888"/>
      <c r="CK111" s="904"/>
      <c r="CL111" s="746"/>
      <c r="CM111" s="825" t="s">
        <v>139</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9" t="s">
        <v>201</v>
      </c>
      <c r="DH111" s="830"/>
      <c r="DI111" s="830"/>
      <c r="DJ111" s="830"/>
      <c r="DK111" s="830"/>
      <c r="DL111" s="830" t="s">
        <v>201</v>
      </c>
      <c r="DM111" s="830"/>
      <c r="DN111" s="830"/>
      <c r="DO111" s="830"/>
      <c r="DP111" s="830"/>
      <c r="DQ111" s="830" t="s">
        <v>201</v>
      </c>
      <c r="DR111" s="830"/>
      <c r="DS111" s="830"/>
      <c r="DT111" s="830"/>
      <c r="DU111" s="830"/>
      <c r="DV111" s="831" t="s">
        <v>201</v>
      </c>
      <c r="DW111" s="831"/>
      <c r="DX111" s="831"/>
      <c r="DY111" s="831"/>
      <c r="DZ111" s="832"/>
    </row>
    <row r="112" spans="1:131" s="48" customFormat="1" ht="26.25" customHeight="1" x14ac:dyDescent="0.15">
      <c r="A112" s="733" t="s">
        <v>158</v>
      </c>
      <c r="B112" s="734"/>
      <c r="C112" s="762" t="s">
        <v>479</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54" t="s">
        <v>201</v>
      </c>
      <c r="AB112" s="755"/>
      <c r="AC112" s="755"/>
      <c r="AD112" s="755"/>
      <c r="AE112" s="756"/>
      <c r="AF112" s="757" t="s">
        <v>201</v>
      </c>
      <c r="AG112" s="755"/>
      <c r="AH112" s="755"/>
      <c r="AI112" s="755"/>
      <c r="AJ112" s="756"/>
      <c r="AK112" s="757" t="s">
        <v>201</v>
      </c>
      <c r="AL112" s="755"/>
      <c r="AM112" s="755"/>
      <c r="AN112" s="755"/>
      <c r="AO112" s="756"/>
      <c r="AP112" s="826" t="s">
        <v>201</v>
      </c>
      <c r="AQ112" s="827"/>
      <c r="AR112" s="827"/>
      <c r="AS112" s="827"/>
      <c r="AT112" s="828"/>
      <c r="AU112" s="899"/>
      <c r="AV112" s="900"/>
      <c r="AW112" s="900"/>
      <c r="AX112" s="900"/>
      <c r="AY112" s="900"/>
      <c r="AZ112" s="825" t="s">
        <v>275</v>
      </c>
      <c r="BA112" s="762"/>
      <c r="BB112" s="762"/>
      <c r="BC112" s="762"/>
      <c r="BD112" s="762"/>
      <c r="BE112" s="762"/>
      <c r="BF112" s="762"/>
      <c r="BG112" s="762"/>
      <c r="BH112" s="762"/>
      <c r="BI112" s="762"/>
      <c r="BJ112" s="762"/>
      <c r="BK112" s="762"/>
      <c r="BL112" s="762"/>
      <c r="BM112" s="762"/>
      <c r="BN112" s="762"/>
      <c r="BO112" s="762"/>
      <c r="BP112" s="763"/>
      <c r="BQ112" s="829">
        <v>3959847</v>
      </c>
      <c r="BR112" s="830"/>
      <c r="BS112" s="830"/>
      <c r="BT112" s="830"/>
      <c r="BU112" s="830"/>
      <c r="BV112" s="830">
        <v>4197935</v>
      </c>
      <c r="BW112" s="830"/>
      <c r="BX112" s="830"/>
      <c r="BY112" s="830"/>
      <c r="BZ112" s="830"/>
      <c r="CA112" s="830">
        <v>4448994</v>
      </c>
      <c r="CB112" s="830"/>
      <c r="CC112" s="830"/>
      <c r="CD112" s="830"/>
      <c r="CE112" s="830"/>
      <c r="CF112" s="887">
        <v>45.9</v>
      </c>
      <c r="CG112" s="888"/>
      <c r="CH112" s="888"/>
      <c r="CI112" s="888"/>
      <c r="CJ112" s="888"/>
      <c r="CK112" s="904"/>
      <c r="CL112" s="746"/>
      <c r="CM112" s="825" t="s">
        <v>398</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9" t="s">
        <v>201</v>
      </c>
      <c r="DH112" s="830"/>
      <c r="DI112" s="830"/>
      <c r="DJ112" s="830"/>
      <c r="DK112" s="830"/>
      <c r="DL112" s="830" t="s">
        <v>201</v>
      </c>
      <c r="DM112" s="830"/>
      <c r="DN112" s="830"/>
      <c r="DO112" s="830"/>
      <c r="DP112" s="830"/>
      <c r="DQ112" s="830" t="s">
        <v>201</v>
      </c>
      <c r="DR112" s="830"/>
      <c r="DS112" s="830"/>
      <c r="DT112" s="830"/>
      <c r="DU112" s="830"/>
      <c r="DV112" s="831" t="s">
        <v>201</v>
      </c>
      <c r="DW112" s="831"/>
      <c r="DX112" s="831"/>
      <c r="DY112" s="831"/>
      <c r="DZ112" s="832"/>
    </row>
    <row r="113" spans="1:130" s="48" customFormat="1" ht="26.25" customHeight="1" x14ac:dyDescent="0.15">
      <c r="A113" s="735"/>
      <c r="B113" s="736"/>
      <c r="C113" s="762" t="s">
        <v>482</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4">
        <v>300821</v>
      </c>
      <c r="AB113" s="755"/>
      <c r="AC113" s="755"/>
      <c r="AD113" s="755"/>
      <c r="AE113" s="756"/>
      <c r="AF113" s="757">
        <v>295811</v>
      </c>
      <c r="AG113" s="755"/>
      <c r="AH113" s="755"/>
      <c r="AI113" s="755"/>
      <c r="AJ113" s="756"/>
      <c r="AK113" s="757">
        <v>305332</v>
      </c>
      <c r="AL113" s="755"/>
      <c r="AM113" s="755"/>
      <c r="AN113" s="755"/>
      <c r="AO113" s="756"/>
      <c r="AP113" s="826">
        <v>3.1</v>
      </c>
      <c r="AQ113" s="827"/>
      <c r="AR113" s="827"/>
      <c r="AS113" s="827"/>
      <c r="AT113" s="828"/>
      <c r="AU113" s="899"/>
      <c r="AV113" s="900"/>
      <c r="AW113" s="900"/>
      <c r="AX113" s="900"/>
      <c r="AY113" s="900"/>
      <c r="AZ113" s="825" t="s">
        <v>206</v>
      </c>
      <c r="BA113" s="762"/>
      <c r="BB113" s="762"/>
      <c r="BC113" s="762"/>
      <c r="BD113" s="762"/>
      <c r="BE113" s="762"/>
      <c r="BF113" s="762"/>
      <c r="BG113" s="762"/>
      <c r="BH113" s="762"/>
      <c r="BI113" s="762"/>
      <c r="BJ113" s="762"/>
      <c r="BK113" s="762"/>
      <c r="BL113" s="762"/>
      <c r="BM113" s="762"/>
      <c r="BN113" s="762"/>
      <c r="BO113" s="762"/>
      <c r="BP113" s="763"/>
      <c r="BQ113" s="829" t="s">
        <v>201</v>
      </c>
      <c r="BR113" s="830"/>
      <c r="BS113" s="830"/>
      <c r="BT113" s="830"/>
      <c r="BU113" s="830"/>
      <c r="BV113" s="830" t="s">
        <v>201</v>
      </c>
      <c r="BW113" s="830"/>
      <c r="BX113" s="830"/>
      <c r="BY113" s="830"/>
      <c r="BZ113" s="830"/>
      <c r="CA113" s="830" t="s">
        <v>201</v>
      </c>
      <c r="CB113" s="830"/>
      <c r="CC113" s="830"/>
      <c r="CD113" s="830"/>
      <c r="CE113" s="830"/>
      <c r="CF113" s="887" t="s">
        <v>201</v>
      </c>
      <c r="CG113" s="888"/>
      <c r="CH113" s="888"/>
      <c r="CI113" s="888"/>
      <c r="CJ113" s="888"/>
      <c r="CK113" s="904"/>
      <c r="CL113" s="746"/>
      <c r="CM113" s="825" t="s">
        <v>408</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54" t="s">
        <v>201</v>
      </c>
      <c r="DH113" s="755"/>
      <c r="DI113" s="755"/>
      <c r="DJ113" s="755"/>
      <c r="DK113" s="756"/>
      <c r="DL113" s="757" t="s">
        <v>201</v>
      </c>
      <c r="DM113" s="755"/>
      <c r="DN113" s="755"/>
      <c r="DO113" s="755"/>
      <c r="DP113" s="756"/>
      <c r="DQ113" s="757" t="s">
        <v>201</v>
      </c>
      <c r="DR113" s="755"/>
      <c r="DS113" s="755"/>
      <c r="DT113" s="755"/>
      <c r="DU113" s="756"/>
      <c r="DV113" s="826" t="s">
        <v>201</v>
      </c>
      <c r="DW113" s="827"/>
      <c r="DX113" s="827"/>
      <c r="DY113" s="827"/>
      <c r="DZ113" s="828"/>
    </row>
    <row r="114" spans="1:130" s="48" customFormat="1" ht="26.25" customHeight="1" x14ac:dyDescent="0.15">
      <c r="A114" s="735"/>
      <c r="B114" s="736"/>
      <c r="C114" s="762" t="s">
        <v>483</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54" t="s">
        <v>201</v>
      </c>
      <c r="AB114" s="755"/>
      <c r="AC114" s="755"/>
      <c r="AD114" s="755"/>
      <c r="AE114" s="756"/>
      <c r="AF114" s="757" t="s">
        <v>201</v>
      </c>
      <c r="AG114" s="755"/>
      <c r="AH114" s="755"/>
      <c r="AI114" s="755"/>
      <c r="AJ114" s="756"/>
      <c r="AK114" s="757" t="s">
        <v>201</v>
      </c>
      <c r="AL114" s="755"/>
      <c r="AM114" s="755"/>
      <c r="AN114" s="755"/>
      <c r="AO114" s="756"/>
      <c r="AP114" s="826" t="s">
        <v>201</v>
      </c>
      <c r="AQ114" s="827"/>
      <c r="AR114" s="827"/>
      <c r="AS114" s="827"/>
      <c r="AT114" s="828"/>
      <c r="AU114" s="899"/>
      <c r="AV114" s="900"/>
      <c r="AW114" s="900"/>
      <c r="AX114" s="900"/>
      <c r="AY114" s="900"/>
      <c r="AZ114" s="825" t="s">
        <v>484</v>
      </c>
      <c r="BA114" s="762"/>
      <c r="BB114" s="762"/>
      <c r="BC114" s="762"/>
      <c r="BD114" s="762"/>
      <c r="BE114" s="762"/>
      <c r="BF114" s="762"/>
      <c r="BG114" s="762"/>
      <c r="BH114" s="762"/>
      <c r="BI114" s="762"/>
      <c r="BJ114" s="762"/>
      <c r="BK114" s="762"/>
      <c r="BL114" s="762"/>
      <c r="BM114" s="762"/>
      <c r="BN114" s="762"/>
      <c r="BO114" s="762"/>
      <c r="BP114" s="763"/>
      <c r="BQ114" s="829">
        <v>2393297</v>
      </c>
      <c r="BR114" s="830"/>
      <c r="BS114" s="830"/>
      <c r="BT114" s="830"/>
      <c r="BU114" s="830"/>
      <c r="BV114" s="830">
        <v>2162427</v>
      </c>
      <c r="BW114" s="830"/>
      <c r="BX114" s="830"/>
      <c r="BY114" s="830"/>
      <c r="BZ114" s="830"/>
      <c r="CA114" s="830">
        <v>2203655</v>
      </c>
      <c r="CB114" s="830"/>
      <c r="CC114" s="830"/>
      <c r="CD114" s="830"/>
      <c r="CE114" s="830"/>
      <c r="CF114" s="887">
        <v>22.7</v>
      </c>
      <c r="CG114" s="888"/>
      <c r="CH114" s="888"/>
      <c r="CI114" s="888"/>
      <c r="CJ114" s="888"/>
      <c r="CK114" s="904"/>
      <c r="CL114" s="746"/>
      <c r="CM114" s="825" t="s">
        <v>485</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54" t="s">
        <v>201</v>
      </c>
      <c r="DH114" s="755"/>
      <c r="DI114" s="755"/>
      <c r="DJ114" s="755"/>
      <c r="DK114" s="756"/>
      <c r="DL114" s="757" t="s">
        <v>201</v>
      </c>
      <c r="DM114" s="755"/>
      <c r="DN114" s="755"/>
      <c r="DO114" s="755"/>
      <c r="DP114" s="756"/>
      <c r="DQ114" s="757" t="s">
        <v>201</v>
      </c>
      <c r="DR114" s="755"/>
      <c r="DS114" s="755"/>
      <c r="DT114" s="755"/>
      <c r="DU114" s="756"/>
      <c r="DV114" s="826" t="s">
        <v>201</v>
      </c>
      <c r="DW114" s="827"/>
      <c r="DX114" s="827"/>
      <c r="DY114" s="827"/>
      <c r="DZ114" s="828"/>
    </row>
    <row r="115" spans="1:130" s="48" customFormat="1" ht="26.25" customHeight="1" x14ac:dyDescent="0.15">
      <c r="A115" s="735"/>
      <c r="B115" s="736"/>
      <c r="C115" s="762" t="s">
        <v>379</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4">
        <v>1133</v>
      </c>
      <c r="AB115" s="755"/>
      <c r="AC115" s="755"/>
      <c r="AD115" s="755"/>
      <c r="AE115" s="756"/>
      <c r="AF115" s="757">
        <v>282</v>
      </c>
      <c r="AG115" s="755"/>
      <c r="AH115" s="755"/>
      <c r="AI115" s="755"/>
      <c r="AJ115" s="756"/>
      <c r="AK115" s="757" t="s">
        <v>201</v>
      </c>
      <c r="AL115" s="755"/>
      <c r="AM115" s="755"/>
      <c r="AN115" s="755"/>
      <c r="AO115" s="756"/>
      <c r="AP115" s="826" t="s">
        <v>201</v>
      </c>
      <c r="AQ115" s="827"/>
      <c r="AR115" s="827"/>
      <c r="AS115" s="827"/>
      <c r="AT115" s="828"/>
      <c r="AU115" s="899"/>
      <c r="AV115" s="900"/>
      <c r="AW115" s="900"/>
      <c r="AX115" s="900"/>
      <c r="AY115" s="900"/>
      <c r="AZ115" s="825" t="s">
        <v>232</v>
      </c>
      <c r="BA115" s="762"/>
      <c r="BB115" s="762"/>
      <c r="BC115" s="762"/>
      <c r="BD115" s="762"/>
      <c r="BE115" s="762"/>
      <c r="BF115" s="762"/>
      <c r="BG115" s="762"/>
      <c r="BH115" s="762"/>
      <c r="BI115" s="762"/>
      <c r="BJ115" s="762"/>
      <c r="BK115" s="762"/>
      <c r="BL115" s="762"/>
      <c r="BM115" s="762"/>
      <c r="BN115" s="762"/>
      <c r="BO115" s="762"/>
      <c r="BP115" s="763"/>
      <c r="BQ115" s="829">
        <v>321325</v>
      </c>
      <c r="BR115" s="830"/>
      <c r="BS115" s="830"/>
      <c r="BT115" s="830"/>
      <c r="BU115" s="830"/>
      <c r="BV115" s="830" t="s">
        <v>201</v>
      </c>
      <c r="BW115" s="830"/>
      <c r="BX115" s="830"/>
      <c r="BY115" s="830"/>
      <c r="BZ115" s="830"/>
      <c r="CA115" s="830" t="s">
        <v>201</v>
      </c>
      <c r="CB115" s="830"/>
      <c r="CC115" s="830"/>
      <c r="CD115" s="830"/>
      <c r="CE115" s="830"/>
      <c r="CF115" s="887" t="s">
        <v>201</v>
      </c>
      <c r="CG115" s="888"/>
      <c r="CH115" s="888"/>
      <c r="CI115" s="888"/>
      <c r="CJ115" s="888"/>
      <c r="CK115" s="904"/>
      <c r="CL115" s="746"/>
      <c r="CM115" s="825" t="s">
        <v>32</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54" t="s">
        <v>201</v>
      </c>
      <c r="DH115" s="755"/>
      <c r="DI115" s="755"/>
      <c r="DJ115" s="755"/>
      <c r="DK115" s="756"/>
      <c r="DL115" s="757" t="s">
        <v>201</v>
      </c>
      <c r="DM115" s="755"/>
      <c r="DN115" s="755"/>
      <c r="DO115" s="755"/>
      <c r="DP115" s="756"/>
      <c r="DQ115" s="757" t="s">
        <v>201</v>
      </c>
      <c r="DR115" s="755"/>
      <c r="DS115" s="755"/>
      <c r="DT115" s="755"/>
      <c r="DU115" s="756"/>
      <c r="DV115" s="826" t="s">
        <v>201</v>
      </c>
      <c r="DW115" s="827"/>
      <c r="DX115" s="827"/>
      <c r="DY115" s="827"/>
      <c r="DZ115" s="828"/>
    </row>
    <row r="116" spans="1:130" s="48" customFormat="1" ht="26.25" customHeight="1" x14ac:dyDescent="0.15">
      <c r="A116" s="737"/>
      <c r="B116" s="738"/>
      <c r="C116" s="834" t="s">
        <v>1</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5"/>
      <c r="AA116" s="754">
        <v>18</v>
      </c>
      <c r="AB116" s="755"/>
      <c r="AC116" s="755"/>
      <c r="AD116" s="755"/>
      <c r="AE116" s="756"/>
      <c r="AF116" s="757">
        <v>10</v>
      </c>
      <c r="AG116" s="755"/>
      <c r="AH116" s="755"/>
      <c r="AI116" s="755"/>
      <c r="AJ116" s="756"/>
      <c r="AK116" s="757">
        <v>14</v>
      </c>
      <c r="AL116" s="755"/>
      <c r="AM116" s="755"/>
      <c r="AN116" s="755"/>
      <c r="AO116" s="756"/>
      <c r="AP116" s="826">
        <v>0</v>
      </c>
      <c r="AQ116" s="827"/>
      <c r="AR116" s="827"/>
      <c r="AS116" s="827"/>
      <c r="AT116" s="828"/>
      <c r="AU116" s="899"/>
      <c r="AV116" s="900"/>
      <c r="AW116" s="900"/>
      <c r="AX116" s="900"/>
      <c r="AY116" s="900"/>
      <c r="AZ116" s="906" t="s">
        <v>224</v>
      </c>
      <c r="BA116" s="907"/>
      <c r="BB116" s="907"/>
      <c r="BC116" s="907"/>
      <c r="BD116" s="907"/>
      <c r="BE116" s="907"/>
      <c r="BF116" s="907"/>
      <c r="BG116" s="907"/>
      <c r="BH116" s="907"/>
      <c r="BI116" s="907"/>
      <c r="BJ116" s="907"/>
      <c r="BK116" s="907"/>
      <c r="BL116" s="907"/>
      <c r="BM116" s="907"/>
      <c r="BN116" s="907"/>
      <c r="BO116" s="907"/>
      <c r="BP116" s="908"/>
      <c r="BQ116" s="829" t="s">
        <v>201</v>
      </c>
      <c r="BR116" s="830"/>
      <c r="BS116" s="830"/>
      <c r="BT116" s="830"/>
      <c r="BU116" s="830"/>
      <c r="BV116" s="830" t="s">
        <v>201</v>
      </c>
      <c r="BW116" s="830"/>
      <c r="BX116" s="830"/>
      <c r="BY116" s="830"/>
      <c r="BZ116" s="830"/>
      <c r="CA116" s="830" t="s">
        <v>201</v>
      </c>
      <c r="CB116" s="830"/>
      <c r="CC116" s="830"/>
      <c r="CD116" s="830"/>
      <c r="CE116" s="830"/>
      <c r="CF116" s="887" t="s">
        <v>201</v>
      </c>
      <c r="CG116" s="888"/>
      <c r="CH116" s="888"/>
      <c r="CI116" s="888"/>
      <c r="CJ116" s="888"/>
      <c r="CK116" s="904"/>
      <c r="CL116" s="746"/>
      <c r="CM116" s="825" t="s">
        <v>12</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54" t="s">
        <v>201</v>
      </c>
      <c r="DH116" s="755"/>
      <c r="DI116" s="755"/>
      <c r="DJ116" s="755"/>
      <c r="DK116" s="756"/>
      <c r="DL116" s="757" t="s">
        <v>201</v>
      </c>
      <c r="DM116" s="755"/>
      <c r="DN116" s="755"/>
      <c r="DO116" s="755"/>
      <c r="DP116" s="756"/>
      <c r="DQ116" s="757" t="s">
        <v>201</v>
      </c>
      <c r="DR116" s="755"/>
      <c r="DS116" s="755"/>
      <c r="DT116" s="755"/>
      <c r="DU116" s="756"/>
      <c r="DV116" s="826" t="s">
        <v>201</v>
      </c>
      <c r="DW116" s="827"/>
      <c r="DX116" s="827"/>
      <c r="DY116" s="827"/>
      <c r="DZ116" s="828"/>
    </row>
    <row r="117" spans="1:130" s="48" customFormat="1" ht="26.25" customHeight="1" x14ac:dyDescent="0.15">
      <c r="A117" s="889" t="s">
        <v>279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66" t="s">
        <v>330</v>
      </c>
      <c r="Z117" s="891"/>
      <c r="AA117" s="909">
        <v>1527256</v>
      </c>
      <c r="AB117" s="910"/>
      <c r="AC117" s="910"/>
      <c r="AD117" s="910"/>
      <c r="AE117" s="911"/>
      <c r="AF117" s="912">
        <v>1486353</v>
      </c>
      <c r="AG117" s="910"/>
      <c r="AH117" s="910"/>
      <c r="AI117" s="910"/>
      <c r="AJ117" s="911"/>
      <c r="AK117" s="912">
        <v>1532600</v>
      </c>
      <c r="AL117" s="910"/>
      <c r="AM117" s="910"/>
      <c r="AN117" s="910"/>
      <c r="AO117" s="911"/>
      <c r="AP117" s="913"/>
      <c r="AQ117" s="914"/>
      <c r="AR117" s="914"/>
      <c r="AS117" s="914"/>
      <c r="AT117" s="915"/>
      <c r="AU117" s="899"/>
      <c r="AV117" s="900"/>
      <c r="AW117" s="900"/>
      <c r="AX117" s="900"/>
      <c r="AY117" s="900"/>
      <c r="AZ117" s="884" t="s">
        <v>486</v>
      </c>
      <c r="BA117" s="885"/>
      <c r="BB117" s="885"/>
      <c r="BC117" s="885"/>
      <c r="BD117" s="885"/>
      <c r="BE117" s="885"/>
      <c r="BF117" s="885"/>
      <c r="BG117" s="885"/>
      <c r="BH117" s="885"/>
      <c r="BI117" s="885"/>
      <c r="BJ117" s="885"/>
      <c r="BK117" s="885"/>
      <c r="BL117" s="885"/>
      <c r="BM117" s="885"/>
      <c r="BN117" s="885"/>
      <c r="BO117" s="885"/>
      <c r="BP117" s="886"/>
      <c r="BQ117" s="829" t="s">
        <v>201</v>
      </c>
      <c r="BR117" s="830"/>
      <c r="BS117" s="830"/>
      <c r="BT117" s="830"/>
      <c r="BU117" s="830"/>
      <c r="BV117" s="830" t="s">
        <v>201</v>
      </c>
      <c r="BW117" s="830"/>
      <c r="BX117" s="830"/>
      <c r="BY117" s="830"/>
      <c r="BZ117" s="830"/>
      <c r="CA117" s="830" t="s">
        <v>201</v>
      </c>
      <c r="CB117" s="830"/>
      <c r="CC117" s="830"/>
      <c r="CD117" s="830"/>
      <c r="CE117" s="830"/>
      <c r="CF117" s="887" t="s">
        <v>201</v>
      </c>
      <c r="CG117" s="888"/>
      <c r="CH117" s="888"/>
      <c r="CI117" s="888"/>
      <c r="CJ117" s="888"/>
      <c r="CK117" s="904"/>
      <c r="CL117" s="746"/>
      <c r="CM117" s="825" t="s">
        <v>345</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54" t="s">
        <v>201</v>
      </c>
      <c r="DH117" s="755"/>
      <c r="DI117" s="755"/>
      <c r="DJ117" s="755"/>
      <c r="DK117" s="756"/>
      <c r="DL117" s="757" t="s">
        <v>201</v>
      </c>
      <c r="DM117" s="755"/>
      <c r="DN117" s="755"/>
      <c r="DO117" s="755"/>
      <c r="DP117" s="756"/>
      <c r="DQ117" s="757" t="s">
        <v>201</v>
      </c>
      <c r="DR117" s="755"/>
      <c r="DS117" s="755"/>
      <c r="DT117" s="755"/>
      <c r="DU117" s="756"/>
      <c r="DV117" s="826" t="s">
        <v>201</v>
      </c>
      <c r="DW117" s="827"/>
      <c r="DX117" s="827"/>
      <c r="DY117" s="827"/>
      <c r="DZ117" s="828"/>
    </row>
    <row r="118" spans="1:130" s="48" customFormat="1" ht="26.25" customHeight="1" x14ac:dyDescent="0.15">
      <c r="A118" s="889" t="s">
        <v>95</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435</v>
      </c>
      <c r="AB118" s="890"/>
      <c r="AC118" s="890"/>
      <c r="AD118" s="890"/>
      <c r="AE118" s="891"/>
      <c r="AF118" s="892" t="s">
        <v>475</v>
      </c>
      <c r="AG118" s="890"/>
      <c r="AH118" s="890"/>
      <c r="AI118" s="890"/>
      <c r="AJ118" s="891"/>
      <c r="AK118" s="892" t="s">
        <v>392</v>
      </c>
      <c r="AL118" s="890"/>
      <c r="AM118" s="890"/>
      <c r="AN118" s="890"/>
      <c r="AO118" s="891"/>
      <c r="AP118" s="892" t="s">
        <v>476</v>
      </c>
      <c r="AQ118" s="890"/>
      <c r="AR118" s="890"/>
      <c r="AS118" s="890"/>
      <c r="AT118" s="893"/>
      <c r="AU118" s="899"/>
      <c r="AV118" s="900"/>
      <c r="AW118" s="900"/>
      <c r="AX118" s="900"/>
      <c r="AY118" s="900"/>
      <c r="AZ118" s="833" t="s">
        <v>487</v>
      </c>
      <c r="BA118" s="834"/>
      <c r="BB118" s="834"/>
      <c r="BC118" s="834"/>
      <c r="BD118" s="834"/>
      <c r="BE118" s="834"/>
      <c r="BF118" s="834"/>
      <c r="BG118" s="834"/>
      <c r="BH118" s="834"/>
      <c r="BI118" s="834"/>
      <c r="BJ118" s="834"/>
      <c r="BK118" s="834"/>
      <c r="BL118" s="834"/>
      <c r="BM118" s="834"/>
      <c r="BN118" s="834"/>
      <c r="BO118" s="834"/>
      <c r="BP118" s="835"/>
      <c r="BQ118" s="862" t="s">
        <v>201</v>
      </c>
      <c r="BR118" s="863"/>
      <c r="BS118" s="863"/>
      <c r="BT118" s="863"/>
      <c r="BU118" s="863"/>
      <c r="BV118" s="863" t="s">
        <v>201</v>
      </c>
      <c r="BW118" s="863"/>
      <c r="BX118" s="863"/>
      <c r="BY118" s="863"/>
      <c r="BZ118" s="863"/>
      <c r="CA118" s="863" t="s">
        <v>201</v>
      </c>
      <c r="CB118" s="863"/>
      <c r="CC118" s="863"/>
      <c r="CD118" s="863"/>
      <c r="CE118" s="863"/>
      <c r="CF118" s="887" t="s">
        <v>201</v>
      </c>
      <c r="CG118" s="888"/>
      <c r="CH118" s="888"/>
      <c r="CI118" s="888"/>
      <c r="CJ118" s="888"/>
      <c r="CK118" s="904"/>
      <c r="CL118" s="746"/>
      <c r="CM118" s="825" t="s">
        <v>488</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54" t="s">
        <v>201</v>
      </c>
      <c r="DH118" s="755"/>
      <c r="DI118" s="755"/>
      <c r="DJ118" s="755"/>
      <c r="DK118" s="756"/>
      <c r="DL118" s="757" t="s">
        <v>201</v>
      </c>
      <c r="DM118" s="755"/>
      <c r="DN118" s="755"/>
      <c r="DO118" s="755"/>
      <c r="DP118" s="756"/>
      <c r="DQ118" s="757" t="s">
        <v>201</v>
      </c>
      <c r="DR118" s="755"/>
      <c r="DS118" s="755"/>
      <c r="DT118" s="755"/>
      <c r="DU118" s="756"/>
      <c r="DV118" s="826" t="s">
        <v>201</v>
      </c>
      <c r="DW118" s="827"/>
      <c r="DX118" s="827"/>
      <c r="DY118" s="827"/>
      <c r="DZ118" s="828"/>
    </row>
    <row r="119" spans="1:130" s="48" customFormat="1" ht="26.25" customHeight="1" x14ac:dyDescent="0.15">
      <c r="A119" s="743" t="s">
        <v>389</v>
      </c>
      <c r="B119" s="744"/>
      <c r="C119" s="853" t="s">
        <v>62</v>
      </c>
      <c r="D119" s="801"/>
      <c r="E119" s="801"/>
      <c r="F119" s="801"/>
      <c r="G119" s="801"/>
      <c r="H119" s="801"/>
      <c r="I119" s="801"/>
      <c r="J119" s="801"/>
      <c r="K119" s="801"/>
      <c r="L119" s="801"/>
      <c r="M119" s="801"/>
      <c r="N119" s="801"/>
      <c r="O119" s="801"/>
      <c r="P119" s="801"/>
      <c r="Q119" s="801"/>
      <c r="R119" s="801"/>
      <c r="S119" s="801"/>
      <c r="T119" s="801"/>
      <c r="U119" s="801"/>
      <c r="V119" s="801"/>
      <c r="W119" s="801"/>
      <c r="X119" s="801"/>
      <c r="Y119" s="801"/>
      <c r="Z119" s="802"/>
      <c r="AA119" s="793" t="s">
        <v>201</v>
      </c>
      <c r="AB119" s="794"/>
      <c r="AC119" s="794"/>
      <c r="AD119" s="794"/>
      <c r="AE119" s="795"/>
      <c r="AF119" s="796" t="s">
        <v>201</v>
      </c>
      <c r="AG119" s="794"/>
      <c r="AH119" s="794"/>
      <c r="AI119" s="794"/>
      <c r="AJ119" s="795"/>
      <c r="AK119" s="796" t="s">
        <v>201</v>
      </c>
      <c r="AL119" s="794"/>
      <c r="AM119" s="794"/>
      <c r="AN119" s="794"/>
      <c r="AO119" s="795"/>
      <c r="AP119" s="894" t="s">
        <v>201</v>
      </c>
      <c r="AQ119" s="895"/>
      <c r="AR119" s="895"/>
      <c r="AS119" s="895"/>
      <c r="AT119" s="896"/>
      <c r="AU119" s="901"/>
      <c r="AV119" s="902"/>
      <c r="AW119" s="902"/>
      <c r="AX119" s="902"/>
      <c r="AY119" s="902"/>
      <c r="AZ119" s="69" t="s">
        <v>279</v>
      </c>
      <c r="BA119" s="69"/>
      <c r="BB119" s="69"/>
      <c r="BC119" s="69"/>
      <c r="BD119" s="69"/>
      <c r="BE119" s="69"/>
      <c r="BF119" s="69"/>
      <c r="BG119" s="69"/>
      <c r="BH119" s="69"/>
      <c r="BI119" s="69"/>
      <c r="BJ119" s="69"/>
      <c r="BK119" s="69"/>
      <c r="BL119" s="69"/>
      <c r="BM119" s="69"/>
      <c r="BN119" s="69"/>
      <c r="BO119" s="866" t="s">
        <v>174</v>
      </c>
      <c r="BP119" s="867"/>
      <c r="BQ119" s="862">
        <v>15785561</v>
      </c>
      <c r="BR119" s="863"/>
      <c r="BS119" s="863"/>
      <c r="BT119" s="863"/>
      <c r="BU119" s="863"/>
      <c r="BV119" s="863">
        <v>15098404</v>
      </c>
      <c r="BW119" s="863"/>
      <c r="BX119" s="863"/>
      <c r="BY119" s="863"/>
      <c r="BZ119" s="863"/>
      <c r="CA119" s="863">
        <v>14722704</v>
      </c>
      <c r="CB119" s="863"/>
      <c r="CC119" s="863"/>
      <c r="CD119" s="863"/>
      <c r="CE119" s="863"/>
      <c r="CF119" s="720"/>
      <c r="CG119" s="721"/>
      <c r="CH119" s="721"/>
      <c r="CI119" s="721"/>
      <c r="CJ119" s="870"/>
      <c r="CK119" s="905"/>
      <c r="CL119" s="748"/>
      <c r="CM119" s="833" t="s">
        <v>489</v>
      </c>
      <c r="CN119" s="834"/>
      <c r="CO119" s="834"/>
      <c r="CP119" s="834"/>
      <c r="CQ119" s="834"/>
      <c r="CR119" s="834"/>
      <c r="CS119" s="834"/>
      <c r="CT119" s="834"/>
      <c r="CU119" s="834"/>
      <c r="CV119" s="834"/>
      <c r="CW119" s="834"/>
      <c r="CX119" s="834"/>
      <c r="CY119" s="834"/>
      <c r="CZ119" s="834"/>
      <c r="DA119" s="834"/>
      <c r="DB119" s="834"/>
      <c r="DC119" s="834"/>
      <c r="DD119" s="834"/>
      <c r="DE119" s="834"/>
      <c r="DF119" s="835"/>
      <c r="DG119" s="773">
        <v>3585</v>
      </c>
      <c r="DH119" s="774"/>
      <c r="DI119" s="774"/>
      <c r="DJ119" s="774"/>
      <c r="DK119" s="775"/>
      <c r="DL119" s="776" t="s">
        <v>201</v>
      </c>
      <c r="DM119" s="774"/>
      <c r="DN119" s="774"/>
      <c r="DO119" s="774"/>
      <c r="DP119" s="775"/>
      <c r="DQ119" s="776" t="s">
        <v>201</v>
      </c>
      <c r="DR119" s="774"/>
      <c r="DS119" s="774"/>
      <c r="DT119" s="774"/>
      <c r="DU119" s="775"/>
      <c r="DV119" s="850" t="s">
        <v>201</v>
      </c>
      <c r="DW119" s="851"/>
      <c r="DX119" s="851"/>
      <c r="DY119" s="851"/>
      <c r="DZ119" s="852"/>
    </row>
    <row r="120" spans="1:130" s="48" customFormat="1" ht="26.25" customHeight="1" x14ac:dyDescent="0.15">
      <c r="A120" s="745"/>
      <c r="B120" s="746"/>
      <c r="C120" s="825" t="s">
        <v>139</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54" t="s">
        <v>201</v>
      </c>
      <c r="AB120" s="755"/>
      <c r="AC120" s="755"/>
      <c r="AD120" s="755"/>
      <c r="AE120" s="756"/>
      <c r="AF120" s="757" t="s">
        <v>201</v>
      </c>
      <c r="AG120" s="755"/>
      <c r="AH120" s="755"/>
      <c r="AI120" s="755"/>
      <c r="AJ120" s="756"/>
      <c r="AK120" s="757" t="s">
        <v>201</v>
      </c>
      <c r="AL120" s="755"/>
      <c r="AM120" s="755"/>
      <c r="AN120" s="755"/>
      <c r="AO120" s="756"/>
      <c r="AP120" s="826" t="s">
        <v>201</v>
      </c>
      <c r="AQ120" s="827"/>
      <c r="AR120" s="827"/>
      <c r="AS120" s="827"/>
      <c r="AT120" s="828"/>
      <c r="AU120" s="871" t="s">
        <v>480</v>
      </c>
      <c r="AV120" s="872"/>
      <c r="AW120" s="872"/>
      <c r="AX120" s="872"/>
      <c r="AY120" s="873"/>
      <c r="AZ120" s="853" t="s">
        <v>217</v>
      </c>
      <c r="BA120" s="801"/>
      <c r="BB120" s="801"/>
      <c r="BC120" s="801"/>
      <c r="BD120" s="801"/>
      <c r="BE120" s="801"/>
      <c r="BF120" s="801"/>
      <c r="BG120" s="801"/>
      <c r="BH120" s="801"/>
      <c r="BI120" s="801"/>
      <c r="BJ120" s="801"/>
      <c r="BK120" s="801"/>
      <c r="BL120" s="801"/>
      <c r="BM120" s="801"/>
      <c r="BN120" s="801"/>
      <c r="BO120" s="801"/>
      <c r="BP120" s="802"/>
      <c r="BQ120" s="854">
        <v>6858430</v>
      </c>
      <c r="BR120" s="855"/>
      <c r="BS120" s="855"/>
      <c r="BT120" s="855"/>
      <c r="BU120" s="855"/>
      <c r="BV120" s="855">
        <v>7136863</v>
      </c>
      <c r="BW120" s="855"/>
      <c r="BX120" s="855"/>
      <c r="BY120" s="855"/>
      <c r="BZ120" s="855"/>
      <c r="CA120" s="855">
        <v>8037138</v>
      </c>
      <c r="CB120" s="855"/>
      <c r="CC120" s="855"/>
      <c r="CD120" s="855"/>
      <c r="CE120" s="855"/>
      <c r="CF120" s="879">
        <v>82.8</v>
      </c>
      <c r="CG120" s="880"/>
      <c r="CH120" s="880"/>
      <c r="CI120" s="880"/>
      <c r="CJ120" s="880"/>
      <c r="CK120" s="858" t="s">
        <v>276</v>
      </c>
      <c r="CL120" s="817"/>
      <c r="CM120" s="817"/>
      <c r="CN120" s="817"/>
      <c r="CO120" s="818"/>
      <c r="CP120" s="881" t="s">
        <v>356</v>
      </c>
      <c r="CQ120" s="882"/>
      <c r="CR120" s="882"/>
      <c r="CS120" s="882"/>
      <c r="CT120" s="882"/>
      <c r="CU120" s="882"/>
      <c r="CV120" s="882"/>
      <c r="CW120" s="882"/>
      <c r="CX120" s="882"/>
      <c r="CY120" s="882"/>
      <c r="CZ120" s="882"/>
      <c r="DA120" s="882"/>
      <c r="DB120" s="882"/>
      <c r="DC120" s="882"/>
      <c r="DD120" s="882"/>
      <c r="DE120" s="882"/>
      <c r="DF120" s="883"/>
      <c r="DG120" s="854">
        <v>3946713</v>
      </c>
      <c r="DH120" s="855"/>
      <c r="DI120" s="855"/>
      <c r="DJ120" s="855"/>
      <c r="DK120" s="855"/>
      <c r="DL120" s="855">
        <v>4179031</v>
      </c>
      <c r="DM120" s="855"/>
      <c r="DN120" s="855"/>
      <c r="DO120" s="855"/>
      <c r="DP120" s="855"/>
      <c r="DQ120" s="855">
        <v>4384892</v>
      </c>
      <c r="DR120" s="855"/>
      <c r="DS120" s="855"/>
      <c r="DT120" s="855"/>
      <c r="DU120" s="855"/>
      <c r="DV120" s="856">
        <v>45.2</v>
      </c>
      <c r="DW120" s="856"/>
      <c r="DX120" s="856"/>
      <c r="DY120" s="856"/>
      <c r="DZ120" s="857"/>
    </row>
    <row r="121" spans="1:130" s="48" customFormat="1" ht="26.25" customHeight="1" x14ac:dyDescent="0.15">
      <c r="A121" s="745"/>
      <c r="B121" s="746"/>
      <c r="C121" s="884" t="s">
        <v>142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54" t="s">
        <v>201</v>
      </c>
      <c r="AB121" s="755"/>
      <c r="AC121" s="755"/>
      <c r="AD121" s="755"/>
      <c r="AE121" s="756"/>
      <c r="AF121" s="757" t="s">
        <v>201</v>
      </c>
      <c r="AG121" s="755"/>
      <c r="AH121" s="755"/>
      <c r="AI121" s="755"/>
      <c r="AJ121" s="756"/>
      <c r="AK121" s="757" t="s">
        <v>201</v>
      </c>
      <c r="AL121" s="755"/>
      <c r="AM121" s="755"/>
      <c r="AN121" s="755"/>
      <c r="AO121" s="756"/>
      <c r="AP121" s="826" t="s">
        <v>201</v>
      </c>
      <c r="AQ121" s="827"/>
      <c r="AR121" s="827"/>
      <c r="AS121" s="827"/>
      <c r="AT121" s="828"/>
      <c r="AU121" s="874"/>
      <c r="AV121" s="875"/>
      <c r="AW121" s="875"/>
      <c r="AX121" s="875"/>
      <c r="AY121" s="876"/>
      <c r="AZ121" s="825" t="s">
        <v>491</v>
      </c>
      <c r="BA121" s="762"/>
      <c r="BB121" s="762"/>
      <c r="BC121" s="762"/>
      <c r="BD121" s="762"/>
      <c r="BE121" s="762"/>
      <c r="BF121" s="762"/>
      <c r="BG121" s="762"/>
      <c r="BH121" s="762"/>
      <c r="BI121" s="762"/>
      <c r="BJ121" s="762"/>
      <c r="BK121" s="762"/>
      <c r="BL121" s="762"/>
      <c r="BM121" s="762"/>
      <c r="BN121" s="762"/>
      <c r="BO121" s="762"/>
      <c r="BP121" s="763"/>
      <c r="BQ121" s="829">
        <v>273742</v>
      </c>
      <c r="BR121" s="830"/>
      <c r="BS121" s="830"/>
      <c r="BT121" s="830"/>
      <c r="BU121" s="830"/>
      <c r="BV121" s="830">
        <v>214011</v>
      </c>
      <c r="BW121" s="830"/>
      <c r="BX121" s="830"/>
      <c r="BY121" s="830"/>
      <c r="BZ121" s="830"/>
      <c r="CA121" s="830">
        <v>136350</v>
      </c>
      <c r="CB121" s="830"/>
      <c r="CC121" s="830"/>
      <c r="CD121" s="830"/>
      <c r="CE121" s="830"/>
      <c r="CF121" s="887">
        <v>1.4</v>
      </c>
      <c r="CG121" s="888"/>
      <c r="CH121" s="888"/>
      <c r="CI121" s="888"/>
      <c r="CJ121" s="888"/>
      <c r="CK121" s="859"/>
      <c r="CL121" s="820"/>
      <c r="CM121" s="820"/>
      <c r="CN121" s="820"/>
      <c r="CO121" s="821"/>
      <c r="CP121" s="847" t="s">
        <v>467</v>
      </c>
      <c r="CQ121" s="848"/>
      <c r="CR121" s="848"/>
      <c r="CS121" s="848"/>
      <c r="CT121" s="848"/>
      <c r="CU121" s="848"/>
      <c r="CV121" s="848"/>
      <c r="CW121" s="848"/>
      <c r="CX121" s="848"/>
      <c r="CY121" s="848"/>
      <c r="CZ121" s="848"/>
      <c r="DA121" s="848"/>
      <c r="DB121" s="848"/>
      <c r="DC121" s="848"/>
      <c r="DD121" s="848"/>
      <c r="DE121" s="848"/>
      <c r="DF121" s="849"/>
      <c r="DG121" s="829">
        <v>13134</v>
      </c>
      <c r="DH121" s="830"/>
      <c r="DI121" s="830"/>
      <c r="DJ121" s="830"/>
      <c r="DK121" s="830"/>
      <c r="DL121" s="830">
        <v>18904</v>
      </c>
      <c r="DM121" s="830"/>
      <c r="DN121" s="830"/>
      <c r="DO121" s="830"/>
      <c r="DP121" s="830"/>
      <c r="DQ121" s="830">
        <v>64102</v>
      </c>
      <c r="DR121" s="830"/>
      <c r="DS121" s="830"/>
      <c r="DT121" s="830"/>
      <c r="DU121" s="830"/>
      <c r="DV121" s="831">
        <v>0.7</v>
      </c>
      <c r="DW121" s="831"/>
      <c r="DX121" s="831"/>
      <c r="DY121" s="831"/>
      <c r="DZ121" s="832"/>
    </row>
    <row r="122" spans="1:130" s="48" customFormat="1" ht="26.25" customHeight="1" x14ac:dyDescent="0.15">
      <c r="A122" s="745"/>
      <c r="B122" s="746"/>
      <c r="C122" s="825" t="s">
        <v>485</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54" t="s">
        <v>201</v>
      </c>
      <c r="AB122" s="755"/>
      <c r="AC122" s="755"/>
      <c r="AD122" s="755"/>
      <c r="AE122" s="756"/>
      <c r="AF122" s="757" t="s">
        <v>201</v>
      </c>
      <c r="AG122" s="755"/>
      <c r="AH122" s="755"/>
      <c r="AI122" s="755"/>
      <c r="AJ122" s="756"/>
      <c r="AK122" s="757" t="s">
        <v>201</v>
      </c>
      <c r="AL122" s="755"/>
      <c r="AM122" s="755"/>
      <c r="AN122" s="755"/>
      <c r="AO122" s="756"/>
      <c r="AP122" s="826" t="s">
        <v>201</v>
      </c>
      <c r="AQ122" s="827"/>
      <c r="AR122" s="827"/>
      <c r="AS122" s="827"/>
      <c r="AT122" s="828"/>
      <c r="AU122" s="874"/>
      <c r="AV122" s="875"/>
      <c r="AW122" s="875"/>
      <c r="AX122" s="875"/>
      <c r="AY122" s="876"/>
      <c r="AZ122" s="833" t="s">
        <v>493</v>
      </c>
      <c r="BA122" s="834"/>
      <c r="BB122" s="834"/>
      <c r="BC122" s="834"/>
      <c r="BD122" s="834"/>
      <c r="BE122" s="834"/>
      <c r="BF122" s="834"/>
      <c r="BG122" s="834"/>
      <c r="BH122" s="834"/>
      <c r="BI122" s="834"/>
      <c r="BJ122" s="834"/>
      <c r="BK122" s="834"/>
      <c r="BL122" s="834"/>
      <c r="BM122" s="834"/>
      <c r="BN122" s="834"/>
      <c r="BO122" s="834"/>
      <c r="BP122" s="835"/>
      <c r="BQ122" s="862">
        <v>5300028</v>
      </c>
      <c r="BR122" s="863"/>
      <c r="BS122" s="863"/>
      <c r="BT122" s="863"/>
      <c r="BU122" s="863"/>
      <c r="BV122" s="863">
        <v>4991648</v>
      </c>
      <c r="BW122" s="863"/>
      <c r="BX122" s="863"/>
      <c r="BY122" s="863"/>
      <c r="BZ122" s="863"/>
      <c r="CA122" s="863">
        <v>4837130</v>
      </c>
      <c r="CB122" s="863"/>
      <c r="CC122" s="863"/>
      <c r="CD122" s="863"/>
      <c r="CE122" s="863"/>
      <c r="CF122" s="864">
        <v>49.9</v>
      </c>
      <c r="CG122" s="865"/>
      <c r="CH122" s="865"/>
      <c r="CI122" s="865"/>
      <c r="CJ122" s="865"/>
      <c r="CK122" s="859"/>
      <c r="CL122" s="820"/>
      <c r="CM122" s="820"/>
      <c r="CN122" s="820"/>
      <c r="CO122" s="821"/>
      <c r="CP122" s="847" t="s">
        <v>417</v>
      </c>
      <c r="CQ122" s="848"/>
      <c r="CR122" s="848"/>
      <c r="CS122" s="848"/>
      <c r="CT122" s="848"/>
      <c r="CU122" s="848"/>
      <c r="CV122" s="848"/>
      <c r="CW122" s="848"/>
      <c r="CX122" s="848"/>
      <c r="CY122" s="848"/>
      <c r="CZ122" s="848"/>
      <c r="DA122" s="848"/>
      <c r="DB122" s="848"/>
      <c r="DC122" s="848"/>
      <c r="DD122" s="848"/>
      <c r="DE122" s="848"/>
      <c r="DF122" s="849"/>
      <c r="DG122" s="829" t="s">
        <v>201</v>
      </c>
      <c r="DH122" s="830"/>
      <c r="DI122" s="830"/>
      <c r="DJ122" s="830"/>
      <c r="DK122" s="830"/>
      <c r="DL122" s="830" t="s">
        <v>201</v>
      </c>
      <c r="DM122" s="830"/>
      <c r="DN122" s="830"/>
      <c r="DO122" s="830"/>
      <c r="DP122" s="830"/>
      <c r="DQ122" s="830" t="s">
        <v>201</v>
      </c>
      <c r="DR122" s="830"/>
      <c r="DS122" s="830"/>
      <c r="DT122" s="830"/>
      <c r="DU122" s="830"/>
      <c r="DV122" s="831" t="s">
        <v>201</v>
      </c>
      <c r="DW122" s="831"/>
      <c r="DX122" s="831"/>
      <c r="DY122" s="831"/>
      <c r="DZ122" s="832"/>
    </row>
    <row r="123" spans="1:130" s="48" customFormat="1" ht="26.25" customHeight="1" x14ac:dyDescent="0.15">
      <c r="A123" s="745"/>
      <c r="B123" s="746"/>
      <c r="C123" s="825" t="s">
        <v>12</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54" t="s">
        <v>201</v>
      </c>
      <c r="AB123" s="755"/>
      <c r="AC123" s="755"/>
      <c r="AD123" s="755"/>
      <c r="AE123" s="756"/>
      <c r="AF123" s="757" t="s">
        <v>201</v>
      </c>
      <c r="AG123" s="755"/>
      <c r="AH123" s="755"/>
      <c r="AI123" s="755"/>
      <c r="AJ123" s="756"/>
      <c r="AK123" s="757" t="s">
        <v>201</v>
      </c>
      <c r="AL123" s="755"/>
      <c r="AM123" s="755"/>
      <c r="AN123" s="755"/>
      <c r="AO123" s="756"/>
      <c r="AP123" s="826" t="s">
        <v>201</v>
      </c>
      <c r="AQ123" s="827"/>
      <c r="AR123" s="827"/>
      <c r="AS123" s="827"/>
      <c r="AT123" s="828"/>
      <c r="AU123" s="877"/>
      <c r="AV123" s="878"/>
      <c r="AW123" s="878"/>
      <c r="AX123" s="878"/>
      <c r="AY123" s="878"/>
      <c r="AZ123" s="69" t="s">
        <v>279</v>
      </c>
      <c r="BA123" s="69"/>
      <c r="BB123" s="69"/>
      <c r="BC123" s="69"/>
      <c r="BD123" s="69"/>
      <c r="BE123" s="69"/>
      <c r="BF123" s="69"/>
      <c r="BG123" s="69"/>
      <c r="BH123" s="69"/>
      <c r="BI123" s="69"/>
      <c r="BJ123" s="69"/>
      <c r="BK123" s="69"/>
      <c r="BL123" s="69"/>
      <c r="BM123" s="69"/>
      <c r="BN123" s="69"/>
      <c r="BO123" s="866" t="s">
        <v>494</v>
      </c>
      <c r="BP123" s="867"/>
      <c r="BQ123" s="868">
        <v>12432200</v>
      </c>
      <c r="BR123" s="869"/>
      <c r="BS123" s="869"/>
      <c r="BT123" s="869"/>
      <c r="BU123" s="869"/>
      <c r="BV123" s="869">
        <v>12342522</v>
      </c>
      <c r="BW123" s="869"/>
      <c r="BX123" s="869"/>
      <c r="BY123" s="869"/>
      <c r="BZ123" s="869"/>
      <c r="CA123" s="869">
        <v>13010618</v>
      </c>
      <c r="CB123" s="869"/>
      <c r="CC123" s="869"/>
      <c r="CD123" s="869"/>
      <c r="CE123" s="869"/>
      <c r="CF123" s="720"/>
      <c r="CG123" s="721"/>
      <c r="CH123" s="721"/>
      <c r="CI123" s="721"/>
      <c r="CJ123" s="870"/>
      <c r="CK123" s="859"/>
      <c r="CL123" s="820"/>
      <c r="CM123" s="820"/>
      <c r="CN123" s="820"/>
      <c r="CO123" s="821"/>
      <c r="CP123" s="847"/>
      <c r="CQ123" s="848"/>
      <c r="CR123" s="848"/>
      <c r="CS123" s="848"/>
      <c r="CT123" s="848"/>
      <c r="CU123" s="848"/>
      <c r="CV123" s="848"/>
      <c r="CW123" s="848"/>
      <c r="CX123" s="848"/>
      <c r="CY123" s="848"/>
      <c r="CZ123" s="848"/>
      <c r="DA123" s="848"/>
      <c r="DB123" s="848"/>
      <c r="DC123" s="848"/>
      <c r="DD123" s="848"/>
      <c r="DE123" s="848"/>
      <c r="DF123" s="849"/>
      <c r="DG123" s="754"/>
      <c r="DH123" s="755"/>
      <c r="DI123" s="755"/>
      <c r="DJ123" s="755"/>
      <c r="DK123" s="756"/>
      <c r="DL123" s="757"/>
      <c r="DM123" s="755"/>
      <c r="DN123" s="755"/>
      <c r="DO123" s="755"/>
      <c r="DP123" s="756"/>
      <c r="DQ123" s="757"/>
      <c r="DR123" s="755"/>
      <c r="DS123" s="755"/>
      <c r="DT123" s="755"/>
      <c r="DU123" s="756"/>
      <c r="DV123" s="826"/>
      <c r="DW123" s="827"/>
      <c r="DX123" s="827"/>
      <c r="DY123" s="827"/>
      <c r="DZ123" s="828"/>
    </row>
    <row r="124" spans="1:130" s="48" customFormat="1" ht="26.25" customHeight="1" x14ac:dyDescent="0.15">
      <c r="A124" s="745"/>
      <c r="B124" s="746"/>
      <c r="C124" s="825" t="s">
        <v>345</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54" t="s">
        <v>201</v>
      </c>
      <c r="AB124" s="755"/>
      <c r="AC124" s="755"/>
      <c r="AD124" s="755"/>
      <c r="AE124" s="756"/>
      <c r="AF124" s="757" t="s">
        <v>201</v>
      </c>
      <c r="AG124" s="755"/>
      <c r="AH124" s="755"/>
      <c r="AI124" s="755"/>
      <c r="AJ124" s="756"/>
      <c r="AK124" s="757" t="s">
        <v>201</v>
      </c>
      <c r="AL124" s="755"/>
      <c r="AM124" s="755"/>
      <c r="AN124" s="755"/>
      <c r="AO124" s="756"/>
      <c r="AP124" s="826" t="s">
        <v>201</v>
      </c>
      <c r="AQ124" s="827"/>
      <c r="AR124" s="827"/>
      <c r="AS124" s="827"/>
      <c r="AT124" s="828"/>
      <c r="AU124" s="841" t="s">
        <v>495</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36.700000000000003</v>
      </c>
      <c r="BR124" s="845"/>
      <c r="BS124" s="845"/>
      <c r="BT124" s="845"/>
      <c r="BU124" s="845"/>
      <c r="BV124" s="845">
        <v>31</v>
      </c>
      <c r="BW124" s="845"/>
      <c r="BX124" s="845"/>
      <c r="BY124" s="845"/>
      <c r="BZ124" s="845"/>
      <c r="CA124" s="845">
        <v>17.600000000000001</v>
      </c>
      <c r="CB124" s="845"/>
      <c r="CC124" s="845"/>
      <c r="CD124" s="845"/>
      <c r="CE124" s="845"/>
      <c r="CF124" s="728"/>
      <c r="CG124" s="729"/>
      <c r="CH124" s="729"/>
      <c r="CI124" s="729"/>
      <c r="CJ124" s="846"/>
      <c r="CK124" s="860"/>
      <c r="CL124" s="860"/>
      <c r="CM124" s="860"/>
      <c r="CN124" s="860"/>
      <c r="CO124" s="861"/>
      <c r="CP124" s="847" t="s">
        <v>496</v>
      </c>
      <c r="CQ124" s="848"/>
      <c r="CR124" s="848"/>
      <c r="CS124" s="848"/>
      <c r="CT124" s="848"/>
      <c r="CU124" s="848"/>
      <c r="CV124" s="848"/>
      <c r="CW124" s="848"/>
      <c r="CX124" s="848"/>
      <c r="CY124" s="848"/>
      <c r="CZ124" s="848"/>
      <c r="DA124" s="848"/>
      <c r="DB124" s="848"/>
      <c r="DC124" s="848"/>
      <c r="DD124" s="848"/>
      <c r="DE124" s="848"/>
      <c r="DF124" s="849"/>
      <c r="DG124" s="773" t="s">
        <v>201</v>
      </c>
      <c r="DH124" s="774"/>
      <c r="DI124" s="774"/>
      <c r="DJ124" s="774"/>
      <c r="DK124" s="775"/>
      <c r="DL124" s="776" t="s">
        <v>201</v>
      </c>
      <c r="DM124" s="774"/>
      <c r="DN124" s="774"/>
      <c r="DO124" s="774"/>
      <c r="DP124" s="775"/>
      <c r="DQ124" s="776" t="s">
        <v>201</v>
      </c>
      <c r="DR124" s="774"/>
      <c r="DS124" s="774"/>
      <c r="DT124" s="774"/>
      <c r="DU124" s="775"/>
      <c r="DV124" s="850" t="s">
        <v>201</v>
      </c>
      <c r="DW124" s="851"/>
      <c r="DX124" s="851"/>
      <c r="DY124" s="851"/>
      <c r="DZ124" s="852"/>
    </row>
    <row r="125" spans="1:130" s="48" customFormat="1" ht="26.25" customHeight="1" x14ac:dyDescent="0.15">
      <c r="A125" s="745"/>
      <c r="B125" s="746"/>
      <c r="C125" s="825" t="s">
        <v>488</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54" t="s">
        <v>201</v>
      </c>
      <c r="AB125" s="755"/>
      <c r="AC125" s="755"/>
      <c r="AD125" s="755"/>
      <c r="AE125" s="756"/>
      <c r="AF125" s="757" t="s">
        <v>201</v>
      </c>
      <c r="AG125" s="755"/>
      <c r="AH125" s="755"/>
      <c r="AI125" s="755"/>
      <c r="AJ125" s="756"/>
      <c r="AK125" s="757" t="s">
        <v>201</v>
      </c>
      <c r="AL125" s="755"/>
      <c r="AM125" s="755"/>
      <c r="AN125" s="755"/>
      <c r="AO125" s="756"/>
      <c r="AP125" s="826" t="s">
        <v>201</v>
      </c>
      <c r="AQ125" s="827"/>
      <c r="AR125" s="827"/>
      <c r="AS125" s="827"/>
      <c r="AT125" s="82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6" t="s">
        <v>497</v>
      </c>
      <c r="CL125" s="817"/>
      <c r="CM125" s="817"/>
      <c r="CN125" s="817"/>
      <c r="CO125" s="818"/>
      <c r="CP125" s="853" t="s">
        <v>145</v>
      </c>
      <c r="CQ125" s="801"/>
      <c r="CR125" s="801"/>
      <c r="CS125" s="801"/>
      <c r="CT125" s="801"/>
      <c r="CU125" s="801"/>
      <c r="CV125" s="801"/>
      <c r="CW125" s="801"/>
      <c r="CX125" s="801"/>
      <c r="CY125" s="801"/>
      <c r="CZ125" s="801"/>
      <c r="DA125" s="801"/>
      <c r="DB125" s="801"/>
      <c r="DC125" s="801"/>
      <c r="DD125" s="801"/>
      <c r="DE125" s="801"/>
      <c r="DF125" s="802"/>
      <c r="DG125" s="854" t="s">
        <v>201</v>
      </c>
      <c r="DH125" s="855"/>
      <c r="DI125" s="855"/>
      <c r="DJ125" s="855"/>
      <c r="DK125" s="855"/>
      <c r="DL125" s="855" t="s">
        <v>201</v>
      </c>
      <c r="DM125" s="855"/>
      <c r="DN125" s="855"/>
      <c r="DO125" s="855"/>
      <c r="DP125" s="855"/>
      <c r="DQ125" s="855" t="s">
        <v>201</v>
      </c>
      <c r="DR125" s="855"/>
      <c r="DS125" s="855"/>
      <c r="DT125" s="855"/>
      <c r="DU125" s="855"/>
      <c r="DV125" s="856" t="s">
        <v>201</v>
      </c>
      <c r="DW125" s="856"/>
      <c r="DX125" s="856"/>
      <c r="DY125" s="856"/>
      <c r="DZ125" s="857"/>
    </row>
    <row r="126" spans="1:130" s="48" customFormat="1" ht="26.25" customHeight="1" x14ac:dyDescent="0.15">
      <c r="A126" s="745"/>
      <c r="B126" s="746"/>
      <c r="C126" s="825" t="s">
        <v>489</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54" t="s">
        <v>201</v>
      </c>
      <c r="AB126" s="755"/>
      <c r="AC126" s="755"/>
      <c r="AD126" s="755"/>
      <c r="AE126" s="756"/>
      <c r="AF126" s="757" t="s">
        <v>201</v>
      </c>
      <c r="AG126" s="755"/>
      <c r="AH126" s="755"/>
      <c r="AI126" s="755"/>
      <c r="AJ126" s="756"/>
      <c r="AK126" s="757" t="s">
        <v>201</v>
      </c>
      <c r="AL126" s="755"/>
      <c r="AM126" s="755"/>
      <c r="AN126" s="755"/>
      <c r="AO126" s="756"/>
      <c r="AP126" s="826" t="s">
        <v>201</v>
      </c>
      <c r="AQ126" s="827"/>
      <c r="AR126" s="827"/>
      <c r="AS126" s="827"/>
      <c r="AT126" s="82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9"/>
      <c r="CL126" s="820"/>
      <c r="CM126" s="820"/>
      <c r="CN126" s="820"/>
      <c r="CO126" s="821"/>
      <c r="CP126" s="825" t="s">
        <v>421</v>
      </c>
      <c r="CQ126" s="762"/>
      <c r="CR126" s="762"/>
      <c r="CS126" s="762"/>
      <c r="CT126" s="762"/>
      <c r="CU126" s="762"/>
      <c r="CV126" s="762"/>
      <c r="CW126" s="762"/>
      <c r="CX126" s="762"/>
      <c r="CY126" s="762"/>
      <c r="CZ126" s="762"/>
      <c r="DA126" s="762"/>
      <c r="DB126" s="762"/>
      <c r="DC126" s="762"/>
      <c r="DD126" s="762"/>
      <c r="DE126" s="762"/>
      <c r="DF126" s="763"/>
      <c r="DG126" s="829">
        <v>321325</v>
      </c>
      <c r="DH126" s="830"/>
      <c r="DI126" s="830"/>
      <c r="DJ126" s="830"/>
      <c r="DK126" s="830"/>
      <c r="DL126" s="830" t="s">
        <v>201</v>
      </c>
      <c r="DM126" s="830"/>
      <c r="DN126" s="830"/>
      <c r="DO126" s="830"/>
      <c r="DP126" s="830"/>
      <c r="DQ126" s="830" t="s">
        <v>201</v>
      </c>
      <c r="DR126" s="830"/>
      <c r="DS126" s="830"/>
      <c r="DT126" s="830"/>
      <c r="DU126" s="830"/>
      <c r="DV126" s="831" t="s">
        <v>201</v>
      </c>
      <c r="DW126" s="831"/>
      <c r="DX126" s="831"/>
      <c r="DY126" s="831"/>
      <c r="DZ126" s="832"/>
    </row>
    <row r="127" spans="1:130" s="48" customFormat="1" ht="26.25" customHeight="1" x14ac:dyDescent="0.15">
      <c r="A127" s="747"/>
      <c r="B127" s="748"/>
      <c r="C127" s="833" t="s">
        <v>82</v>
      </c>
      <c r="D127" s="834"/>
      <c r="E127" s="834"/>
      <c r="F127" s="834"/>
      <c r="G127" s="834"/>
      <c r="H127" s="834"/>
      <c r="I127" s="834"/>
      <c r="J127" s="834"/>
      <c r="K127" s="834"/>
      <c r="L127" s="834"/>
      <c r="M127" s="834"/>
      <c r="N127" s="834"/>
      <c r="O127" s="834"/>
      <c r="P127" s="834"/>
      <c r="Q127" s="834"/>
      <c r="R127" s="834"/>
      <c r="S127" s="834"/>
      <c r="T127" s="834"/>
      <c r="U127" s="834"/>
      <c r="V127" s="834"/>
      <c r="W127" s="834"/>
      <c r="X127" s="834"/>
      <c r="Y127" s="834"/>
      <c r="Z127" s="835"/>
      <c r="AA127" s="754">
        <v>1133</v>
      </c>
      <c r="AB127" s="755"/>
      <c r="AC127" s="755"/>
      <c r="AD127" s="755"/>
      <c r="AE127" s="756"/>
      <c r="AF127" s="757">
        <v>282</v>
      </c>
      <c r="AG127" s="755"/>
      <c r="AH127" s="755"/>
      <c r="AI127" s="755"/>
      <c r="AJ127" s="756"/>
      <c r="AK127" s="757" t="s">
        <v>201</v>
      </c>
      <c r="AL127" s="755"/>
      <c r="AM127" s="755"/>
      <c r="AN127" s="755"/>
      <c r="AO127" s="756"/>
      <c r="AP127" s="826" t="s">
        <v>201</v>
      </c>
      <c r="AQ127" s="827"/>
      <c r="AR127" s="827"/>
      <c r="AS127" s="827"/>
      <c r="AT127" s="828"/>
      <c r="AU127" s="56"/>
      <c r="AV127" s="56"/>
      <c r="AW127" s="56"/>
      <c r="AX127" s="836" t="s">
        <v>500</v>
      </c>
      <c r="AY127" s="837"/>
      <c r="AZ127" s="837"/>
      <c r="BA127" s="837"/>
      <c r="BB127" s="837"/>
      <c r="BC127" s="837"/>
      <c r="BD127" s="837"/>
      <c r="BE127" s="838"/>
      <c r="BF127" s="839" t="s">
        <v>121</v>
      </c>
      <c r="BG127" s="837"/>
      <c r="BH127" s="837"/>
      <c r="BI127" s="837"/>
      <c r="BJ127" s="837"/>
      <c r="BK127" s="837"/>
      <c r="BL127" s="838"/>
      <c r="BM127" s="839" t="s">
        <v>422</v>
      </c>
      <c r="BN127" s="837"/>
      <c r="BO127" s="837"/>
      <c r="BP127" s="837"/>
      <c r="BQ127" s="837"/>
      <c r="BR127" s="837"/>
      <c r="BS127" s="838"/>
      <c r="BT127" s="839" t="s">
        <v>412</v>
      </c>
      <c r="BU127" s="837"/>
      <c r="BV127" s="837"/>
      <c r="BW127" s="837"/>
      <c r="BX127" s="837"/>
      <c r="BY127" s="837"/>
      <c r="BZ127" s="840"/>
      <c r="CA127" s="56"/>
      <c r="CB127" s="56"/>
      <c r="CC127" s="56"/>
      <c r="CD127" s="74"/>
      <c r="CE127" s="74"/>
      <c r="CF127" s="74"/>
      <c r="CG127" s="56"/>
      <c r="CH127" s="56"/>
      <c r="CI127" s="56"/>
      <c r="CJ127" s="75"/>
      <c r="CK127" s="819"/>
      <c r="CL127" s="820"/>
      <c r="CM127" s="820"/>
      <c r="CN127" s="820"/>
      <c r="CO127" s="821"/>
      <c r="CP127" s="825" t="s">
        <v>452</v>
      </c>
      <c r="CQ127" s="762"/>
      <c r="CR127" s="762"/>
      <c r="CS127" s="762"/>
      <c r="CT127" s="762"/>
      <c r="CU127" s="762"/>
      <c r="CV127" s="762"/>
      <c r="CW127" s="762"/>
      <c r="CX127" s="762"/>
      <c r="CY127" s="762"/>
      <c r="CZ127" s="762"/>
      <c r="DA127" s="762"/>
      <c r="DB127" s="762"/>
      <c r="DC127" s="762"/>
      <c r="DD127" s="762"/>
      <c r="DE127" s="762"/>
      <c r="DF127" s="763"/>
      <c r="DG127" s="829" t="s">
        <v>201</v>
      </c>
      <c r="DH127" s="830"/>
      <c r="DI127" s="830"/>
      <c r="DJ127" s="830"/>
      <c r="DK127" s="830"/>
      <c r="DL127" s="830" t="s">
        <v>201</v>
      </c>
      <c r="DM127" s="830"/>
      <c r="DN127" s="830"/>
      <c r="DO127" s="830"/>
      <c r="DP127" s="830"/>
      <c r="DQ127" s="830" t="s">
        <v>201</v>
      </c>
      <c r="DR127" s="830"/>
      <c r="DS127" s="830"/>
      <c r="DT127" s="830"/>
      <c r="DU127" s="830"/>
      <c r="DV127" s="831" t="s">
        <v>201</v>
      </c>
      <c r="DW127" s="831"/>
      <c r="DX127" s="831"/>
      <c r="DY127" s="831"/>
      <c r="DZ127" s="832"/>
    </row>
    <row r="128" spans="1:130" s="48" customFormat="1" ht="26.25" customHeight="1" x14ac:dyDescent="0.15">
      <c r="A128" s="789" t="s">
        <v>501</v>
      </c>
      <c r="B128" s="790"/>
      <c r="C128" s="790"/>
      <c r="D128" s="790"/>
      <c r="E128" s="790"/>
      <c r="F128" s="790"/>
      <c r="G128" s="790"/>
      <c r="H128" s="790"/>
      <c r="I128" s="790"/>
      <c r="J128" s="790"/>
      <c r="K128" s="790"/>
      <c r="L128" s="790"/>
      <c r="M128" s="790"/>
      <c r="N128" s="790"/>
      <c r="O128" s="790"/>
      <c r="P128" s="790"/>
      <c r="Q128" s="790"/>
      <c r="R128" s="790"/>
      <c r="S128" s="790"/>
      <c r="T128" s="790"/>
      <c r="U128" s="790"/>
      <c r="V128" s="790"/>
      <c r="W128" s="791" t="s">
        <v>6</v>
      </c>
      <c r="X128" s="791"/>
      <c r="Y128" s="791"/>
      <c r="Z128" s="792"/>
      <c r="AA128" s="793">
        <v>29455</v>
      </c>
      <c r="AB128" s="794"/>
      <c r="AC128" s="794"/>
      <c r="AD128" s="794"/>
      <c r="AE128" s="795"/>
      <c r="AF128" s="796">
        <v>22662</v>
      </c>
      <c r="AG128" s="794"/>
      <c r="AH128" s="794"/>
      <c r="AI128" s="794"/>
      <c r="AJ128" s="795"/>
      <c r="AK128" s="796">
        <v>14978</v>
      </c>
      <c r="AL128" s="794"/>
      <c r="AM128" s="794"/>
      <c r="AN128" s="794"/>
      <c r="AO128" s="795"/>
      <c r="AP128" s="797"/>
      <c r="AQ128" s="798"/>
      <c r="AR128" s="798"/>
      <c r="AS128" s="798"/>
      <c r="AT128" s="799"/>
      <c r="AU128" s="56"/>
      <c r="AV128" s="56"/>
      <c r="AW128" s="56"/>
      <c r="AX128" s="800" t="s">
        <v>315</v>
      </c>
      <c r="AY128" s="801"/>
      <c r="AZ128" s="801"/>
      <c r="BA128" s="801"/>
      <c r="BB128" s="801"/>
      <c r="BC128" s="801"/>
      <c r="BD128" s="801"/>
      <c r="BE128" s="802"/>
      <c r="BF128" s="803" t="s">
        <v>201</v>
      </c>
      <c r="BG128" s="804"/>
      <c r="BH128" s="804"/>
      <c r="BI128" s="804"/>
      <c r="BJ128" s="804"/>
      <c r="BK128" s="804"/>
      <c r="BL128" s="805"/>
      <c r="BM128" s="803">
        <v>13.29</v>
      </c>
      <c r="BN128" s="804"/>
      <c r="BO128" s="804"/>
      <c r="BP128" s="804"/>
      <c r="BQ128" s="804"/>
      <c r="BR128" s="804"/>
      <c r="BS128" s="805"/>
      <c r="BT128" s="803">
        <v>20</v>
      </c>
      <c r="BU128" s="804"/>
      <c r="BV128" s="804"/>
      <c r="BW128" s="804"/>
      <c r="BX128" s="804"/>
      <c r="BY128" s="804"/>
      <c r="BZ128" s="806"/>
      <c r="CA128" s="74"/>
      <c r="CB128" s="74"/>
      <c r="CC128" s="74"/>
      <c r="CD128" s="74"/>
      <c r="CE128" s="74"/>
      <c r="CF128" s="74"/>
      <c r="CG128" s="56"/>
      <c r="CH128" s="56"/>
      <c r="CI128" s="56"/>
      <c r="CJ128" s="75"/>
      <c r="CK128" s="822"/>
      <c r="CL128" s="823"/>
      <c r="CM128" s="823"/>
      <c r="CN128" s="823"/>
      <c r="CO128" s="824"/>
      <c r="CP128" s="807" t="s">
        <v>403</v>
      </c>
      <c r="CQ128" s="781"/>
      <c r="CR128" s="781"/>
      <c r="CS128" s="781"/>
      <c r="CT128" s="781"/>
      <c r="CU128" s="781"/>
      <c r="CV128" s="781"/>
      <c r="CW128" s="781"/>
      <c r="CX128" s="781"/>
      <c r="CY128" s="781"/>
      <c r="CZ128" s="781"/>
      <c r="DA128" s="781"/>
      <c r="DB128" s="781"/>
      <c r="DC128" s="781"/>
      <c r="DD128" s="781"/>
      <c r="DE128" s="781"/>
      <c r="DF128" s="782"/>
      <c r="DG128" s="808" t="s">
        <v>201</v>
      </c>
      <c r="DH128" s="809"/>
      <c r="DI128" s="809"/>
      <c r="DJ128" s="809"/>
      <c r="DK128" s="809"/>
      <c r="DL128" s="809" t="s">
        <v>201</v>
      </c>
      <c r="DM128" s="809"/>
      <c r="DN128" s="809"/>
      <c r="DO128" s="809"/>
      <c r="DP128" s="809"/>
      <c r="DQ128" s="809" t="s">
        <v>201</v>
      </c>
      <c r="DR128" s="809"/>
      <c r="DS128" s="809"/>
      <c r="DT128" s="809"/>
      <c r="DU128" s="809"/>
      <c r="DV128" s="810" t="s">
        <v>201</v>
      </c>
      <c r="DW128" s="810"/>
      <c r="DX128" s="810"/>
      <c r="DY128" s="810"/>
      <c r="DZ128" s="811"/>
    </row>
    <row r="129" spans="1:131" s="48" customFormat="1" ht="26.25" customHeight="1" x14ac:dyDescent="0.15">
      <c r="A129" s="749" t="s">
        <v>179</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240</v>
      </c>
      <c r="X129" s="752"/>
      <c r="Y129" s="752"/>
      <c r="Z129" s="753"/>
      <c r="AA129" s="754">
        <v>9794260</v>
      </c>
      <c r="AB129" s="755"/>
      <c r="AC129" s="755"/>
      <c r="AD129" s="755"/>
      <c r="AE129" s="756"/>
      <c r="AF129" s="757">
        <v>9517574</v>
      </c>
      <c r="AG129" s="755"/>
      <c r="AH129" s="755"/>
      <c r="AI129" s="755"/>
      <c r="AJ129" s="756"/>
      <c r="AK129" s="757">
        <v>10282608</v>
      </c>
      <c r="AL129" s="755"/>
      <c r="AM129" s="755"/>
      <c r="AN129" s="755"/>
      <c r="AO129" s="756"/>
      <c r="AP129" s="758"/>
      <c r="AQ129" s="759"/>
      <c r="AR129" s="759"/>
      <c r="AS129" s="759"/>
      <c r="AT129" s="760"/>
      <c r="AU129" s="67"/>
      <c r="AV129" s="67"/>
      <c r="AW129" s="67"/>
      <c r="AX129" s="761" t="s">
        <v>116</v>
      </c>
      <c r="AY129" s="762"/>
      <c r="AZ129" s="762"/>
      <c r="BA129" s="762"/>
      <c r="BB129" s="762"/>
      <c r="BC129" s="762"/>
      <c r="BD129" s="762"/>
      <c r="BE129" s="763"/>
      <c r="BF129" s="812" t="s">
        <v>201</v>
      </c>
      <c r="BG129" s="813"/>
      <c r="BH129" s="813"/>
      <c r="BI129" s="813"/>
      <c r="BJ129" s="813"/>
      <c r="BK129" s="813"/>
      <c r="BL129" s="814"/>
      <c r="BM129" s="812">
        <v>18.29</v>
      </c>
      <c r="BN129" s="813"/>
      <c r="BO129" s="813"/>
      <c r="BP129" s="813"/>
      <c r="BQ129" s="813"/>
      <c r="BR129" s="813"/>
      <c r="BS129" s="814"/>
      <c r="BT129" s="812">
        <v>30</v>
      </c>
      <c r="BU129" s="813"/>
      <c r="BV129" s="813"/>
      <c r="BW129" s="813"/>
      <c r="BX129" s="813"/>
      <c r="BY129" s="813"/>
      <c r="BZ129" s="81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49" t="s">
        <v>503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504</v>
      </c>
      <c r="X130" s="752"/>
      <c r="Y130" s="752"/>
      <c r="Z130" s="753"/>
      <c r="AA130" s="754">
        <v>678269</v>
      </c>
      <c r="AB130" s="755"/>
      <c r="AC130" s="755"/>
      <c r="AD130" s="755"/>
      <c r="AE130" s="756"/>
      <c r="AF130" s="757">
        <v>628824</v>
      </c>
      <c r="AG130" s="755"/>
      <c r="AH130" s="755"/>
      <c r="AI130" s="755"/>
      <c r="AJ130" s="756"/>
      <c r="AK130" s="757">
        <v>581086</v>
      </c>
      <c r="AL130" s="755"/>
      <c r="AM130" s="755"/>
      <c r="AN130" s="755"/>
      <c r="AO130" s="756"/>
      <c r="AP130" s="758"/>
      <c r="AQ130" s="759"/>
      <c r="AR130" s="759"/>
      <c r="AS130" s="759"/>
      <c r="AT130" s="760"/>
      <c r="AU130" s="67"/>
      <c r="AV130" s="67"/>
      <c r="AW130" s="67"/>
      <c r="AX130" s="761" t="s">
        <v>437</v>
      </c>
      <c r="AY130" s="762"/>
      <c r="AZ130" s="762"/>
      <c r="BA130" s="762"/>
      <c r="BB130" s="762"/>
      <c r="BC130" s="762"/>
      <c r="BD130" s="762"/>
      <c r="BE130" s="763"/>
      <c r="BF130" s="764">
        <v>9.3000000000000007</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182</v>
      </c>
      <c r="X131" s="771"/>
      <c r="Y131" s="771"/>
      <c r="Z131" s="772"/>
      <c r="AA131" s="773">
        <v>9115991</v>
      </c>
      <c r="AB131" s="774"/>
      <c r="AC131" s="774"/>
      <c r="AD131" s="774"/>
      <c r="AE131" s="775"/>
      <c r="AF131" s="776">
        <v>8888750</v>
      </c>
      <c r="AG131" s="774"/>
      <c r="AH131" s="774"/>
      <c r="AI131" s="774"/>
      <c r="AJ131" s="775"/>
      <c r="AK131" s="776">
        <v>9701522</v>
      </c>
      <c r="AL131" s="774"/>
      <c r="AM131" s="774"/>
      <c r="AN131" s="774"/>
      <c r="AO131" s="775"/>
      <c r="AP131" s="777"/>
      <c r="AQ131" s="778"/>
      <c r="AR131" s="778"/>
      <c r="AS131" s="778"/>
      <c r="AT131" s="779"/>
      <c r="AU131" s="67"/>
      <c r="AV131" s="67"/>
      <c r="AW131" s="67"/>
      <c r="AX131" s="780" t="s">
        <v>64</v>
      </c>
      <c r="AY131" s="781"/>
      <c r="AZ131" s="781"/>
      <c r="BA131" s="781"/>
      <c r="BB131" s="781"/>
      <c r="BC131" s="781"/>
      <c r="BD131" s="781"/>
      <c r="BE131" s="782"/>
      <c r="BF131" s="783">
        <v>17.600000000000001</v>
      </c>
      <c r="BG131" s="784"/>
      <c r="BH131" s="784"/>
      <c r="BI131" s="784"/>
      <c r="BJ131" s="784"/>
      <c r="BK131" s="784"/>
      <c r="BL131" s="785"/>
      <c r="BM131" s="783">
        <v>350</v>
      </c>
      <c r="BN131" s="784"/>
      <c r="BO131" s="784"/>
      <c r="BP131" s="784"/>
      <c r="BQ131" s="784"/>
      <c r="BR131" s="784"/>
      <c r="BS131" s="785"/>
      <c r="BT131" s="786"/>
      <c r="BU131" s="787"/>
      <c r="BV131" s="787"/>
      <c r="BW131" s="787"/>
      <c r="BX131" s="787"/>
      <c r="BY131" s="787"/>
      <c r="BZ131" s="78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39" t="s">
        <v>119</v>
      </c>
      <c r="B132" s="740"/>
      <c r="C132" s="740"/>
      <c r="D132" s="740"/>
      <c r="E132" s="740"/>
      <c r="F132" s="740"/>
      <c r="G132" s="740"/>
      <c r="H132" s="740"/>
      <c r="I132" s="740"/>
      <c r="J132" s="740"/>
      <c r="K132" s="740"/>
      <c r="L132" s="740"/>
      <c r="M132" s="740"/>
      <c r="N132" s="740"/>
      <c r="O132" s="740"/>
      <c r="P132" s="740"/>
      <c r="Q132" s="740"/>
      <c r="R132" s="740"/>
      <c r="S132" s="740"/>
      <c r="T132" s="740"/>
      <c r="U132" s="740"/>
      <c r="V132" s="714" t="s">
        <v>505</v>
      </c>
      <c r="W132" s="714"/>
      <c r="X132" s="714"/>
      <c r="Y132" s="714"/>
      <c r="Z132" s="715"/>
      <c r="AA132" s="716">
        <v>8.990048367</v>
      </c>
      <c r="AB132" s="717"/>
      <c r="AC132" s="717"/>
      <c r="AD132" s="717"/>
      <c r="AE132" s="718"/>
      <c r="AF132" s="719">
        <v>9.3924005059999995</v>
      </c>
      <c r="AG132" s="717"/>
      <c r="AH132" s="717"/>
      <c r="AI132" s="717"/>
      <c r="AJ132" s="718"/>
      <c r="AK132" s="719">
        <v>9.6534956059999999</v>
      </c>
      <c r="AL132" s="717"/>
      <c r="AM132" s="717"/>
      <c r="AN132" s="717"/>
      <c r="AO132" s="718"/>
      <c r="AP132" s="720"/>
      <c r="AQ132" s="721"/>
      <c r="AR132" s="721"/>
      <c r="AS132" s="721"/>
      <c r="AT132" s="72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3" t="s">
        <v>56</v>
      </c>
      <c r="W133" s="723"/>
      <c r="X133" s="723"/>
      <c r="Y133" s="723"/>
      <c r="Z133" s="724"/>
      <c r="AA133" s="725">
        <v>9.4</v>
      </c>
      <c r="AB133" s="726"/>
      <c r="AC133" s="726"/>
      <c r="AD133" s="726"/>
      <c r="AE133" s="727"/>
      <c r="AF133" s="725">
        <v>9.1999999999999993</v>
      </c>
      <c r="AG133" s="726"/>
      <c r="AH133" s="726"/>
      <c r="AI133" s="726"/>
      <c r="AJ133" s="727"/>
      <c r="AK133" s="725">
        <v>9.3000000000000007</v>
      </c>
      <c r="AL133" s="726"/>
      <c r="AM133" s="726"/>
      <c r="AN133" s="726"/>
      <c r="AO133" s="727"/>
      <c r="AP133" s="728"/>
      <c r="AQ133" s="729"/>
      <c r="AR133" s="729"/>
      <c r="AS133" s="729"/>
      <c r="AT133" s="73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ubGLOfU8vtRn9qSYCci8TAMsjDWoVwKXiQkesLPXHME0ViUg9OBv+PTpcIJw7CSFAM2TapguRERZgbSySgXhQ==" saltValue="pl+vg1guBQDr0sj1TvTjl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0olsKOoijVEdOzbA9xgA+d2Eouj5Qi+fG3oz075TqgydEX4+pmkHAEAlNADCCQ3h/FSyN40DsdmG+FdZe4Q+DA==" saltValue="mcO3mBIDye7xSnxCWYKbA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aWSRYKKei4vpClO9owO7sl/zHjQaZ0iOA531ZRUq4zKy1WJ7Hf7IESJl2Axhte9rHaNODRC0YAUQ9ilCRPnUmA==" saltValue="WU6izY2/1I1bYjRvVs2YF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3" t="s">
        <v>86</v>
      </c>
      <c r="AP7" s="127"/>
      <c r="AQ7" s="138" t="s">
        <v>507</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4"/>
      <c r="AP8" s="128" t="s">
        <v>508</v>
      </c>
      <c r="AQ8" s="139" t="s">
        <v>509</v>
      </c>
      <c r="AR8" s="153" t="s">
        <v>426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4" t="s">
        <v>510</v>
      </c>
      <c r="AL9" s="1045"/>
      <c r="AM9" s="1045"/>
      <c r="AN9" s="1046"/>
      <c r="AO9" s="117">
        <v>2781057</v>
      </c>
      <c r="AP9" s="117">
        <v>73637</v>
      </c>
      <c r="AQ9" s="140">
        <v>76332</v>
      </c>
      <c r="AR9" s="154">
        <v>-3.5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4" t="s">
        <v>208</v>
      </c>
      <c r="AL10" s="1045"/>
      <c r="AM10" s="1045"/>
      <c r="AN10" s="1046"/>
      <c r="AO10" s="118">
        <v>7014</v>
      </c>
      <c r="AP10" s="118">
        <v>186</v>
      </c>
      <c r="AQ10" s="141">
        <v>8203</v>
      </c>
      <c r="AR10" s="155">
        <v>-97.7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4" t="s">
        <v>401</v>
      </c>
      <c r="AL11" s="1045"/>
      <c r="AM11" s="1045"/>
      <c r="AN11" s="1046"/>
      <c r="AO11" s="118">
        <v>10675</v>
      </c>
      <c r="AP11" s="118">
        <v>283</v>
      </c>
      <c r="AQ11" s="141">
        <v>546</v>
      </c>
      <c r="AR11" s="155">
        <v>-48.2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4" t="s">
        <v>238</v>
      </c>
      <c r="AL12" s="1045"/>
      <c r="AM12" s="1045"/>
      <c r="AN12" s="1046"/>
      <c r="AO12" s="118" t="s">
        <v>201</v>
      </c>
      <c r="AP12" s="118" t="s">
        <v>201</v>
      </c>
      <c r="AQ12" s="141">
        <v>4</v>
      </c>
      <c r="AR12" s="155" t="s">
        <v>201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4" t="s">
        <v>511</v>
      </c>
      <c r="AL13" s="1045"/>
      <c r="AM13" s="1045"/>
      <c r="AN13" s="1046"/>
      <c r="AO13" s="118">
        <v>105549</v>
      </c>
      <c r="AP13" s="118">
        <v>2795</v>
      </c>
      <c r="AQ13" s="141">
        <v>2795</v>
      </c>
      <c r="AR13" s="155">
        <v>0</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4" t="s">
        <v>512</v>
      </c>
      <c r="AL14" s="1045"/>
      <c r="AM14" s="1045"/>
      <c r="AN14" s="1046"/>
      <c r="AO14" s="118">
        <v>11915</v>
      </c>
      <c r="AP14" s="118">
        <v>315</v>
      </c>
      <c r="AQ14" s="141">
        <v>1229</v>
      </c>
      <c r="AR14" s="155">
        <v>-74.400000000000006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7" t="s">
        <v>318</v>
      </c>
      <c r="AL15" s="1048"/>
      <c r="AM15" s="1048"/>
      <c r="AN15" s="1049"/>
      <c r="AO15" s="118">
        <v>-136374</v>
      </c>
      <c r="AP15" s="118">
        <v>-3611</v>
      </c>
      <c r="AQ15" s="141">
        <v>-5192</v>
      </c>
      <c r="AR15" s="155">
        <v>-30.5</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7" t="s">
        <v>279</v>
      </c>
      <c r="AL16" s="1048"/>
      <c r="AM16" s="1048"/>
      <c r="AN16" s="1049"/>
      <c r="AO16" s="118">
        <v>2779836</v>
      </c>
      <c r="AP16" s="118">
        <v>73605</v>
      </c>
      <c r="AQ16" s="141">
        <v>83916</v>
      </c>
      <c r="AR16" s="155">
        <v>-12.3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513</v>
      </c>
      <c r="AP20" s="129" t="s">
        <v>343</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50" t="s">
        <v>514</v>
      </c>
      <c r="AL21" s="1051"/>
      <c r="AM21" s="1051"/>
      <c r="AN21" s="1052"/>
      <c r="AO21" s="120">
        <v>7.26</v>
      </c>
      <c r="AP21" s="130">
        <v>7.81</v>
      </c>
      <c r="AQ21" s="143">
        <v>-0.55000000000000004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50" t="s">
        <v>515</v>
      </c>
      <c r="AL22" s="1051"/>
      <c r="AM22" s="1051"/>
      <c r="AN22" s="1052"/>
      <c r="AO22" s="121">
        <v>99.6</v>
      </c>
      <c r="AP22" s="131">
        <v>97.3</v>
      </c>
      <c r="AQ22" s="144">
        <v>2.2999999999999998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3" t="s">
        <v>516</v>
      </c>
      <c r="B26" s="1043"/>
      <c r="C26" s="1043"/>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91"/>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124</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3" t="s">
        <v>86</v>
      </c>
      <c r="AP30" s="127"/>
      <c r="AQ30" s="138" t="s">
        <v>507</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4"/>
      <c r="AP31" s="128" t="s">
        <v>508</v>
      </c>
      <c r="AQ31" s="139" t="s">
        <v>509</v>
      </c>
      <c r="AR31" s="153" t="s">
        <v>426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7" t="s">
        <v>517</v>
      </c>
      <c r="AL32" s="1038"/>
      <c r="AM32" s="1038"/>
      <c r="AN32" s="1039"/>
      <c r="AO32" s="118">
        <v>1227254</v>
      </c>
      <c r="AP32" s="118">
        <v>32495</v>
      </c>
      <c r="AQ32" s="145">
        <v>34996</v>
      </c>
      <c r="AR32" s="155">
        <v>-7.1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7" t="s">
        <v>518</v>
      </c>
      <c r="AL33" s="1038"/>
      <c r="AM33" s="1038"/>
      <c r="AN33" s="1039"/>
      <c r="AO33" s="118" t="s">
        <v>201</v>
      </c>
      <c r="AP33" s="118" t="s">
        <v>201</v>
      </c>
      <c r="AQ33" s="145" t="s">
        <v>201</v>
      </c>
      <c r="AR33" s="155" t="s">
        <v>201</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7" t="s">
        <v>519</v>
      </c>
      <c r="AL34" s="1038"/>
      <c r="AM34" s="1038"/>
      <c r="AN34" s="1039"/>
      <c r="AO34" s="118" t="s">
        <v>201</v>
      </c>
      <c r="AP34" s="118" t="s">
        <v>201</v>
      </c>
      <c r="AQ34" s="145" t="s">
        <v>201</v>
      </c>
      <c r="AR34" s="155" t="s">
        <v>201</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7" t="s">
        <v>520</v>
      </c>
      <c r="AL35" s="1038"/>
      <c r="AM35" s="1038"/>
      <c r="AN35" s="1039"/>
      <c r="AO35" s="118">
        <v>305332</v>
      </c>
      <c r="AP35" s="118">
        <v>8085</v>
      </c>
      <c r="AQ35" s="145">
        <v>11520</v>
      </c>
      <c r="AR35" s="155">
        <v>-29.8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7" t="s">
        <v>34</v>
      </c>
      <c r="AL36" s="1038"/>
      <c r="AM36" s="1038"/>
      <c r="AN36" s="1039"/>
      <c r="AO36" s="118" t="s">
        <v>201</v>
      </c>
      <c r="AP36" s="118" t="s">
        <v>201</v>
      </c>
      <c r="AQ36" s="145">
        <v>3057</v>
      </c>
      <c r="AR36" s="155" t="s">
        <v>201</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7" t="s">
        <v>354</v>
      </c>
      <c r="AL37" s="1038"/>
      <c r="AM37" s="1038"/>
      <c r="AN37" s="1039"/>
      <c r="AO37" s="118" t="s">
        <v>201</v>
      </c>
      <c r="AP37" s="118" t="s">
        <v>201</v>
      </c>
      <c r="AQ37" s="145">
        <v>208</v>
      </c>
      <c r="AR37" s="155" t="s">
        <v>201</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0" t="s">
        <v>521</v>
      </c>
      <c r="AL38" s="1041"/>
      <c r="AM38" s="1041"/>
      <c r="AN38" s="1042"/>
      <c r="AO38" s="122">
        <v>14</v>
      </c>
      <c r="AP38" s="122">
        <v>0</v>
      </c>
      <c r="AQ38" s="146">
        <v>0</v>
      </c>
      <c r="AR38" s="144">
        <v>0</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0" t="s">
        <v>54</v>
      </c>
      <c r="AL39" s="1041"/>
      <c r="AM39" s="1041"/>
      <c r="AN39" s="1042"/>
      <c r="AO39" s="118">
        <v>-14978</v>
      </c>
      <c r="AP39" s="118">
        <v>-397</v>
      </c>
      <c r="AQ39" s="145">
        <v>-2483</v>
      </c>
      <c r="AR39" s="155">
        <v>-84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7" t="s">
        <v>522</v>
      </c>
      <c r="AL40" s="1038"/>
      <c r="AM40" s="1038"/>
      <c r="AN40" s="1039"/>
      <c r="AO40" s="118">
        <v>-581086</v>
      </c>
      <c r="AP40" s="118">
        <v>-15386</v>
      </c>
      <c r="AQ40" s="145">
        <v>-31447</v>
      </c>
      <c r="AR40" s="155">
        <v>-51.1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7" t="s">
        <v>390</v>
      </c>
      <c r="AL41" s="1028"/>
      <c r="AM41" s="1028"/>
      <c r="AN41" s="1029"/>
      <c r="AO41" s="118">
        <v>936536</v>
      </c>
      <c r="AP41" s="118">
        <v>24798</v>
      </c>
      <c r="AQ41" s="145">
        <v>15852</v>
      </c>
      <c r="AR41" s="155">
        <v>56.4</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523</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5" t="s">
        <v>86</v>
      </c>
      <c r="AN49" s="1030" t="s">
        <v>447</v>
      </c>
      <c r="AO49" s="1031"/>
      <c r="AP49" s="1031"/>
      <c r="AQ49" s="1031"/>
      <c r="AR49" s="103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6"/>
      <c r="AN50" s="114" t="s">
        <v>498</v>
      </c>
      <c r="AO50" s="124" t="s">
        <v>499</v>
      </c>
      <c r="AP50" s="135" t="s">
        <v>526</v>
      </c>
      <c r="AQ50" s="148" t="s">
        <v>385</v>
      </c>
      <c r="AR50" s="158" t="s">
        <v>527</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528</v>
      </c>
      <c r="AL51" s="103"/>
      <c r="AM51" s="108">
        <v>1134103</v>
      </c>
      <c r="AN51" s="115">
        <v>30121</v>
      </c>
      <c r="AO51" s="125">
        <v>10.6</v>
      </c>
      <c r="AP51" s="136">
        <v>53869</v>
      </c>
      <c r="AQ51" s="149">
        <v>0.4</v>
      </c>
      <c r="AR51" s="159">
        <v>10.199999999999999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658994</v>
      </c>
      <c r="AN52" s="116">
        <v>17502</v>
      </c>
      <c r="AO52" s="126">
        <v>45.9</v>
      </c>
      <c r="AP52" s="137">
        <v>35046</v>
      </c>
      <c r="AQ52" s="150">
        <v>7.1</v>
      </c>
      <c r="AR52" s="160">
        <v>38.799999999999997</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529</v>
      </c>
      <c r="AL53" s="103"/>
      <c r="AM53" s="108">
        <v>1355895</v>
      </c>
      <c r="AN53" s="115">
        <v>36201</v>
      </c>
      <c r="AO53" s="125">
        <v>20.2</v>
      </c>
      <c r="AP53" s="136">
        <v>59119</v>
      </c>
      <c r="AQ53" s="149">
        <v>9.6999999999999993</v>
      </c>
      <c r="AR53" s="159">
        <v>10.5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756706</v>
      </c>
      <c r="AN54" s="116">
        <v>20203</v>
      </c>
      <c r="AO54" s="126">
        <v>15.4</v>
      </c>
      <c r="AP54" s="137">
        <v>29900</v>
      </c>
      <c r="AQ54" s="150">
        <v>-14.7</v>
      </c>
      <c r="AR54" s="160">
        <v>30.1</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481</v>
      </c>
      <c r="AL55" s="103"/>
      <c r="AM55" s="108">
        <v>1409951</v>
      </c>
      <c r="AN55" s="115">
        <v>37648</v>
      </c>
      <c r="AO55" s="125">
        <v>4</v>
      </c>
      <c r="AP55" s="136">
        <v>53895</v>
      </c>
      <c r="AQ55" s="149">
        <v>-8.8000000000000007</v>
      </c>
      <c r="AR55" s="159">
        <v>12.8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960186</v>
      </c>
      <c r="AN56" s="116">
        <v>25638</v>
      </c>
      <c r="AO56" s="126">
        <v>26.9</v>
      </c>
      <c r="AP56" s="137">
        <v>31224</v>
      </c>
      <c r="AQ56" s="150">
        <v>4.4000000000000004</v>
      </c>
      <c r="AR56" s="160">
        <v>22.5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530</v>
      </c>
      <c r="AL57" s="103"/>
      <c r="AM57" s="108">
        <v>1679584</v>
      </c>
      <c r="AN57" s="115">
        <v>44901</v>
      </c>
      <c r="AO57" s="125">
        <v>19.3</v>
      </c>
      <c r="AP57" s="136">
        <v>56181</v>
      </c>
      <c r="AQ57" s="149">
        <v>4.2</v>
      </c>
      <c r="AR57" s="159">
        <v>15.1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1013953</v>
      </c>
      <c r="AN58" s="116">
        <v>27107</v>
      </c>
      <c r="AO58" s="126">
        <v>5.7</v>
      </c>
      <c r="AP58" s="137">
        <v>32039</v>
      </c>
      <c r="AQ58" s="150">
        <v>2.6</v>
      </c>
      <c r="AR58" s="160">
        <v>3.1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140</v>
      </c>
      <c r="AL59" s="103"/>
      <c r="AM59" s="108">
        <v>1298589</v>
      </c>
      <c r="AN59" s="115">
        <v>34384</v>
      </c>
      <c r="AO59" s="125">
        <v>-23.4</v>
      </c>
      <c r="AP59" s="136">
        <v>47730</v>
      </c>
      <c r="AQ59" s="149">
        <v>-15</v>
      </c>
      <c r="AR59" s="159">
        <v>-8.4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1020146</v>
      </c>
      <c r="AN60" s="116">
        <v>27012</v>
      </c>
      <c r="AO60" s="126">
        <v>-0.4</v>
      </c>
      <c r="AP60" s="137">
        <v>26378</v>
      </c>
      <c r="AQ60" s="150">
        <v>-17.7</v>
      </c>
      <c r="AR60" s="160">
        <v>17.3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531</v>
      </c>
      <c r="AL61" s="106"/>
      <c r="AM61" s="108">
        <v>1375624</v>
      </c>
      <c r="AN61" s="115">
        <v>36651</v>
      </c>
      <c r="AO61" s="125">
        <v>6.1</v>
      </c>
      <c r="AP61" s="136">
        <v>54159</v>
      </c>
      <c r="AQ61" s="151">
        <v>-1.9</v>
      </c>
      <c r="AR61" s="159">
        <v>8</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881997</v>
      </c>
      <c r="AN62" s="116">
        <v>23492</v>
      </c>
      <c r="AO62" s="126">
        <v>18.7</v>
      </c>
      <c r="AP62" s="137">
        <v>30917</v>
      </c>
      <c r="AQ62" s="150">
        <v>-3.7</v>
      </c>
      <c r="AR62" s="160">
        <v>22.4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9Dpth2ntHPHD8WG2aLayIK/4szrF0CqhJ8pei8cUCnxyiXTtQl20IRmhlRuzLAn/jISXtt3yF18QdrN4Uziz7Q==" saltValue="nQIjsdpEcR8eMlfwPPzKE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0" spans="125:125" ht="13.5" hidden="1" customHeight="1" x14ac:dyDescent="0.15"/>
    <row r="121" spans="125:125" ht="13.5" hidden="1" customHeight="1" x14ac:dyDescent="0.15">
      <c r="DU121" s="78"/>
    </row>
  </sheetData>
  <sheetProtection algorithmName="SHA-512" hashValue="nLv8eJ/FWSz28QMCiXHkHxoXMvQe2AX82bXpj8zbMYsY6masNVdtaTs20vfc2qQD8lKUxEUPp5JDH5VZ9b+5Rw==" saltValue="TUxG0z9IXxsLzMmEY0tdt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XkhpHJoth45QHsXLU8hSG7/1717bp62vce/SD7uKeZeS1ZA+IBG6ZziYGUVdhgwucWjjNUhkVmdQdf9uxWa96Q==" saltValue="z37YCXGcESYKFS0EI4JlA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16</v>
      </c>
      <c r="F46" s="173" t="s">
        <v>533</v>
      </c>
      <c r="G46" s="177" t="s">
        <v>534</v>
      </c>
      <c r="H46" s="177" t="s">
        <v>535</v>
      </c>
      <c r="I46" s="177" t="s">
        <v>536</v>
      </c>
      <c r="J46" s="182" t="s">
        <v>537</v>
      </c>
    </row>
    <row r="47" spans="2:10" ht="57.75" customHeight="1" x14ac:dyDescent="0.15">
      <c r="B47" s="168"/>
      <c r="C47" s="1053" t="s">
        <v>3</v>
      </c>
      <c r="D47" s="1053"/>
      <c r="E47" s="1054"/>
      <c r="F47" s="174">
        <v>40.17</v>
      </c>
      <c r="G47" s="178">
        <v>42.86</v>
      </c>
      <c r="H47" s="178">
        <v>42.53</v>
      </c>
      <c r="I47" s="178">
        <v>41.49</v>
      </c>
      <c r="J47" s="183">
        <v>37.89</v>
      </c>
    </row>
    <row r="48" spans="2:10" ht="57.75" customHeight="1" x14ac:dyDescent="0.15">
      <c r="B48" s="169"/>
      <c r="C48" s="1055" t="s">
        <v>9</v>
      </c>
      <c r="D48" s="1055"/>
      <c r="E48" s="1056"/>
      <c r="F48" s="175">
        <v>7.89</v>
      </c>
      <c r="G48" s="179">
        <v>7.12</v>
      </c>
      <c r="H48" s="179">
        <v>7.54</v>
      </c>
      <c r="I48" s="179">
        <v>8.8000000000000007</v>
      </c>
      <c r="J48" s="184">
        <v>5.28</v>
      </c>
    </row>
    <row r="49" spans="2:10" ht="57.75" customHeight="1" x14ac:dyDescent="0.15">
      <c r="B49" s="170"/>
      <c r="C49" s="1057" t="s">
        <v>15</v>
      </c>
      <c r="D49" s="1057"/>
      <c r="E49" s="1058"/>
      <c r="F49" s="176">
        <v>2.56</v>
      </c>
      <c r="G49" s="180">
        <v>4.74</v>
      </c>
      <c r="H49" s="180">
        <v>2.41</v>
      </c>
      <c r="I49" s="180" t="s">
        <v>305</v>
      </c>
      <c r="J49" s="185" t="s">
        <v>538</v>
      </c>
    </row>
    <row r="50" spans="2:10" x14ac:dyDescent="0.15"/>
  </sheetData>
  <sheetProtection algorithmName="SHA-512" hashValue="qlo62Q0uFUWHabBhhpeeWqbsI7lG/zK5mtvRtxji5vnWev4JKS2MiTSBL60EYvi72fTDh5wb9VQxcborO+lTRw==" saltValue="xdrDjshGMLERkJxhEezkk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2024-03-18T05:40:44Z</cp:lastPrinted>
  <dcterms:created xsi:type="dcterms:W3CDTF">2024-02-05T03:27:55Z</dcterms:created>
  <dcterms:modified xsi:type="dcterms:W3CDTF">2024-09-30T06:26:12Z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2024-04-09T00:47:19Z</vt:filetime>
  </property>
</Properties>
</file>