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U36" i="10"/>
  <c r="BE35" i="10"/>
  <c r="BW34" i="10"/>
  <c r="BW35" i="10" s="1"/>
  <c r="BW36" i="10" s="1"/>
  <c r="BW37" i="10" s="1"/>
  <c r="BW38" i="10" s="1"/>
  <c r="BW39" i="10" s="1"/>
  <c r="BW40" i="10" s="1"/>
  <c r="BW41" i="10" s="1"/>
  <c r="BW42" i="10" s="1"/>
  <c r="BW43" i="10" s="1"/>
  <c r="C34" i="10"/>
  <c r="CO34" i="10" l="1"/>
  <c r="CO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AM34" i="10"/>
  <c r="AM35" i="10" s="1"/>
  <c r="AM36" i="10" s="1"/>
  <c r="U34" i="10"/>
  <c r="U35" i="10" s="1"/>
  <c r="BE34" i="10" l="1"/>
</calcChain>
</file>

<file path=xl/sharedStrings.xml><?xml version="1.0" encoding="utf-8"?>
<sst xmlns="http://schemas.openxmlformats.org/spreadsheetml/2006/main" count="1139" uniqueCount="631">
  <si>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</si>
  <si>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</si>
  <si>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</si>
  <si>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</si>
  <si>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</si>
  <si>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</si>
  <si>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</si>
  <si>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</si>
  <si>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</si>
  <si>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</si>
  <si>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</si>
  <si>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</si>
  <si>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</si>
  <si>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</si>
  <si>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</si>
  <si>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</si>
  <si>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</si>
  <si>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</si>
  <si>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</si>
  <si>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</si>
  <si>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</si>
  <si>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</si>
  <si>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</si>
  <si>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</si>
  <si>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</si>
  <si>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</si>
  <si>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</si>
  <si>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</si>
  <si>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</si>
  <si>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</si>
  <si>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</si>
  <si>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</si>
  <si>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</si>
  <si>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</si>
  <si>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</si>
  <si>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</si>
  <si>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</si>
  <si>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</si>
  <si>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</si>
  <si>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</si>
  <si>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</si>
  <si>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</si>
  <si>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</si>
  <si>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</si>
  <si>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</si>
  <si>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</si>
  <si>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</si>
  <si>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</si>
  <si>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</si>
  <si>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</si>
  <si>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</si>
  <si>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</si>
  <si>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</si>
  <si>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</si>
  <si>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</si>
  <si>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</si>
  <si>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</si>
  <si>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</si>
  <si>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</si>
  <si>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</si>
  <si>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</si>
  <si>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</si>
  <si>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</si>
  <si>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</si>
  <si>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</si>
  <si>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</si>
  <si>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</si>
  <si>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</si>
  <si>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</si>
  <si>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</si>
  <si>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</si>
  <si>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</si>
  <si>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</si>
  <si>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</si>
  <si>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</si>
  <si>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</si>
  <si>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</si>
  <si>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</si>
  <si>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</si>
  <si>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</si>
  <si>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</si>
  <si>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</si>
  <si>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</si>
  <si>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</si>
  <si>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</si>
  <si>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</si>
  <si>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</si>
  <si>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</si>
  <si>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</si>
  <si>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</si>
  <si>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</si>
  <si>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</si>
  <si>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</si>
  <si>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</si>
  <si>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</si>
  <si>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</si>
  <si>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</si>
  <si>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</si>
  <si>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</si>
  <si>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</si>
  <si>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</si>
  <si>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</si>
  <si>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</si>
  <si>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</si>
  <si>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</si>
  <si>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</si>
  <si>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</si>
  <si>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</si>
  <si>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</si>
  <si>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</si>
  <si>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</si>
  <si>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</si>
  <si>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</si>
  <si>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</si>
  <si>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</si>
  <si>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</si>
  <si>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</si>
  <si>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</si>
  <si>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</si>
  <si>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</si>
  <si>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</si>
  <si>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</si>
  <si>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</si>
  <si>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</si>
  <si>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</si>
  <si>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</si>
  <si>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</si>
  <si>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</si>
  <si>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</si>
  <si>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</si>
  <si>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</si>
  <si>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</si>
  <si>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</si>
  <si>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</si>
  <si>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</si>
  <si>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</si>
  <si>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</si>
  <si>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</si>
  <si>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</si>
  <si>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</si>
  <si>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</si>
  <si>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</si>
  <si>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</si>
  <si>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</si>
  <si>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</si>
  <si>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</si>
  <si>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</si>
  <si>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</si>
  <si>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</si>
  <si>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</si>
  <si>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</si>
  <si>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</si>
  <si>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</si>
  <si>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</si>
  <si>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</si>
  <si>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</si>
  <si>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</si>
  <si>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</si>
  <si>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</si>
  <si>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</si>
  <si>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</si>
  <si>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</si>
  <si>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</si>
  <si>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</si>
  <si>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</si>
  <si>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</si>
  <si>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</si>
  <si>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</si>
  <si>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</si>
  <si>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</si>
  <si>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</si>
  <si>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</si>
  <si>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</si>
  <si>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</si>
  <si>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</si>
  <si>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</si>
  <si>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</si>
  <si>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</si>
  <si>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</si>
  <si>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</si>
  <si>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</si>
  <si>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</si>
  <si>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</si>
  <si>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</si>
  <si>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</si>
  <si>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</si>
  <si>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</si>
  <si>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</si>
  <si>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</si>
  <si>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</si>
  <si>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</si>
  <si>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</si>
  <si>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</si>
  <si>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</si>
  <si>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</si>
  <si>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</si>
  <si>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</si>
  <si>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</si>
  <si>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</si>
  <si>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</si>
  <si>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</si>
  <si>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</si>
  <si>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</si>
  <si>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</si>
  <si>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</si>
  <si>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</si>
  <si>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</si>
  <si>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</si>
  <si>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</si>
  <si>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</si>
  <si>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</si>
  <si>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</si>
  <si>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</si>
  <si>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</si>
  <si>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</si>
  <si>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</si>
  <si>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</si>
  <si>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</si>
  <si>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</si>
  <si>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</si>
  <si>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</si>
  <si>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</si>
  <si>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福岡県豊前市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</si>
  <si>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</si>
  <si>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</si>
  <si>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</si>
  <si>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</si>
  <si>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</si>
  <si>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</si>
  <si>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</si>
  <si>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</si>
  <si>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</si>
  <si>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</si>
  <si>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</si>
  <si>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</si>
  <si>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</si>
  <si>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</si>
  <si>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</si>
  <si>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</si>
  <si>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</si>
  <si>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</si>
  <si>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</si>
  <si>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</si>
  <si>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</si>
  <si>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</si>
  <si>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</si>
  <si>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</si>
  <si>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</si>
  <si>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</si>
  <si>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</si>
  <si>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</si>
  <si>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</si>
  <si>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</si>
  <si>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</si>
  <si>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</si>
  <si>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</si>
  <si>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</si>
  <si>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</si>
  <si>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</si>
  <si>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</si>
  <si>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</si>
  <si>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</si>
  <si>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</si>
  <si>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</si>
  <si>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</si>
  <si>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</si>
  <si>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</si>
  <si>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</si>
  <si>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</si>
  <si>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</si>
  <si>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</si>
  <si>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</si>
  <si>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</si>
  <si>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</si>
  <si>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</si>
  <si>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</si>
  <si>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</si>
  <si>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</si>
  <si>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</si>
  <si>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</si>
  <si>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</si>
  <si>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</si>
  <si>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</si>
  <si>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</si>
  <si>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</si>
  <si>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</si>
  <si>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</si>
  <si>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</si>
  <si>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</si>
  <si>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</si>
  <si>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</si>
  <si>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</si>
  <si>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</si>
  <si>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</si>
  <si>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</si>
  <si>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</si>
  <si>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</si>
  <si>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</si>
  <si>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</si>
  <si>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</si>
  <si>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</si>
  <si>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</si>
  <si>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</si>
  <si>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</si>
  <si>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</si>
  <si>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</si>
  <si>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</si>
  <si>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</si>
  <si>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</si>
  <si>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</si>
  <si>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</si>
  <si>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</si>
  <si>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</si>
  <si>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</si>
  <si>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</si>
  <si>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</si>
  <si>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</si>
  <si>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</si>
  <si>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</si>
  <si>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</si>
  <si>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</si>
  <si>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</si>
  <si>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</si>
  <si>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</si>
  <si>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</si>
  <si>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</si>
  <si>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</si>
  <si>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</si>
  <si>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</si>
  <si>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</si>
  <si>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</si>
  <si>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</si>
  <si>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</si>
  <si>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</si>
  <si>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</si>
  <si>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</si>
  <si>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</si>
  <si>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</si>
  <si>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</si>
  <si>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</si>
  <si>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</si>
  <si>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</si>
  <si>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</si>
  <si>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</si>
  <si>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</si>
  <si>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</si>
  <si>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</si>
  <si>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</si>
  <si>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</si>
  <si>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</si>
  <si>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</si>
  <si>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</si>
  <si>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</si>
  <si>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</si>
  <si>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</si>
  <si>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</si>
  <si>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</si>
  <si>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</si>
  <si>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</si>
  <si>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</si>
  <si>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</si>
  <si>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</si>
  <si>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</si>
  <si>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</si>
  <si>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</si>
  <si>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</si>
  <si>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</si>
  <si>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</si>
  <si>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</si>
  <si>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</si>
  <si>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</si>
  <si>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</si>
  <si>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</si>
  <si>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</si>
  <si>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</si>
  <si>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福岡県豊前市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</si>
  <si>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</si>
  <si>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</si>
  <si>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</si>
  <si>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</si>
  <si>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</si>
  <si>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</si>
  <si>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</si>
  <si>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</si>
  <si>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</si>
  <si>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</si>
  <si>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</si>
  <si>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</si>
  <si>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</si>
  <si>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</si>
  <si>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</si>
  <si>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</si>
  <si>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</si>
  <si>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</si>
  <si>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</si>
  <si>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</si>
  <si>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</si>
  <si>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</si>
  <si>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</si>
  <si>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</si>
  <si>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</si>
  <si>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</si>
  <si>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</si>
  <si>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</si>
  <si>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</si>
  <si>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</si>
  <si>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</si>
  <si>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</si>
  <si>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</si>
  <si>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</si>
  <si>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</si>
  <si>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</si>
  <si>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</si>
  <si>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</si>
  <si>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</si>
  <si>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</si>
  <si>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</si>
  <si>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法適用企業</t>
    <phoneticPr fontId="5"/>
  </si>
  <si>
    <t>公共下水道事業会計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</si>
  <si>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</si>
  <si>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</si>
  <si>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</si>
  <si>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</si>
  <si>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</si>
  <si>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</si>
  <si>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</si>
  <si>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</si>
  <si>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</si>
  <si>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</si>
  <si>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</si>
  <si>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</si>
  <si>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</si>
  <si>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</si>
  <si>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</si>
  <si>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</si>
  <si>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</si>
  <si>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</si>
  <si>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</si>
  <si>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</si>
  <si>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</si>
  <si>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</si>
  <si>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</si>
  <si>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</si>
  <si>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</si>
  <si>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</si>
  <si>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</si>
  <si>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</si>
  <si>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</si>
  <si>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</si>
  <si>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</si>
  <si>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</si>
  <si>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</si>
  <si>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</si>
  <si>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</si>
  <si>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</si>
  <si>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</si>
  <si>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</si>
  <si>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</si>
  <si>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</si>
  <si>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</si>
  <si>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</si>
  <si>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</si>
  <si>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</si>
  <si>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</si>
  <si>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</si>
  <si>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</si>
  <si>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</si>
  <si>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</si>
  <si>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</si>
  <si>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</si>
  <si>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</si>
  <si>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</si>
  <si>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</si>
  <si>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</si>
  <si>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</si>
  <si>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</si>
  <si>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</si>
  <si>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</si>
  <si>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</si>
  <si>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</si>
  <si>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</si>
  <si>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</si>
  <si>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</si>
  <si>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工業用地造成事業特別会計</t>
    <phoneticPr fontId="5"/>
  </si>
  <si>
    <t>(Ｆ)</t>
    <phoneticPr fontId="5"/>
  </si>
  <si>
    <t>東部地区工業用水道事業会計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</si>
  <si>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</si>
  <si>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</si>
  <si>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</si>
  <si>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</si>
  <si>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</si>
  <si>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</si>
  <si>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</si>
  <si>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</si>
  <si>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</si>
  <si>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</si>
  <si>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</si>
  <si>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</si>
  <si>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</si>
  <si>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</si>
  <si>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</si>
  <si>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</si>
  <si>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</si>
  <si>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</si>
  <si>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</si>
  <si>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</si>
  <si>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</si>
  <si>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</si>
  <si>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</si>
  <si>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</si>
  <si>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</si>
  <si>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</si>
  <si>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</si>
  <si>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</si>
  <si>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</si>
  <si>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</si>
  <si>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</si>
  <si>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</si>
  <si>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</si>
  <si>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</si>
  <si>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</si>
  <si>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</si>
  <si>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</si>
  <si>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</si>
  <si>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</si>
  <si>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</si>
  <si>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</si>
  <si>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</si>
  <si>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</si>
  <si>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</si>
  <si>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</si>
  <si>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</si>
  <si>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</si>
  <si>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</si>
  <si>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</si>
  <si>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</si>
  <si>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</si>
  <si>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</si>
  <si>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</si>
  <si>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</si>
  <si>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</si>
  <si>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</si>
  <si>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</si>
  <si>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</si>
  <si>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</si>
  <si>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</si>
  <si>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</si>
  <si>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</si>
  <si>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</si>
  <si>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</si>
  <si>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</si>
  <si>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</si>
  <si>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</si>
  <si>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</si>
  <si>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</si>
  <si>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</si>
  <si>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</si>
  <si>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</si>
  <si>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</si>
  <si>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</si>
  <si>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</si>
  <si>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</si>
  <si>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</si>
  <si>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</si>
  <si>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</si>
  <si>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</si>
  <si>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</si>
  <si>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</si>
  <si>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</si>
  <si>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</si>
  <si>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</si>
  <si>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1.79</t>
  </si>
  <si>
    <t>▲ 5.49</t>
  </si>
  <si>
    <t>国民健康保険事業特別会計</t>
  </si>
  <si>
    <t>▲ 0.71</t>
  </si>
  <si>
    <t>▲ 0.36</t>
  </si>
  <si>
    <t>▲ 0.45</t>
  </si>
  <si>
    <t>▲ 1.81</t>
  </si>
  <si>
    <t>公共下水道事業会計</t>
  </si>
  <si>
    <t>一般会計</t>
  </si>
  <si>
    <t>水道事業会計</t>
  </si>
  <si>
    <t>東部地区工業用水道事業会計</t>
  </si>
  <si>
    <t>後期高齢者医療事業特別会計</t>
  </si>
  <si>
    <t>住宅新築資金等貸付事業特別会計</t>
  </si>
  <si>
    <t>▲ 0.20</t>
  </si>
  <si>
    <t>▲ 0.05</t>
  </si>
  <si>
    <t>▲ 0.02</t>
  </si>
  <si>
    <t>▲ 0.00</t>
  </si>
  <si>
    <t>市営駐車場事業特別会計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</si>
  <si>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</si>
  <si>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</si>
  <si>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</si>
  <si>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</si>
  <si>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</si>
  <si>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</si>
  <si>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</si>
  <si>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</si>
  <si>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</si>
  <si>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ぶぜん街づくり会社</t>
    <rPh sb="3" eb="4">
      <t>マチ</t>
    </rPh>
    <rPh sb="7" eb="9">
      <t>カイシャ</t>
    </rPh>
    <phoneticPr fontId="11"/>
  </si>
  <si>
    <t>豊前市土地開発公社</t>
    <rPh sb="0" eb="3">
      <t>ブゼンシ</t>
    </rPh>
    <rPh sb="3" eb="5">
      <t>トチ</t>
    </rPh>
    <rPh sb="5" eb="7">
      <t>カイハツ</t>
    </rPh>
    <rPh sb="7" eb="9">
      <t>コウシャ</t>
    </rPh>
    <phoneticPr fontId="11"/>
  </si>
  <si>
    <t>〇</t>
  </si>
  <si>
    <t>上毛町外一市一町矢方池土木組合</t>
    <rPh sb="0" eb="2">
      <t>コウゲ</t>
    </rPh>
    <rPh sb="2" eb="3">
      <t>マチ</t>
    </rPh>
    <rPh sb="3" eb="4">
      <t>ソト</t>
    </rPh>
    <rPh sb="4" eb="6">
      <t>イッシ</t>
    </rPh>
    <rPh sb="6" eb="7">
      <t>イチ</t>
    </rPh>
    <rPh sb="7" eb="8">
      <t>マチ</t>
    </rPh>
    <rPh sb="8" eb="9">
      <t>ヤ</t>
    </rPh>
    <rPh sb="9" eb="10">
      <t>カタ</t>
    </rPh>
    <rPh sb="10" eb="11">
      <t>イケ</t>
    </rPh>
    <rPh sb="11" eb="13">
      <t>ドボク</t>
    </rPh>
    <rPh sb="13" eb="15">
      <t>クミアイ</t>
    </rPh>
    <phoneticPr fontId="11"/>
  </si>
  <si>
    <t>吉富町外一市中学校組合</t>
    <rPh sb="0" eb="2">
      <t>ヨシトミ</t>
    </rPh>
    <rPh sb="2" eb="3">
      <t>マチ</t>
    </rPh>
    <rPh sb="3" eb="4">
      <t>ソト</t>
    </rPh>
    <rPh sb="4" eb="6">
      <t>イッシ</t>
    </rPh>
    <rPh sb="6" eb="9">
      <t>チュウガッコウ</t>
    </rPh>
    <rPh sb="9" eb="11">
      <t>クミアイ</t>
    </rPh>
    <phoneticPr fontId="11"/>
  </si>
  <si>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11"/>
  </si>
  <si>
    <t>豊前市外二町財産組合</t>
    <rPh sb="0" eb="3">
      <t>ブゼンシ</t>
    </rPh>
    <rPh sb="3" eb="4">
      <t>ソト</t>
    </rPh>
    <rPh sb="4" eb="6">
      <t>ニチョウ</t>
    </rPh>
    <rPh sb="6" eb="8">
      <t>ザイサン</t>
    </rPh>
    <rPh sb="8" eb="10">
      <t>クミアイ</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</si>
  <si>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</si>
  <si>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1"/>
  </si>
  <si>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1"/>
  </si>
  <si>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1"/>
  </si>
  <si>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</si>
  <si>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</si>
  <si>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京築地区水道企業団</t>
    <rPh sb="0" eb="2">
      <t>ケイチク</t>
    </rPh>
    <rPh sb="2" eb="4">
      <t>チク</t>
    </rPh>
    <rPh sb="4" eb="6">
      <t>スイドウ</t>
    </rPh>
    <rPh sb="6" eb="8">
      <t>キギョウ</t>
    </rPh>
    <rPh sb="8" eb="9">
      <t>ダン</t>
    </rPh>
    <phoneticPr fontId="11"/>
  </si>
  <si>
    <t>法適用企業</t>
    <rPh sb="0" eb="1">
      <t>ホウ</t>
    </rPh>
    <rPh sb="1" eb="3">
      <t>テキヨウ</t>
    </rPh>
    <rPh sb="3" eb="5">
      <t>キギョウ</t>
    </rPh>
    <phoneticPr fontId="2"/>
  </si>
  <si>
    <t>豊前市外二町清掃施設組合</t>
    <phoneticPr fontId="2"/>
  </si>
  <si>
    <t>　公共施設等整備基金</t>
    <phoneticPr fontId="5"/>
  </si>
  <si>
    <t>　退職手当基金</t>
    <rPh sb="1" eb="3">
      <t>タイショク</t>
    </rPh>
    <rPh sb="3" eb="5">
      <t>テアテ</t>
    </rPh>
    <rPh sb="5" eb="7">
      <t>キキン</t>
    </rPh>
    <phoneticPr fontId="5"/>
  </si>
  <si>
    <t>　総合文化施設整備基金</t>
  </si>
  <si>
    <t>　ふるさとづくり応援基金</t>
  </si>
  <si>
    <t>　し尿処理施設解体基金</t>
    <phoneticPr fontId="2"/>
  </si>
  <si>
    <t>京築広域市町村圏事務組合</t>
    <rPh sb="0" eb="2">
      <t>ケイチク</t>
    </rPh>
    <rPh sb="2" eb="4">
      <t>コウイキ</t>
    </rPh>
    <rPh sb="4" eb="7">
      <t>シチョウソン</t>
    </rPh>
    <rPh sb="7" eb="8">
      <t>ケン</t>
    </rPh>
    <rPh sb="8" eb="10">
      <t>ジム</t>
    </rPh>
    <rPh sb="10" eb="12">
      <t>クミアイ</t>
    </rPh>
    <phoneticPr fontId="11"/>
  </si>
  <si>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</si>
  <si>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</si>
  <si>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地方債の新規発行を抑制してきた結果、将来負担比率が低下している。有形固定資産減価償却率も類似団体より低くなっている。
老朽化した小中学校を再編し更新する事業が控えており、公共施設等総合管理計画に基づき、今後、老朽化対策に積極的に取り組んでいく。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</si>
  <si>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</si>
  <si>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</si>
  <si>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</si>
  <si>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</si>
  <si>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</si>
  <si>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</si>
  <si>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低くなっている。これは、起債額が償還元金を超えないよう継続して地方債現在高を減少させてきたためである。将来負担比率が低下傾向にあるため、実質公債費比率についても、今後は低下してくるものと想定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</si>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</sst>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4" fillId="0" borderId="122" xfId="15" applyFont="1" applyBorder="1" applyAlignment="1" applyProtection="1">
      <alignment horizontal="center"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00"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2"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6" borderId="88"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177" fontId="34" fillId="6" borderId="6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xmlns:c16r2="http://schemas.microsoft.com/office/drawing/2015/06/chart">
            <c:ext xmlns:c16="http://schemas.microsoft.com/office/drawing/2014/chart" uri="{C3380CC4-5D6E-409C-BE32-E72D297353CC}">
              <c16:uniqueId val="{00000000-DFBC-4CEE-9668-D42EBC8896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32890</c:v>
                </c:pt>
                <c:pt idx="1">
                  <c:v>60284</c:v>
                </c:pt>
                <c:pt idx="2">
                  <c:v>43160</c:v>
                </c:pt>
                <c:pt idx="3">
                  <c:v>49967</c:v>
                </c:pt>
                <c:pt idx="4">
                  <c:v>44903</c:v>
                </c:pt>
              </c:numCache>
            </c:numRef>
          </c:val>
          <c:smooth val="0"/>
          <c:extLst xmlns:c16r2="http://schemas.microsoft.com/office/drawing/2015/06/chart">
            <c:ext xmlns:c16="http://schemas.microsoft.com/office/drawing/2014/chart" uri="{C3380CC4-5D6E-409C-BE32-E72D297353CC}">
              <c16:uniqueId val="{00000001-DFBC-4CEE-9668-D42EBC889632}"/>
            </c:ext>
          </c:extLst>
        </c:ser>
        <c:dLbls>
          <c:showLegendKey val="0"/>
          <c:showVal val="0"/>
          <c:showCatName val="0"/>
          <c:showSerName val="0"/>
          <c:showPercent val="0"/>
          <c:showBubbleSize val="0"/>
        </c:dLbls>
        <c:marker val="1"/>
        <c:smooth val="0"/>
        <c:axId val="499519200"/>
        <c:axId val="499519584"/>
      </c:lineChart>
      <c:catAx>
        <c:axId val="499519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519584"/>
        <c:crosses val="autoZero"/>
        <c:auto val="1"/>
        <c:lblAlgn val="ctr"/>
        <c:lblOffset val="100"/>
        <c:tickLblSkip val="1"/>
        <c:tickMarkSkip val="1"/>
        <c:noMultiLvlLbl val="0"/>
      </c:catAx>
      <c:valAx>
        <c:axId val="49951958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519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2.2000000000000002</c:v>
                </c:pt>
                <c:pt idx="1">
                  <c:v>1.78</c:v>
                </c:pt>
                <c:pt idx="2">
                  <c:v>2.2599999999999998</c:v>
                </c:pt>
                <c:pt idx="3">
                  <c:v>5.98</c:v>
                </c:pt>
                <c:pt idx="4">
                  <c:v>5.34</c:v>
                </c:pt>
              </c:numCache>
            </c:numRef>
          </c:val>
          <c:extLst xmlns:c16r2="http://schemas.microsoft.com/office/drawing/2015/06/chart">
            <c:ext xmlns:c16="http://schemas.microsoft.com/office/drawing/2014/chart" uri="{C3380CC4-5D6E-409C-BE32-E72D297353CC}">
              <c16:uniqueId val="{00000000-03CE-44D7-85CB-7A295D1A6C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c:v>
                </c:pt>
                <c:pt idx="1">
                  <c:v>22.06</c:v>
                </c:pt>
                <c:pt idx="2">
                  <c:v>21.22</c:v>
                </c:pt>
                <c:pt idx="3">
                  <c:v>21.12</c:v>
                </c:pt>
                <c:pt idx="4">
                  <c:v>20.49</c:v>
                </c:pt>
              </c:numCache>
            </c:numRef>
          </c:val>
          <c:extLst xmlns:c16r2="http://schemas.microsoft.com/office/drawing/2015/06/chart">
            <c:ext xmlns:c16="http://schemas.microsoft.com/office/drawing/2014/chart" uri="{C3380CC4-5D6E-409C-BE32-E72D297353CC}">
              <c16:uniqueId val="{00000001-03CE-44D7-85CB-7A295D1A6C1C}"/>
            </c:ext>
          </c:extLst>
        </c:ser>
        <c:dLbls>
          <c:showLegendKey val="0"/>
          <c:showVal val="0"/>
          <c:showCatName val="0"/>
          <c:showSerName val="0"/>
          <c:showPercent val="0"/>
          <c:showBubbleSize val="0"/>
        </c:dLbls>
        <c:gapWidth val="250"/>
        <c:overlap val="100"/>
        <c:axId val="502204352"/>
        <c:axId val="502204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1.54</c:v>
                </c:pt>
                <c:pt idx="1">
                  <c:v>-1.79</c:v>
                </c:pt>
                <c:pt idx="2">
                  <c:v>0.83</c:v>
                </c:pt>
                <c:pt idx="3">
                  <c:v>3.29</c:v>
                </c:pt>
                <c:pt idx="4">
                  <c:v>-5.49</c:v>
                </c:pt>
              </c:numCache>
            </c:numRef>
          </c:val>
          <c:smooth val="0"/>
          <c:extLst xmlns:c16r2="http://schemas.microsoft.com/office/drawing/2015/06/chart">
            <c:ext xmlns:c16="http://schemas.microsoft.com/office/drawing/2014/chart" uri="{C3380CC4-5D6E-409C-BE32-E72D297353CC}">
              <c16:uniqueId val="{00000002-03CE-44D7-85CB-7A295D1A6C1C}"/>
            </c:ext>
          </c:extLst>
        </c:ser>
        <c:dLbls>
          <c:showLegendKey val="0"/>
          <c:showVal val="0"/>
          <c:showCatName val="0"/>
          <c:showSerName val="0"/>
          <c:showPercent val="0"/>
          <c:showBubbleSize val="0"/>
        </c:dLbls>
        <c:marker val="1"/>
        <c:smooth val="0"/>
        <c:axId val="502204352"/>
        <c:axId val="502204736"/>
      </c:lineChart>
      <c:catAx>
        <c:axId val="50220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204736"/>
        <c:crosses val="autoZero"/>
        <c:auto val="1"/>
        <c:lblAlgn val="ctr"/>
        <c:lblOffset val="100"/>
        <c:tickLblSkip val="1"/>
        <c:tickMarkSkip val="1"/>
        <c:noMultiLvlLbl val="0"/>
      </c:catAx>
      <c:valAx>
        <c:axId val="502204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204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7EB-4488-A1FA-4D694D53B9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7EB-4488-A1FA-4D694D53B98F}"/>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7EB-4488-A1FA-4D694D53B98F}"/>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0.2</c:v>
                </c:pt>
                <c:pt idx="1">
                  <c:v>#N/A</c:v>
                </c:pt>
                <c:pt idx="2">
                  <c:v>0.05</c:v>
                </c:pt>
                <c:pt idx="3">
                  <c:v>#N/A</c:v>
                </c:pt>
                <c:pt idx="4">
                  <c:v>0.02</c:v>
                </c:pt>
                <c:pt idx="5">
                  <c:v>#N/A</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67EB-4488-A1FA-4D694D53B98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0.23</c:v>
                </c:pt>
                <c:pt idx="2">
                  <c:v>#N/A</c:v>
                </c:pt>
                <c:pt idx="3">
                  <c:v>0.25</c:v>
                </c:pt>
                <c:pt idx="4">
                  <c:v>#N/A</c:v>
                </c:pt>
                <c:pt idx="5">
                  <c:v>0.22</c:v>
                </c:pt>
                <c:pt idx="6">
                  <c:v>#N/A</c:v>
                </c:pt>
                <c:pt idx="7">
                  <c:v>0.22</c:v>
                </c:pt>
                <c:pt idx="8">
                  <c:v>#N/A</c:v>
                </c:pt>
                <c:pt idx="9">
                  <c:v>0.25</c:v>
                </c:pt>
              </c:numCache>
            </c:numRef>
          </c:val>
          <c:extLst xmlns:c16r2="http://schemas.microsoft.com/office/drawing/2015/06/chart">
            <c:ext xmlns:c16="http://schemas.microsoft.com/office/drawing/2014/chart" uri="{C3380CC4-5D6E-409C-BE32-E72D297353CC}">
              <c16:uniqueId val="{00000004-67EB-4488-A1FA-4D694D53B98F}"/>
            </c:ext>
          </c:extLst>
        </c:ser>
        <c:ser>
          <c:idx val="5"/>
          <c:order val="5"/>
          <c:tx>
            <c:strRef>
              <c:f>データシート!$A$32</c:f>
              <c:strCache>
                <c:ptCount val="1"/>
                <c:pt idx="0">
                  <c:v>東部地区工業用水道事業会計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1.25</c:v>
                </c:pt>
                <c:pt idx="2">
                  <c:v>#N/A</c:v>
                </c:pt>
                <c:pt idx="3">
                  <c:v>1.3</c:v>
                </c:pt>
                <c:pt idx="4">
                  <c:v>#N/A</c:v>
                </c:pt>
                <c:pt idx="5">
                  <c:v>1.32</c:v>
                </c:pt>
                <c:pt idx="6">
                  <c:v>#N/A</c:v>
                </c:pt>
                <c:pt idx="7">
                  <c:v>1.33</c:v>
                </c:pt>
                <c:pt idx="8">
                  <c:v>#N/A</c:v>
                </c:pt>
                <c:pt idx="9">
                  <c:v>1.42</c:v>
                </c:pt>
              </c:numCache>
            </c:numRef>
          </c:val>
          <c:extLst xmlns:c16r2="http://schemas.microsoft.com/office/drawing/2015/06/chart">
            <c:ext xmlns:c16="http://schemas.microsoft.com/office/drawing/2014/chart" uri="{C3380CC4-5D6E-409C-BE32-E72D297353CC}">
              <c16:uniqueId val="{00000005-67EB-4488-A1FA-4D694D53B98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1.64</c:v>
                </c:pt>
                <c:pt idx="2">
                  <c:v>#N/A</c:v>
                </c:pt>
                <c:pt idx="3">
                  <c:v>3.12</c:v>
                </c:pt>
                <c:pt idx="4">
                  <c:v>#N/A</c:v>
                </c:pt>
                <c:pt idx="5">
                  <c:v>2.7</c:v>
                </c:pt>
                <c:pt idx="6">
                  <c:v>#N/A</c:v>
                </c:pt>
                <c:pt idx="7">
                  <c:v>2.42</c:v>
                </c:pt>
                <c:pt idx="8">
                  <c:v>#N/A</c:v>
                </c:pt>
                <c:pt idx="9">
                  <c:v>2.11</c:v>
                </c:pt>
              </c:numCache>
            </c:numRef>
          </c:val>
          <c:extLst xmlns:c16r2="http://schemas.microsoft.com/office/drawing/2015/06/chart">
            <c:ext xmlns:c16="http://schemas.microsoft.com/office/drawing/2014/chart" uri="{C3380CC4-5D6E-409C-BE32-E72D297353CC}">
              <c16:uniqueId val="{00000006-67EB-4488-A1FA-4D694D53B98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2.34</c:v>
                </c:pt>
                <c:pt idx="2">
                  <c:v>#N/A</c:v>
                </c:pt>
                <c:pt idx="3">
                  <c:v>1.83</c:v>
                </c:pt>
                <c:pt idx="4">
                  <c:v>#N/A</c:v>
                </c:pt>
                <c:pt idx="5">
                  <c:v>2.2799999999999998</c:v>
                </c:pt>
                <c:pt idx="6">
                  <c:v>#N/A</c:v>
                </c:pt>
                <c:pt idx="7">
                  <c:v>5.98</c:v>
                </c:pt>
                <c:pt idx="8">
                  <c:v>#N/A</c:v>
                </c:pt>
                <c:pt idx="9">
                  <c:v>5.32</c:v>
                </c:pt>
              </c:numCache>
            </c:numRef>
          </c:val>
          <c:extLst xmlns:c16r2="http://schemas.microsoft.com/office/drawing/2015/06/chart">
            <c:ext xmlns:c16="http://schemas.microsoft.com/office/drawing/2014/chart" uri="{C3380CC4-5D6E-409C-BE32-E72D297353CC}">
              <c16:uniqueId val="{00000007-67EB-4488-A1FA-4D694D53B98F}"/>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5.82</c:v>
                </c:pt>
                <c:pt idx="2">
                  <c:v>#N/A</c:v>
                </c:pt>
                <c:pt idx="3">
                  <c:v>6.3</c:v>
                </c:pt>
                <c:pt idx="4">
                  <c:v>#N/A</c:v>
                </c:pt>
                <c:pt idx="5">
                  <c:v>5.79</c:v>
                </c:pt>
                <c:pt idx="6">
                  <c:v>#N/A</c:v>
                </c:pt>
                <c:pt idx="7">
                  <c:v>5.38</c:v>
                </c:pt>
                <c:pt idx="8">
                  <c:v>#N/A</c:v>
                </c:pt>
                <c:pt idx="9">
                  <c:v>5.38</c:v>
                </c:pt>
              </c:numCache>
            </c:numRef>
          </c:val>
          <c:extLst xmlns:c16r2="http://schemas.microsoft.com/office/drawing/2015/06/chart">
            <c:ext xmlns:c16="http://schemas.microsoft.com/office/drawing/2014/chart" uri="{C3380CC4-5D6E-409C-BE32-E72D297353CC}">
              <c16:uniqueId val="{00000008-67EB-4488-A1FA-4D694D53B98F}"/>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0.71</c:v>
                </c:pt>
                <c:pt idx="1">
                  <c:v>#N/A</c:v>
                </c:pt>
                <c:pt idx="2">
                  <c:v>#N/A</c:v>
                </c:pt>
                <c:pt idx="3">
                  <c:v>0.52</c:v>
                </c:pt>
                <c:pt idx="4">
                  <c:v>0.36</c:v>
                </c:pt>
                <c:pt idx="5">
                  <c:v>#N/A</c:v>
                </c:pt>
                <c:pt idx="6">
                  <c:v>0.45</c:v>
                </c:pt>
                <c:pt idx="7">
                  <c:v>#N/A</c:v>
                </c:pt>
                <c:pt idx="8">
                  <c:v>1.81</c:v>
                </c:pt>
                <c:pt idx="9">
                  <c:v>#N/A</c:v>
                </c:pt>
              </c:numCache>
            </c:numRef>
          </c:val>
          <c:extLst xmlns:c16r2="http://schemas.microsoft.com/office/drawing/2015/06/chart">
            <c:ext xmlns:c16="http://schemas.microsoft.com/office/drawing/2014/chart" uri="{C3380CC4-5D6E-409C-BE32-E72D297353CC}">
              <c16:uniqueId val="{00000009-67EB-4488-A1FA-4D694D53B98F}"/>
            </c:ext>
          </c:extLst>
        </c:ser>
        <c:dLbls>
          <c:showLegendKey val="0"/>
          <c:showVal val="0"/>
          <c:showCatName val="0"/>
          <c:showSerName val="0"/>
          <c:showPercent val="0"/>
          <c:showBubbleSize val="0"/>
        </c:dLbls>
        <c:gapWidth val="150"/>
        <c:overlap val="100"/>
        <c:axId val="504141848"/>
        <c:axId val="503109928"/>
      </c:barChart>
      <c:catAx>
        <c:axId val="504141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109928"/>
        <c:crosses val="autoZero"/>
        <c:auto val="1"/>
        <c:lblAlgn val="ctr"/>
        <c:lblOffset val="100"/>
        <c:tickLblSkip val="1"/>
        <c:tickMarkSkip val="1"/>
        <c:noMultiLvlLbl val="0"/>
      </c:catAx>
      <c:valAx>
        <c:axId val="503109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141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976</c:v>
                </c:pt>
                <c:pt idx="5">
                  <c:v>975</c:v>
                </c:pt>
                <c:pt idx="8">
                  <c:v>948</c:v>
                </c:pt>
                <c:pt idx="11">
                  <c:v>927</c:v>
                </c:pt>
                <c:pt idx="14">
                  <c:v>869</c:v>
                </c:pt>
              </c:numCache>
            </c:numRef>
          </c:val>
          <c:extLst xmlns:c16r2="http://schemas.microsoft.com/office/drawing/2015/06/chart">
            <c:ext xmlns:c16="http://schemas.microsoft.com/office/drawing/2014/chart" uri="{C3380CC4-5D6E-409C-BE32-E72D297353CC}">
              <c16:uniqueId val="{00000000-2020-4928-8DCB-055BFBD725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020-4928-8DCB-055BFBD725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88</c:v>
                </c:pt>
                <c:pt idx="3">
                  <c:v>90</c:v>
                </c:pt>
                <c:pt idx="6">
                  <c:v>84</c:v>
                </c:pt>
                <c:pt idx="9">
                  <c:v>72</c:v>
                </c:pt>
                <c:pt idx="12">
                  <c:v>30</c:v>
                </c:pt>
              </c:numCache>
            </c:numRef>
          </c:val>
          <c:extLst xmlns:c16r2="http://schemas.microsoft.com/office/drawing/2015/06/chart">
            <c:ext xmlns:c16="http://schemas.microsoft.com/office/drawing/2014/chart" uri="{C3380CC4-5D6E-409C-BE32-E72D297353CC}">
              <c16:uniqueId val="{00000002-2020-4928-8DCB-055BFBD725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20-4928-8DCB-055BFBD725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286</c:v>
                </c:pt>
                <c:pt idx="3">
                  <c:v>261</c:v>
                </c:pt>
                <c:pt idx="6">
                  <c:v>261</c:v>
                </c:pt>
                <c:pt idx="9">
                  <c:v>257</c:v>
                </c:pt>
                <c:pt idx="12">
                  <c:v>254</c:v>
                </c:pt>
              </c:numCache>
            </c:numRef>
          </c:val>
          <c:extLst xmlns:c16r2="http://schemas.microsoft.com/office/drawing/2015/06/chart">
            <c:ext xmlns:c16="http://schemas.microsoft.com/office/drawing/2014/chart" uri="{C3380CC4-5D6E-409C-BE32-E72D297353CC}">
              <c16:uniqueId val="{00000004-2020-4928-8DCB-055BFBD725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20-4928-8DCB-055BFBD725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020-4928-8DCB-055BFBD725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1178</c:v>
                </c:pt>
                <c:pt idx="3">
                  <c:v>1176</c:v>
                </c:pt>
                <c:pt idx="6">
                  <c:v>1193</c:v>
                </c:pt>
                <c:pt idx="9">
                  <c:v>1173</c:v>
                </c:pt>
                <c:pt idx="12">
                  <c:v>1179</c:v>
                </c:pt>
              </c:numCache>
            </c:numRef>
          </c:val>
          <c:extLst xmlns:c16r2="http://schemas.microsoft.com/office/drawing/2015/06/chart">
            <c:ext xmlns:c16="http://schemas.microsoft.com/office/drawing/2014/chart" uri="{C3380CC4-5D6E-409C-BE32-E72D297353CC}">
              <c16:uniqueId val="{00000007-2020-4928-8DCB-055BFBD725FF}"/>
            </c:ext>
          </c:extLst>
        </c:ser>
        <c:dLbls>
          <c:showLegendKey val="0"/>
          <c:showVal val="0"/>
          <c:showCatName val="0"/>
          <c:showSerName val="0"/>
          <c:showPercent val="0"/>
          <c:showBubbleSize val="0"/>
        </c:dLbls>
        <c:gapWidth val="100"/>
        <c:overlap val="100"/>
        <c:axId val="503115312"/>
        <c:axId val="499276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576</c:v>
                </c:pt>
                <c:pt idx="2">
                  <c:v>#N/A</c:v>
                </c:pt>
                <c:pt idx="3">
                  <c:v>#N/A</c:v>
                </c:pt>
                <c:pt idx="4">
                  <c:v>552</c:v>
                </c:pt>
                <c:pt idx="5">
                  <c:v>#N/A</c:v>
                </c:pt>
                <c:pt idx="6">
                  <c:v>#N/A</c:v>
                </c:pt>
                <c:pt idx="7">
                  <c:v>590</c:v>
                </c:pt>
                <c:pt idx="8">
                  <c:v>#N/A</c:v>
                </c:pt>
                <c:pt idx="9">
                  <c:v>#N/A</c:v>
                </c:pt>
                <c:pt idx="10">
                  <c:v>575</c:v>
                </c:pt>
                <c:pt idx="11">
                  <c:v>#N/A</c:v>
                </c:pt>
                <c:pt idx="12">
                  <c:v>#N/A</c:v>
                </c:pt>
                <c:pt idx="13">
                  <c:v>594</c:v>
                </c:pt>
                <c:pt idx="14">
                  <c:v>#N/A</c:v>
                </c:pt>
              </c:numCache>
            </c:numRef>
          </c:val>
          <c:smooth val="0"/>
          <c:extLst xmlns:c16r2="http://schemas.microsoft.com/office/drawing/2015/06/chart">
            <c:ext xmlns:c16="http://schemas.microsoft.com/office/drawing/2014/chart" uri="{C3380CC4-5D6E-409C-BE32-E72D297353CC}">
              <c16:uniqueId val="{00000008-2020-4928-8DCB-055BFBD725FF}"/>
            </c:ext>
          </c:extLst>
        </c:ser>
        <c:dLbls>
          <c:showLegendKey val="0"/>
          <c:showVal val="0"/>
          <c:showCatName val="0"/>
          <c:showSerName val="0"/>
          <c:showPercent val="0"/>
          <c:showBubbleSize val="0"/>
        </c:dLbls>
        <c:marker val="1"/>
        <c:smooth val="0"/>
        <c:axId val="503115312"/>
        <c:axId val="499276416"/>
      </c:lineChart>
      <c:catAx>
        <c:axId val="50311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276416"/>
        <c:crosses val="autoZero"/>
        <c:auto val="1"/>
        <c:lblAlgn val="ctr"/>
        <c:lblOffset val="100"/>
        <c:tickLblSkip val="1"/>
        <c:tickMarkSkip val="1"/>
        <c:noMultiLvlLbl val="0"/>
      </c:catAx>
      <c:valAx>
        <c:axId val="499276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115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9061</c:v>
                </c:pt>
                <c:pt idx="5">
                  <c:v>9091</c:v>
                </c:pt>
                <c:pt idx="8">
                  <c:v>9144</c:v>
                </c:pt>
                <c:pt idx="11">
                  <c:v>8714</c:v>
                </c:pt>
                <c:pt idx="14">
                  <c:v>8160</c:v>
                </c:pt>
              </c:numCache>
            </c:numRef>
          </c:val>
          <c:extLst xmlns:c16r2="http://schemas.microsoft.com/office/drawing/2015/06/chart">
            <c:ext xmlns:c16="http://schemas.microsoft.com/office/drawing/2014/chart" uri="{C3380CC4-5D6E-409C-BE32-E72D297353CC}">
              <c16:uniqueId val="{00000000-46ED-406F-B53E-B43B3F4E1D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560</c:v>
                </c:pt>
                <c:pt idx="5">
                  <c:v>513</c:v>
                </c:pt>
                <c:pt idx="8">
                  <c:v>470</c:v>
                </c:pt>
                <c:pt idx="11">
                  <c:v>425</c:v>
                </c:pt>
                <c:pt idx="14">
                  <c:v>384</c:v>
                </c:pt>
              </c:numCache>
            </c:numRef>
          </c:val>
          <c:extLst xmlns:c16r2="http://schemas.microsoft.com/office/drawing/2015/06/chart">
            <c:ext xmlns:c16="http://schemas.microsoft.com/office/drawing/2014/chart" uri="{C3380CC4-5D6E-409C-BE32-E72D297353CC}">
              <c16:uniqueId val="{00000001-46ED-406F-B53E-B43B3F4E1D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2747</c:v>
                </c:pt>
                <c:pt idx="5">
                  <c:v>2704</c:v>
                </c:pt>
                <c:pt idx="8">
                  <c:v>2732</c:v>
                </c:pt>
                <c:pt idx="11">
                  <c:v>3419</c:v>
                </c:pt>
                <c:pt idx="14">
                  <c:v>3716</c:v>
                </c:pt>
              </c:numCache>
            </c:numRef>
          </c:val>
          <c:extLst xmlns:c16r2="http://schemas.microsoft.com/office/drawing/2015/06/chart">
            <c:ext xmlns:c16="http://schemas.microsoft.com/office/drawing/2014/chart" uri="{C3380CC4-5D6E-409C-BE32-E72D297353CC}">
              <c16:uniqueId val="{00000002-46ED-406F-B53E-B43B3F4E1D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6ED-406F-B53E-B43B3F4E1D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6ED-406F-B53E-B43B3F4E1D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6ED-406F-B53E-B43B3F4E1D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1853</c:v>
                </c:pt>
                <c:pt idx="3">
                  <c:v>1741</c:v>
                </c:pt>
                <c:pt idx="6">
                  <c:v>1833</c:v>
                </c:pt>
                <c:pt idx="9">
                  <c:v>1810</c:v>
                </c:pt>
                <c:pt idx="12">
                  <c:v>1824</c:v>
                </c:pt>
              </c:numCache>
            </c:numRef>
          </c:val>
          <c:extLst xmlns:c16r2="http://schemas.microsoft.com/office/drawing/2015/06/chart">
            <c:ext xmlns:c16="http://schemas.microsoft.com/office/drawing/2014/chart" uri="{C3380CC4-5D6E-409C-BE32-E72D297353CC}">
              <c16:uniqueId val="{00000006-46ED-406F-B53E-B43B3F4E1D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397</c:v>
                </c:pt>
                <c:pt idx="3">
                  <c:v>348</c:v>
                </c:pt>
                <c:pt idx="6">
                  <c:v>262</c:v>
                </c:pt>
                <c:pt idx="9">
                  <c:v>195</c:v>
                </c:pt>
                <c:pt idx="12">
                  <c:v>153</c:v>
                </c:pt>
              </c:numCache>
            </c:numRef>
          </c:val>
          <c:extLst xmlns:c16r2="http://schemas.microsoft.com/office/drawing/2015/06/chart">
            <c:ext xmlns:c16="http://schemas.microsoft.com/office/drawing/2014/chart" uri="{C3380CC4-5D6E-409C-BE32-E72D297353CC}">
              <c16:uniqueId val="{00000007-46ED-406F-B53E-B43B3F4E1D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3220</c:v>
                </c:pt>
                <c:pt idx="3">
                  <c:v>2940</c:v>
                </c:pt>
                <c:pt idx="6">
                  <c:v>2659</c:v>
                </c:pt>
                <c:pt idx="9">
                  <c:v>2338</c:v>
                </c:pt>
                <c:pt idx="12">
                  <c:v>2103</c:v>
                </c:pt>
              </c:numCache>
            </c:numRef>
          </c:val>
          <c:extLst xmlns:c16r2="http://schemas.microsoft.com/office/drawing/2015/06/chart">
            <c:ext xmlns:c16="http://schemas.microsoft.com/office/drawing/2014/chart" uri="{C3380CC4-5D6E-409C-BE32-E72D297353CC}">
              <c16:uniqueId val="{00000008-46ED-406F-B53E-B43B3F4E1D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145</c:v>
                </c:pt>
                <c:pt idx="3">
                  <c:v>145</c:v>
                </c:pt>
                <c:pt idx="6">
                  <c:v>145</c:v>
                </c:pt>
                <c:pt idx="9">
                  <c:v>145</c:v>
                </c:pt>
                <c:pt idx="12">
                  <c:v>145</c:v>
                </c:pt>
              </c:numCache>
            </c:numRef>
          </c:val>
          <c:extLst xmlns:c16r2="http://schemas.microsoft.com/office/drawing/2015/06/chart">
            <c:ext xmlns:c16="http://schemas.microsoft.com/office/drawing/2014/chart" uri="{C3380CC4-5D6E-409C-BE32-E72D297353CC}">
              <c16:uniqueId val="{00000009-46ED-406F-B53E-B43B3F4E1D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10162</c:v>
                </c:pt>
                <c:pt idx="3">
                  <c:v>10137</c:v>
                </c:pt>
                <c:pt idx="6">
                  <c:v>9705</c:v>
                </c:pt>
                <c:pt idx="9">
                  <c:v>9422</c:v>
                </c:pt>
                <c:pt idx="12">
                  <c:v>8677</c:v>
                </c:pt>
              </c:numCache>
            </c:numRef>
          </c:val>
          <c:extLst xmlns:c16r2="http://schemas.microsoft.com/office/drawing/2015/06/chart">
            <c:ext xmlns:c16="http://schemas.microsoft.com/office/drawing/2014/chart" uri="{C3380CC4-5D6E-409C-BE32-E72D297353CC}">
              <c16:uniqueId val="{0000000A-46ED-406F-B53E-B43B3F4E1DED}"/>
            </c:ext>
          </c:extLst>
        </c:ser>
        <c:dLbls>
          <c:showLegendKey val="0"/>
          <c:showVal val="0"/>
          <c:showCatName val="0"/>
          <c:showSerName val="0"/>
          <c:showPercent val="0"/>
          <c:showBubbleSize val="0"/>
        </c:dLbls>
        <c:gapWidth val="100"/>
        <c:overlap val="100"/>
        <c:axId val="405014432"/>
        <c:axId val="405012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3408</c:v>
                </c:pt>
                <c:pt idx="2">
                  <c:v>#N/A</c:v>
                </c:pt>
                <c:pt idx="3">
                  <c:v>#N/A</c:v>
                </c:pt>
                <c:pt idx="4">
                  <c:v>3001</c:v>
                </c:pt>
                <c:pt idx="5">
                  <c:v>#N/A</c:v>
                </c:pt>
                <c:pt idx="6">
                  <c:v>#N/A</c:v>
                </c:pt>
                <c:pt idx="7">
                  <c:v>2258</c:v>
                </c:pt>
                <c:pt idx="8">
                  <c:v>#N/A</c:v>
                </c:pt>
                <c:pt idx="9">
                  <c:v>#N/A</c:v>
                </c:pt>
                <c:pt idx="10">
                  <c:v>1351</c:v>
                </c:pt>
                <c:pt idx="11">
                  <c:v>#N/A</c:v>
                </c:pt>
                <c:pt idx="12">
                  <c:v>#N/A</c:v>
                </c:pt>
                <c:pt idx="13">
                  <c:v>642</c:v>
                </c:pt>
                <c:pt idx="14">
                  <c:v>#N/A</c:v>
                </c:pt>
              </c:numCache>
            </c:numRef>
          </c:val>
          <c:smooth val="0"/>
          <c:extLst xmlns:c16r2="http://schemas.microsoft.com/office/drawing/2015/06/chart">
            <c:ext xmlns:c16="http://schemas.microsoft.com/office/drawing/2014/chart" uri="{C3380CC4-5D6E-409C-BE32-E72D297353CC}">
              <c16:uniqueId val="{0000000B-46ED-406F-B53E-B43B3F4E1DED}"/>
            </c:ext>
          </c:extLst>
        </c:ser>
        <c:dLbls>
          <c:showLegendKey val="0"/>
          <c:showVal val="0"/>
          <c:showCatName val="0"/>
          <c:showSerName val="0"/>
          <c:showPercent val="0"/>
          <c:showBubbleSize val="0"/>
        </c:dLbls>
        <c:marker val="1"/>
        <c:smooth val="0"/>
        <c:axId val="405014432"/>
        <c:axId val="405012864"/>
      </c:lineChart>
      <c:catAx>
        <c:axId val="40501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012864"/>
        <c:crosses val="autoZero"/>
        <c:auto val="1"/>
        <c:lblAlgn val="ctr"/>
        <c:lblOffset val="100"/>
        <c:tickLblSkip val="1"/>
        <c:tickMarkSkip val="1"/>
        <c:noMultiLvlLbl val="0"/>
      </c:catAx>
      <c:valAx>
        <c:axId val="405012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014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1512</c:v>
                </c:pt>
                <c:pt idx="1">
                  <c:v>1563</c:v>
                </c:pt>
                <c:pt idx="2">
                  <c:v>1463</c:v>
                </c:pt>
              </c:numCache>
            </c:numRef>
          </c:val>
          <c:extLst xmlns:c16r2="http://schemas.microsoft.com/office/drawing/2015/06/chart">
            <c:ext xmlns:c16="http://schemas.microsoft.com/office/drawing/2014/chart" uri="{C3380CC4-5D6E-409C-BE32-E72D297353CC}">
              <c16:uniqueId val="{00000000-7A0B-4AF4-8C3F-7B867386F2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367</c:v>
                </c:pt>
                <c:pt idx="1">
                  <c:v>475</c:v>
                </c:pt>
                <c:pt idx="2">
                  <c:v>475</c:v>
                </c:pt>
              </c:numCache>
            </c:numRef>
          </c:val>
          <c:extLst xmlns:c16r2="http://schemas.microsoft.com/office/drawing/2015/06/chart">
            <c:ext xmlns:c16="http://schemas.microsoft.com/office/drawing/2014/chart" uri="{C3380CC4-5D6E-409C-BE32-E72D297353CC}">
              <c16:uniqueId val="{00000001-7A0B-4AF4-8C3F-7B867386F2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991</c:v>
                </c:pt>
                <c:pt idx="1">
                  <c:v>1183</c:v>
                </c:pt>
                <c:pt idx="2">
                  <c:v>1584</c:v>
                </c:pt>
              </c:numCache>
            </c:numRef>
          </c:val>
          <c:extLst xmlns:c16r2="http://schemas.microsoft.com/office/drawing/2015/06/chart">
            <c:ext xmlns:c16="http://schemas.microsoft.com/office/drawing/2014/chart" uri="{C3380CC4-5D6E-409C-BE32-E72D297353CC}">
              <c16:uniqueId val="{00000002-7A0B-4AF4-8C3F-7B867386F2B5}"/>
            </c:ext>
          </c:extLst>
        </c:ser>
        <c:dLbls>
          <c:showLegendKey val="0"/>
          <c:showVal val="0"/>
          <c:showCatName val="0"/>
          <c:showSerName val="0"/>
          <c:showPercent val="0"/>
          <c:showBubbleSize val="0"/>
        </c:dLbls>
        <c:gapWidth val="120"/>
        <c:overlap val="100"/>
        <c:axId val="405009336"/>
        <c:axId val="405010120"/>
      </c:barChart>
      <c:catAx>
        <c:axId val="405009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5010120"/>
        <c:crosses val="autoZero"/>
        <c:auto val="1"/>
        <c:lblAlgn val="ctr"/>
        <c:lblOffset val="100"/>
        <c:tickLblSkip val="1"/>
        <c:tickMarkSkip val="1"/>
        <c:noMultiLvlLbl val="0"/>
      </c:catAx>
      <c:valAx>
        <c:axId val="405010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5009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70D-4CE8-9E15-BA6849F25A1D}"/>
                </c:ext>
                <c:ext xmlns:c15="http://schemas.microsoft.com/office/drawing/2012/chart" uri="{CE6537A1-D6FC-4f65-9D91-7224C49458BB}">
                  <c15:dlblFieldTable>
                    <c15:dlblFTEntry>
                      <c15:txfldGUID>{3C6601B1-B400-437E-AE55-E7B2FF56A2D0}</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70D-4CE8-9E15-BA6849F25A1D}"/>
                </c:ext>
                <c:ext xmlns:c15="http://schemas.microsoft.com/office/drawing/2012/chart" uri="{CE6537A1-D6FC-4f65-9D91-7224C49458BB}">
                  <c15:dlblFieldTable>
                    <c15:dlblFTEntry>
                      <c15:txfldGUID>{7A1B2C65-0B1B-4FA2-8050-DB919DA20AD5}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70D-4CE8-9E15-BA6849F25A1D}"/>
                </c:ext>
                <c:ext xmlns:c15="http://schemas.microsoft.com/office/drawing/2012/chart" uri="{CE6537A1-D6FC-4f65-9D91-7224C49458BB}">
                  <c15:dlblFieldTable>
                    <c15:dlblFTEntry>
                      <c15:txfldGUID>{DB3D2240-4CBC-4CD5-B630-9125030F0CAC}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70D-4CE8-9E15-BA6849F25A1D}"/>
                </c:ext>
                <c:ext xmlns:c15="http://schemas.microsoft.com/office/drawing/2012/chart" uri="{CE6537A1-D6FC-4f65-9D91-7224C49458BB}">
                  <c15:dlblFieldTable>
                    <c15:dlblFTEntry>
                      <c15:txfldGUID>{30602A7F-1410-4374-8CC8-DEFF3D8A82ED}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70D-4CE8-9E15-BA6849F25A1D}"/>
                </c:ext>
                <c:ext xmlns:c15="http://schemas.microsoft.com/office/drawing/2012/chart" uri="{CE6537A1-D6FC-4f65-9D91-7224C49458BB}">
                  <c15:dlblFieldTable>
                    <c15:dlblFTEntry>
                      <c15:txfldGUID>{C08305E3-1C31-4B80-9F5C-4B177A64754E}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70D-4CE8-9E15-BA6849F25A1D}"/>
                </c:ext>
                <c:ext xmlns:c15="http://schemas.microsoft.com/office/drawing/2012/chart" uri="{CE6537A1-D6FC-4f65-9D91-7224C49458BB}">
                  <c15:dlblFieldTable>
                    <c15:dlblFTEntry>
                      <c15:txfldGUID>{D9BD6BBA-3BDA-4551-90C2-A2D1A5CFF4E5}</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70D-4CE8-9E15-BA6849F25A1D}"/>
                </c:ext>
                <c:ext xmlns:c15="http://schemas.microsoft.com/office/drawing/2012/chart" uri="{CE6537A1-D6FC-4f65-9D91-7224C49458BB}">
                  <c15:layout/>
                  <c15:dlblFieldTable>
                    <c15:dlblFTEntry>
                      <c15:txfldGUID>{89B1C511-4A80-404D-BA96-DC7E8856CDB9}</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70D-4CE8-9E15-BA6849F25A1D}"/>
                </c:ext>
                <c:ext xmlns:c15="http://schemas.microsoft.com/office/drawing/2012/chart" uri="{CE6537A1-D6FC-4f65-9D91-7224C49458BB}">
                  <c15:layout/>
                  <c15:dlblFieldTable>
                    <c15:dlblFTEntry>
                      <c15:txfldGUID>{3A87FF06-1A50-403D-9847-46189700EFC9}</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70D-4CE8-9E15-BA6849F25A1D}"/>
                </c:ext>
                <c:ext xmlns:c15="http://schemas.microsoft.com/office/drawing/2012/chart" uri="{CE6537A1-D6FC-4f65-9D91-7224C49458BB}">
                  <c15:layout/>
                  <c15:dlblFieldTable>
                    <c15:dlblFTEntry>
                      <c15:txfldGUID>{48C8E39D-858A-4735-8528-C207149BC099}</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56.8</c:v>
                </c:pt>
                <c:pt idx="24">
                  <c:v>57.5</c:v>
                </c:pt>
                <c:pt idx="32">
                  <c:v>58.9</c:v>
                </c:pt>
              </c:numCache>
            </c:numRef>
          </c:xVal>
          <c:yVal>
            <c:numRef>
              <c:f>公会計指標分析・財政指標組合せ分析表!$BP$51:$DC$51</c:f>
              <c:numCache>
                <c:formatCode>#,##0.0;"▲ "#,##0.0</c:formatCode>
                <c:ptCount val="40"/>
                <c:pt idx="16">
                  <c:v>36.200000000000003</c:v>
                </c:pt>
                <c:pt idx="24">
                  <c:v>20.6</c:v>
                </c:pt>
                <c:pt idx="32">
                  <c:v>10.1</c:v>
                </c:pt>
              </c:numCache>
            </c:numRef>
          </c:yVal>
          <c:smooth val="0"/>
          <c:extLst xmlns:c16r2="http://schemas.microsoft.com/office/drawing/2015/06/chart">
            <c:ext xmlns:c16="http://schemas.microsoft.com/office/drawing/2014/chart" uri="{C3380CC4-5D6E-409C-BE32-E72D297353CC}">
              <c16:uniqueId val="{00000009-770D-4CE8-9E15-BA6849F25A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70D-4CE8-9E15-BA6849F25A1D}"/>
                </c:ext>
                <c:ext xmlns:c15="http://schemas.microsoft.com/office/drawing/2012/chart" uri="{CE6537A1-D6FC-4f65-9D91-7224C49458BB}">
                  <c15:dlblFieldTable>
                    <c15:dlblFTEntry>
                      <c15:txfldGUID>{D9F32C64-C0AB-4ED2-9995-9296150DCDCF}</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70D-4CE8-9E15-BA6849F25A1D}"/>
                </c:ext>
                <c:ext xmlns:c15="http://schemas.microsoft.com/office/drawing/2012/chart" uri="{CE6537A1-D6FC-4f65-9D91-7224C49458BB}">
                  <c15:dlblFieldTable>
                    <c15:dlblFTEntry>
                      <c15:txfldGUID>{7272119B-4118-442E-AFB4-EB94068D6341}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70D-4CE8-9E15-BA6849F25A1D}"/>
                </c:ext>
                <c:ext xmlns:c15="http://schemas.microsoft.com/office/drawing/2012/chart" uri="{CE6537A1-D6FC-4f65-9D91-7224C49458BB}">
                  <c15:dlblFieldTable>
                    <c15:dlblFTEntry>
                      <c15:txfldGUID>{B4B819F4-4472-4269-97B7-EC3EC16BFC9B}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70D-4CE8-9E15-BA6849F25A1D}"/>
                </c:ext>
                <c:ext xmlns:c15="http://schemas.microsoft.com/office/drawing/2012/chart" uri="{CE6537A1-D6FC-4f65-9D91-7224C49458BB}">
                  <c15:dlblFieldTable>
                    <c15:dlblFTEntry>
                      <c15:txfldGUID>{2EC79827-DB05-47A6-8223-1F90B2AEF567}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70D-4CE8-9E15-BA6849F25A1D}"/>
                </c:ext>
                <c:ext xmlns:c15="http://schemas.microsoft.com/office/drawing/2012/chart" uri="{CE6537A1-D6FC-4f65-9D91-7224C49458BB}">
                  <c15:dlblFieldTable>
                    <c15:dlblFTEntry>
                      <c15:txfldGUID>{BEDA3C5A-B9CF-4D9C-910F-515A6E074A60}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70D-4CE8-9E15-BA6849F25A1D}"/>
                </c:ext>
                <c:ext xmlns:c15="http://schemas.microsoft.com/office/drawing/2012/chart" uri="{CE6537A1-D6FC-4f65-9D91-7224C49458BB}">
                  <c15:dlblFieldTable>
                    <c15:dlblFTEntry>
                      <c15:txfldGUID>{284AB282-7826-46E1-A6C1-D014627CCB2A}</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70D-4CE8-9E15-BA6849F25A1D}"/>
                </c:ext>
                <c:ext xmlns:c15="http://schemas.microsoft.com/office/drawing/2012/chart" uri="{CE6537A1-D6FC-4f65-9D91-7224C49458BB}">
                  <c15:layout/>
                  <c15:dlblFieldTable>
                    <c15:dlblFTEntry>
                      <c15:txfldGUID>{5F8CBC3B-E1E9-4661-84BC-EF16F7ECA623}</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70D-4CE8-9E15-BA6849F25A1D}"/>
                </c:ext>
                <c:ext xmlns:c15="http://schemas.microsoft.com/office/drawing/2012/chart" uri="{CE6537A1-D6FC-4f65-9D91-7224C49458BB}">
                  <c15:layout/>
                  <c15:dlblFieldTable>
                    <c15:dlblFTEntry>
                      <c15:txfldGUID>{0B058BB1-97E0-474B-AED6-A2043FBB51E4}</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70D-4CE8-9E15-BA6849F25A1D}"/>
                </c:ext>
                <c:ext xmlns:c15="http://schemas.microsoft.com/office/drawing/2012/chart" uri="{CE6537A1-D6FC-4f65-9D91-7224C49458BB}">
                  <c15:layout/>
                  <c15:dlblFieldTable>
                    <c15:dlblFTEntry>
                      <c15:txfldGUID>{50535261-BF59-4E06-93BF-BA18235A00AE}</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c:v>
                </c:pt>
                <c:pt idx="24">
                  <c:v>63.2</c:v>
                </c:pt>
                <c:pt idx="32">
                  <c:v>65.2</c:v>
                </c:pt>
              </c:numCache>
            </c:numRef>
          </c:xVal>
          <c:yVal>
            <c:numRef>
              <c:f>公会計指標分析・財政指標組合せ分析表!$BP$55:$DC$55</c:f>
              <c:numCache>
                <c:formatCode>#,##0.0;"▲ "#,##0.0</c:formatCode>
                <c:ptCount val="40"/>
                <c:pt idx="16">
                  <c:v>37.299999999999997</c:v>
                </c:pt>
                <c:pt idx="24">
                  <c:v>25.1</c:v>
                </c:pt>
                <c:pt idx="32">
                  <c:v>17.600000000000001</c:v>
                </c:pt>
              </c:numCache>
            </c:numRef>
          </c:yVal>
          <c:smooth val="0"/>
          <c:extLst xmlns:c16r2="http://schemas.microsoft.com/office/drawing/2015/06/chart">
            <c:ext xmlns:c16="http://schemas.microsoft.com/office/drawing/2014/chart" uri="{C3380CC4-5D6E-409C-BE32-E72D297353CC}">
              <c16:uniqueId val="{00000013-770D-4CE8-9E15-BA6849F25A1D}"/>
            </c:ext>
          </c:extLst>
        </c:ser>
        <c:dLbls>
          <c:showLegendKey val="0"/>
          <c:showVal val="1"/>
          <c:showCatName val="0"/>
          <c:showSerName val="0"/>
          <c:showPercent val="0"/>
          <c:showBubbleSize val="0"/>
        </c:dLbls>
        <c:axId val="405008160"/>
        <c:axId val="405008552"/>
      </c:scatterChart>
      <c:valAx>
        <c:axId val="40500816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5008552"/>
        <c:crosses val="autoZero"/>
        <c:crossBetween val="midCat"/>
      </c:valAx>
      <c:valAx>
        <c:axId val="405008552"/>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5008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71D-4477-9FA7-7CDCF086D6D3}"/>
                </c:ext>
                <c:ext xmlns:c15="http://schemas.microsoft.com/office/drawing/2012/chart" uri="{CE6537A1-D6FC-4f65-9D91-7224C49458BB}">
                  <c15:dlblFieldTable>
                    <c15:dlblFTEntry>
                      <c15:txfldGUID>{7E959DBD-768A-4911-9108-2EA7DDE2A97C}</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71D-4477-9FA7-7CDCF086D6D3}"/>
                </c:ext>
                <c:ext xmlns:c15="http://schemas.microsoft.com/office/drawing/2012/chart" uri="{CE6537A1-D6FC-4f65-9D91-7224C49458BB}">
                  <c15:dlblFieldTable>
                    <c15:dlblFTEntry>
                      <c15:txfldGUID>{D7D1A619-23B3-4F4B-B5F5-D9E8987F911E}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71D-4477-9FA7-7CDCF086D6D3}"/>
                </c:ext>
                <c:ext xmlns:c15="http://schemas.microsoft.com/office/drawing/2012/chart" uri="{CE6537A1-D6FC-4f65-9D91-7224C49458BB}">
                  <c15:dlblFieldTable>
                    <c15:dlblFTEntry>
                      <c15:txfldGUID>{5B002BC3-5730-4C6D-BEEF-9B40E1BC8CE8}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71D-4477-9FA7-7CDCF086D6D3}"/>
                </c:ext>
                <c:ext xmlns:c15="http://schemas.microsoft.com/office/drawing/2012/chart" uri="{CE6537A1-D6FC-4f65-9D91-7224C49458BB}">
                  <c15:dlblFieldTable>
                    <c15:dlblFTEntry>
                      <c15:txfldGUID>{47A635B5-B2B5-4069-BA53-97977FF1EFB8}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71D-4477-9FA7-7CDCF086D6D3}"/>
                </c:ext>
                <c:ext xmlns:c15="http://schemas.microsoft.com/office/drawing/2012/chart" uri="{CE6537A1-D6FC-4f65-9D91-7224C49458BB}">
                  <c15:dlblFieldTable>
                    <c15:dlblFTEntry>
                      <c15:txfldGUID>{F44B5796-FC84-4B92-B54B-433C1384D4FF}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71D-4477-9FA7-7CDCF086D6D3}"/>
                </c:ext>
                <c:ext xmlns:c15="http://schemas.microsoft.com/office/drawing/2012/chart" uri="{CE6537A1-D6FC-4f65-9D91-7224C49458BB}">
                  <c15:dlblFieldTable>
                    <c15:dlblFTEntry>
                      <c15:txfldGUID>{05C088BE-4CE5-44E6-8C6D-CBE73BD2D562}</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71D-4477-9FA7-7CDCF086D6D3}"/>
                </c:ext>
                <c:ext xmlns:c15="http://schemas.microsoft.com/office/drawing/2012/chart" uri="{CE6537A1-D6FC-4f65-9D91-7224C49458BB}">
                  <c15:dlblFieldTable>
                    <c15:dlblFTEntry>
                      <c15:txfldGUID>{FD69F985-FBC4-4F31-B68E-12861FACD475}</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71D-4477-9FA7-7CDCF086D6D3}"/>
                </c:ext>
                <c:ext xmlns:c15="http://schemas.microsoft.com/office/drawing/2012/chart" uri="{CE6537A1-D6FC-4f65-9D91-7224C49458BB}">
                  <c15:dlblFieldTable>
                    <c15:dlblFTEntry>
                      <c15:txfldGUID>{6ECEB6DD-21A2-45CC-AE87-D31023C466D7}</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71D-4477-9FA7-7CDCF086D6D3}"/>
                </c:ext>
                <c:ext xmlns:c15="http://schemas.microsoft.com/office/drawing/2012/chart" uri="{CE6537A1-D6FC-4f65-9D91-7224C49458BB}">
                  <c15:dlblFieldTable>
                    <c15:dlblFTEntry>
                      <c15:txfldGUID>{65EE6B2F-FF5D-4130-9CA9-9094D65FBC19}</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10.199999999999999</c:v>
                </c:pt>
                <c:pt idx="16">
                  <c:v>9.4</c:v>
                </c:pt>
                <c:pt idx="24">
                  <c:v>9.1</c:v>
                </c:pt>
                <c:pt idx="32">
                  <c:v>9.1999999999999993</c:v>
                </c:pt>
              </c:numCache>
            </c:numRef>
          </c:xVal>
          <c:yVal>
            <c:numRef>
              <c:f>公会計指標分析・財政指標組合せ分析表!$BP$73:$DC$73</c:f>
              <c:numCache>
                <c:formatCode>#,##0.0;"▲ "#,##0.0</c:formatCode>
                <c:ptCount val="40"/>
                <c:pt idx="0">
                  <c:v>57.2</c:v>
                </c:pt>
                <c:pt idx="8">
                  <c:v>50.4</c:v>
                </c:pt>
                <c:pt idx="16">
                  <c:v>36.200000000000003</c:v>
                </c:pt>
                <c:pt idx="24">
                  <c:v>20.6</c:v>
                </c:pt>
                <c:pt idx="32">
                  <c:v>10.1</c:v>
                </c:pt>
              </c:numCache>
            </c:numRef>
          </c:yVal>
          <c:smooth val="0"/>
          <c:extLst xmlns:c16r2="http://schemas.microsoft.com/office/drawing/2015/06/chart">
            <c:ext xmlns:c16="http://schemas.microsoft.com/office/drawing/2014/chart" uri="{C3380CC4-5D6E-409C-BE32-E72D297353CC}">
              <c16:uniqueId val="{00000009-C71D-4477-9FA7-7CDCF086D6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71D-4477-9FA7-7CDCF086D6D3}"/>
                </c:ext>
                <c:ext xmlns:c15="http://schemas.microsoft.com/office/drawing/2012/chart" uri="{CE6537A1-D6FC-4f65-9D91-7224C49458BB}">
                  <c15:dlblFieldTable>
                    <c15:dlblFTEntry>
                      <c15:txfldGUID>{BC598980-7FD6-4445-ADD5-2ED90BE78FAA}</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71D-4477-9FA7-7CDCF086D6D3}"/>
                </c:ext>
                <c:ext xmlns:c15="http://schemas.microsoft.com/office/drawing/2012/chart" uri="{CE6537A1-D6FC-4f65-9D91-7224C49458BB}">
                  <c15:dlblFieldTable>
                    <c15:dlblFTEntry>
                      <c15:txfldGUID>{3AF6E4CB-5062-48FC-B162-F6022A321A73}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71D-4477-9FA7-7CDCF086D6D3}"/>
                </c:ext>
                <c:ext xmlns:c15="http://schemas.microsoft.com/office/drawing/2012/chart" uri="{CE6537A1-D6FC-4f65-9D91-7224C49458BB}">
                  <c15:dlblFieldTable>
                    <c15:dlblFTEntry>
                      <c15:txfldGUID>{1C6B4F56-1F13-4159-A26C-2C93BC9E81C9}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71D-4477-9FA7-7CDCF086D6D3}"/>
                </c:ext>
                <c:ext xmlns:c15="http://schemas.microsoft.com/office/drawing/2012/chart" uri="{CE6537A1-D6FC-4f65-9D91-7224C49458BB}">
                  <c15:dlblFieldTable>
                    <c15:dlblFTEntry>
                      <c15:txfldGUID>{65525286-B346-46B1-8D9A-1643C104D05D}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71D-4477-9FA7-7CDCF086D6D3}"/>
                </c:ext>
                <c:ext xmlns:c15="http://schemas.microsoft.com/office/drawing/2012/chart" uri="{CE6537A1-D6FC-4f65-9D91-7224C49458BB}">
                  <c15:dlblFieldTable>
                    <c15:dlblFTEntry>
                      <c15:txfldGUID>{D6005BF7-3978-4775-AC17-E1B6470C7BF6}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71D-4477-9FA7-7CDCF086D6D3}"/>
                </c:ext>
                <c:ext xmlns:c15="http://schemas.microsoft.com/office/drawing/2012/chart" uri="{CE6537A1-D6FC-4f65-9D91-7224C49458BB}">
                  <c15:dlblFieldTable>
                    <c15:dlblFTEntry>
                      <c15:txfldGUID>{3ADF7DF3-31D5-49D4-A4B7-38E52FCF5BC7}</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71D-4477-9FA7-7CDCF086D6D3}"/>
                </c:ext>
                <c:ext xmlns:c15="http://schemas.microsoft.com/office/drawing/2012/chart" uri="{CE6537A1-D6FC-4f65-9D91-7224C49458BB}">
                  <c15:dlblFieldTable>
                    <c15:dlblFTEntry>
                      <c15:txfldGUID>{5EA27675-F0EB-4819-8882-560F0B204917}</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71D-4477-9FA7-7CDCF086D6D3}"/>
                </c:ext>
                <c:ext xmlns:c15="http://schemas.microsoft.com/office/drawing/2012/chart" uri="{CE6537A1-D6FC-4f65-9D91-7224C49458BB}">
                  <c15:dlblFieldTable>
                    <c15:dlblFTEntry>
                      <c15:txfldGUID>{FDD8FF20-4699-4AF1-A342-21D3BD579C0D}</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71D-4477-9FA7-7CDCF086D6D3}"/>
                </c:ext>
                <c:ext xmlns:c15="http://schemas.microsoft.com/office/drawing/2012/chart" uri="{CE6537A1-D6FC-4f65-9D91-7224C49458BB}">
                  <c15:dlblFieldTable>
                    <c15:dlblFTEntry>
                      <c15:txfldGUID>{3D08D134-86F2-49BA-A3DB-417299694632}</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xmlns:c16r2="http://schemas.microsoft.com/office/drawing/2015/06/chart">
            <c:ext xmlns:c16="http://schemas.microsoft.com/office/drawing/2014/chart" uri="{C3380CC4-5D6E-409C-BE32-E72D297353CC}">
              <c16:uniqueId val="{00000013-C71D-4477-9FA7-7CDCF086D6D3}"/>
            </c:ext>
          </c:extLst>
        </c:ser>
        <c:dLbls>
          <c:showLegendKey val="0"/>
          <c:showVal val="1"/>
          <c:showCatName val="0"/>
          <c:showSerName val="0"/>
          <c:showPercent val="0"/>
          <c:showBubbleSize val="0"/>
        </c:dLbls>
        <c:axId val="511611120"/>
        <c:axId val="511611512"/>
      </c:scatterChart>
      <c:valAx>
        <c:axId val="511611120"/>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611512"/>
        <c:crosses val="autoZero"/>
        <c:crossBetween val="midCat"/>
      </c:valAx>
      <c:valAx>
        <c:axId val="511611512"/>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61112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平成２６年度以降、地方債の元利償還金は１１億円台となり年々減少傾向にあったが、近年据置期間を圧縮した借入を実施していることにより元利償還金は横ばい状態にある。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今後数年は同程度に推移すると思われるが、学校再編成事業が予定されており地方債残高が大きく増加する見込みである。事業実施に備え計画的に地方債残高を減少させ公債費の縮減に努める。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満期一括償還地方債がないため基金への積立なし。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将来負担比率は、算定の分子となる将来負担額のうち地方債の現在高（△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７４５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百万円）及び公営企業債等繰入見込額（△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２３５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百万円）が減少したため、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％良化した。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今後数年は同程度に推移すると思われるが、学校再編成事業が予定されており地方債残高が大きく増加する見込みである。事業実施に伴い将来負担比率も高くなる見込みである。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公共施設等整備基金及び退職手当基金の積み立てにより、基金全体としては３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の財源を原則退職手当基金繰入金より充当することとし、今後短期間で多数の退職者が見込まれているため、財源確保のために継続して退職手当基金を積み立てる。また、学校再編成事業等公共施設の更新に備えて公共施設等整備基金を継続して積み立てて行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将来の庁舎建替え等に必要な資金を積立てる。</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職員の退職手当を必要に応じて安定的に確保する。</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豊前広域環境施設組合解散に伴い一部事務組合の財政調整基金を積立て、し尿処理施設の解体に充てること</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を目的とする。</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総合文化施設整備事業に必要な資金を積立てる。</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活力ある地域社会の実現のための事業、地域資源や文化の保全・継承を図ること等を目的とする。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将来の公共施設の更新等に備えて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将来の退職者に備えて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１３０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・・解体工事設計のため△１２百万円取り崩したしたことによる減少</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ふるさと納税寄付金による積立額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百万円よりも取崩額△１００百万円が上回ったことによる減少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将来の学校再編成等公共施設の更新に必要な資金を計画的に積立てる予定</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将来の退職者に必要な資金を計画的に積立てる予定</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し尿処理施設解体基金・・・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解散した一部事務組合の精算のため、し尿処理施設の解体費用として取り崩す予定</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基金積立金の利子を積立てる予定</a:t>
          </a:r>
          <a:endParaRPr lang="ja-JP" altLang="ja-JP" sz="1300">
            <a:effectLst/>
            <a:latin typeface="ＭＳ ゴシック" panose="020B0609070205080204" pitchFamily="49" charset="-128"/>
            <a:ea typeface="ＭＳ ゴシック" panose="020B0609070205080204" pitchFamily="49" charset="-128"/>
          </a:endParaRPr>
        </a:p>
        <a:p>
          <a:pPr algn="l"/>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今後もいただいたふるさと納税寄附金を積み立て取り崩す予定</a:t>
          </a:r>
          <a:endParaRPr lang="ja-JP" altLang="ja-JP" sz="1300">
            <a:effectLst/>
            <a:latin typeface="ＭＳ ゴシック" panose="020B0609070205080204" pitchFamily="49" charset="-128"/>
            <a:ea typeface="ＭＳ ゴシック" panose="020B0609070205080204" pitchFamily="49" charset="-128"/>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２３０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・貸付金返還金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歳入不足に伴い△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４０百万円取り崩したことによる減少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学校再編成等大型事業を近年実施予定であり、取り崩して対応していく予定。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基金残高については、景気後退による市税の大幅な減収や、大規模災害の発生など不測の事態に備えるため、毎年度１５億円程度の残高を引き続き確保していく。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地方債の償還予定額を踏まえ今後も利子分を積立て、繰上償還等を行う予定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B415ECD5-F83D-4E77-9A27-81D8F38814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3A52A5CD-92EC-4807-977F-93C4EB6779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C165B243-B8A2-477A-A0D8-9DAD7EF6B3A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4EF51C81-50B9-4B01-B806-A68AFE44040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A602B3AB-1F99-4D42-B6B4-05E99DC5C1F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C5A80F46-0677-462D-9994-0E9CFA79B89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553E14C8-12A2-4BAD-948D-BB29A593922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C7D289E6-5D9A-4804-BA0B-BC21F635C25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A072D3A9-2BB5-451A-8135-1CBC6923704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37092E13-96EE-4E06-9878-570E5378C30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9A833396-112A-4FAB-92E2-D501599603E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55351745-064D-41B2-ACA0-AC715407B8F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24,195
23,787
111.01
13,540,233
13,153,406
381,090
7,139,534
8,677,124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BF8EC8C2-B443-457B-A1DF-774A6F4B3DD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9246562A-DAAA-4585-BAA0-805721D4A5E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B337DBDE-F34B-48E2-8A97-EBA44DDC350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B0A3F827-0B1D-4BFA-87A8-55BF1CC60D1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BBBC01A4-41D8-4EAC-B5C6-39A839E4CA4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BBCF17D5-231C-4443-B3BB-80E7F6534CE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97BDC70B-CD5B-43B1-A333-5CB4BC0A5F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6505D369-80FC-4972-BE45-44A74DD64C1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7C49E832-0810-4CD8-A180-010D2E3FCD1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B27B49D8-197F-4608-B70C-222B6BEF834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A4A0B2F1-BAFB-421F-8C8B-00863AA3D3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7C9F42BA-2A5A-48CA-8B21-F1759932012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A58CA42C-4C2B-4245-A77C-DBB6C5559E9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4FA6131A-4376-4739-860A-715FC54A74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6748C1BC-9D00-4F49-84B8-7A0143C4740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27B9AEF9-5F46-4CBF-A63B-68F7AA4285B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6D3D1BC5-481D-46DE-B40A-B201F141447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27F567E9-DEB7-498E-B02C-0C1D8A708B7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FA1274DB-CCAD-47D3-90E1-D1323517391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15B678AD-28EA-48E4-87C3-4D25481CC3B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 xmlns:a16="http://schemas.microsoft.com/office/drawing/2014/main" id="{AF1E5E4F-2AD0-465F-B1E5-2D19F8CF819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61010955-FFE9-48CB-A985-2AB566F8655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6CEA39A9-3984-4929-9FC3-25B4CD8EB45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1B7A863E-3505-4CB1-873A-3D816AEC8EE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C13FFB42-0D31-42ED-9769-9AAA6690458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C3A4E2B6-0619-48E6-B4E5-D5A7BC2A6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573075DC-1556-4F21-8F98-C5174AF182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9F738713-DE2A-4760-AB2A-C7A5604CC99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FFE54B68-CDA8-4AB2-AADA-68C8F72A145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4E7D9553-7529-4FD2-BF94-D1FB6E9C14F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1F442B7A-1C2C-41C5-855B-969790DD046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AD66C5BC-D727-479E-81EB-09D21498745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B0FBCFBA-AA09-48DC-94E7-85AE7D0622A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524AE5A8-0E98-4C3D-AE63-B6CA9F2B5B4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D21540ED-2F26-4FF4-9F5D-433A49E999C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R4</a:t>
          </a:r>
          <a:r>
            <a:rPr lang="ja-JP" altLang="ja-JP" sz="1100">
              <a:solidFill>
                <a:schemeClr val="dk1"/>
              </a:solidFill>
              <a:effectLst/>
              <a:latin typeface="+mn-lt"/>
              <a:ea typeface="+mn-ea"/>
              <a:cs typeface="+mn-cs"/>
            </a:rPr>
            <a:t>年度は、</a:t>
          </a:r>
          <a:r>
            <a:rPr lang="en-US" altLang="ja-JP" sz="1100">
              <a:solidFill>
                <a:schemeClr val="dk1"/>
              </a:solidFill>
              <a:effectLst/>
              <a:latin typeface="+mn-lt"/>
              <a:ea typeface="+mn-ea"/>
              <a:cs typeface="+mn-cs"/>
            </a:rPr>
            <a:t>58.9</a:t>
          </a:r>
          <a:r>
            <a:rPr lang="ja-JP" altLang="ja-JP" sz="1100">
              <a:solidFill>
                <a:schemeClr val="dk1"/>
              </a:solidFill>
              <a:effectLst/>
              <a:latin typeface="+mn-lt"/>
              <a:ea typeface="+mn-ea"/>
              <a:cs typeface="+mn-cs"/>
            </a:rPr>
            <a:t>％で類似団体内平均値</a:t>
          </a:r>
          <a:r>
            <a:rPr lang="en-US" altLang="ja-JP" sz="1100">
              <a:solidFill>
                <a:schemeClr val="dk1"/>
              </a:solidFill>
              <a:effectLst/>
              <a:latin typeface="+mn-lt"/>
              <a:ea typeface="+mn-ea"/>
              <a:cs typeface="+mn-cs"/>
            </a:rPr>
            <a:t>65.2</a:t>
          </a:r>
          <a:r>
            <a:rPr lang="ja-JP" altLang="ja-JP" sz="1100">
              <a:solidFill>
                <a:schemeClr val="dk1"/>
              </a:solidFill>
              <a:effectLst/>
              <a:latin typeface="+mn-lt"/>
              <a:ea typeface="+mn-ea"/>
              <a:cs typeface="+mn-cs"/>
            </a:rPr>
            <a:t>％と比べ</a:t>
          </a:r>
          <a:r>
            <a:rPr lang="en-US" altLang="ja-JP" sz="1100">
              <a:solidFill>
                <a:schemeClr val="dk1"/>
              </a:solidFill>
              <a:effectLst/>
              <a:latin typeface="+mn-lt"/>
              <a:ea typeface="+mn-ea"/>
              <a:cs typeface="+mn-cs"/>
            </a:rPr>
            <a:t>6.3</a:t>
          </a:r>
          <a:r>
            <a:rPr lang="ja-JP" altLang="ja-JP" sz="1100">
              <a:solidFill>
                <a:schemeClr val="dk1"/>
              </a:solidFill>
              <a:effectLst/>
              <a:latin typeface="+mn-lt"/>
              <a:ea typeface="+mn-ea"/>
              <a:cs typeface="+mn-cs"/>
            </a:rPr>
            <a:t>％低くなっている。</a:t>
          </a:r>
          <a:endParaRPr lang="ja-JP" altLang="ja-JP">
            <a:effectLst/>
          </a:endParaRPr>
        </a:p>
        <a:p>
          <a:r>
            <a:rPr lang="ja-JP" altLang="ja-JP" sz="1100">
              <a:solidFill>
                <a:schemeClr val="dk1"/>
              </a:solidFill>
              <a:effectLst/>
              <a:latin typeface="+mn-lt"/>
              <a:ea typeface="+mn-ea"/>
              <a:cs typeface="+mn-cs"/>
            </a:rPr>
            <a:t>全国平均</a:t>
          </a:r>
          <a:r>
            <a:rPr lang="en-US" altLang="ja-JP" sz="1100">
              <a:solidFill>
                <a:schemeClr val="dk1"/>
              </a:solidFill>
              <a:effectLst/>
              <a:latin typeface="+mn-lt"/>
              <a:ea typeface="+mn-ea"/>
              <a:cs typeface="+mn-cs"/>
            </a:rPr>
            <a:t>65.1</a:t>
          </a:r>
          <a:r>
            <a:rPr lang="ja-JP" altLang="ja-JP" sz="1100">
              <a:solidFill>
                <a:schemeClr val="dk1"/>
              </a:solidFill>
              <a:effectLst/>
              <a:latin typeface="+mn-lt"/>
              <a:ea typeface="+mn-ea"/>
              <a:cs typeface="+mn-cs"/>
            </a:rPr>
            <a:t>％と比べても</a:t>
          </a:r>
          <a:r>
            <a:rPr lang="en-US" altLang="ja-JP" sz="1100">
              <a:solidFill>
                <a:schemeClr val="dk1"/>
              </a:solidFill>
              <a:effectLst/>
              <a:latin typeface="+mn-lt"/>
              <a:ea typeface="+mn-ea"/>
              <a:cs typeface="+mn-cs"/>
            </a:rPr>
            <a:t>6.2</a:t>
          </a:r>
          <a:r>
            <a:rPr lang="ja-JP" altLang="ja-JP" sz="1100">
              <a:solidFill>
                <a:schemeClr val="dk1"/>
              </a:solidFill>
              <a:effectLst/>
              <a:latin typeface="+mn-lt"/>
              <a:ea typeface="+mn-ea"/>
              <a:cs typeface="+mn-cs"/>
            </a:rPr>
            <a:t>％低くなっている。</a:t>
          </a:r>
          <a:endParaRPr lang="ja-JP" altLang="ja-JP">
            <a:effectLst/>
          </a:endParaRPr>
        </a:p>
        <a:p>
          <a:r>
            <a:rPr lang="ja-JP" altLang="ja-JP" sz="1100">
              <a:solidFill>
                <a:schemeClr val="dk1"/>
              </a:solidFill>
              <a:effectLst/>
              <a:latin typeface="+mn-lt"/>
              <a:ea typeface="+mn-ea"/>
              <a:cs typeface="+mn-cs"/>
            </a:rPr>
            <a:t>老朽化した公共施設等も多くなっており、小中学校の再編成も今後控えている。今後は、公共施設等の老朽化を的確に把握し、公共施設等総合管理計画に基づき計画的な管理を図っていく。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93E85926-0F2B-42B0-B8E9-BD7E79425BE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362F1F9C-A7E1-4EB2-9919-975FA668F2C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 xmlns:a16="http://schemas.microsoft.com/office/drawing/2014/main" id="{0B0F473B-BA1F-428C-880C-FF10C621D9A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 xmlns:a16="http://schemas.microsoft.com/office/drawing/2014/main" id="{310A0E99-7E82-46F1-B736-FC1AC2BF514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 xmlns:a16="http://schemas.microsoft.com/office/drawing/2014/main" id="{16C9D064-32B7-4A1A-8DA2-3F4FB8B59A4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 xmlns:a16="http://schemas.microsoft.com/office/drawing/2014/main" id="{516099F2-247D-4549-86BA-EAE6773369E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 xmlns:a16="http://schemas.microsoft.com/office/drawing/2014/main" id="{66524D9E-6F48-4A8A-80B8-2D0FF128F43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 xmlns:a16="http://schemas.microsoft.com/office/drawing/2014/main" id="{D05C5074-5B66-407B-8704-840F3A225C4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 xmlns:a16="http://schemas.microsoft.com/office/drawing/2014/main" id="{5800EC26-5233-498B-B134-1E9BED1B51F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 xmlns:a16="http://schemas.microsoft.com/office/drawing/2014/main" id="{A0D6B165-A512-4DC5-985A-33A0568289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 xmlns:a16="http://schemas.microsoft.com/office/drawing/2014/main" id="{37505A4E-4983-4F6A-ADB4-03321AE9D87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 xmlns:a16="http://schemas.microsoft.com/office/drawing/2014/main" id="{EDD8C08A-30BB-4A7B-B757-9B554971C5D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 xmlns:a16="http://schemas.microsoft.com/office/drawing/2014/main" id="{A0FA0F96-2812-4667-9F5B-9D90C673443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 xmlns:a16="http://schemas.microsoft.com/office/drawing/2014/main" id="{B68C5E00-44F2-4A50-965D-D78C1E9C712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 xmlns:a16="http://schemas.microsoft.com/office/drawing/2014/main" id="{01F3A2EA-3F76-4CBC-BCFA-B5BC2E5E260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 xmlns:a16="http://schemas.microsoft.com/office/drawing/2014/main" id="{70FEE44F-8F4E-459B-9B75-142CC1086CD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 xmlns:a16="http://schemas.microsoft.com/office/drawing/2014/main" id="{4A0B085C-D964-46AD-BDE5-B77262CAFFD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 xmlns:a16="http://schemas.microsoft.com/office/drawing/2014/main" id="{FC0C7125-AB53-453F-9569-84005755FDC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a:extLst>
            <a:ext uri="{FF2B5EF4-FFF2-40B4-BE49-F238E27FC236}">
              <a16:creationId xmlns="" xmlns:a16="http://schemas.microsoft.com/office/drawing/2014/main" id="{F1AF030A-6704-4011-A1BF-59E6C3FBD708}"/>
            </a:ext>
          </a:extLst>
        </xdr:cNvPr>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 xmlns:a16="http://schemas.microsoft.com/office/drawing/2014/main" id="{A7CFAE98-5894-4FD7-8C6A-032ACEA1E221}"/>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 xmlns:a16="http://schemas.microsoft.com/office/drawing/2014/main" id="{4A080579-BAD2-44EC-A532-E53DD9D9FAD7}"/>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a:extLst>
            <a:ext uri="{FF2B5EF4-FFF2-40B4-BE49-F238E27FC236}">
              <a16:creationId xmlns="" xmlns:a16="http://schemas.microsoft.com/office/drawing/2014/main" id="{A10D06BC-64C3-4CF1-8C8D-1E50A0E0FA21}"/>
            </a:ext>
          </a:extLst>
        </xdr:cNvPr>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a:extLst>
            <a:ext uri="{FF2B5EF4-FFF2-40B4-BE49-F238E27FC236}">
              <a16:creationId xmlns="" xmlns:a16="http://schemas.microsoft.com/office/drawing/2014/main" id="{373F8DE5-71C0-44D9-9716-131943BC27F2}"/>
            </a:ext>
          </a:extLst>
        </xdr:cNvPr>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72" name="有形固定資産減価償却率平均値テキスト">
          <a:extLst>
            <a:ext uri="{FF2B5EF4-FFF2-40B4-BE49-F238E27FC236}">
              <a16:creationId xmlns="" xmlns:a16="http://schemas.microsoft.com/office/drawing/2014/main" id="{C499E8D8-0214-4213-BF4E-F5B5031CCB04}"/>
            </a:ext>
          </a:extLst>
        </xdr:cNvPr>
        <xdr:cNvSpPr txBox="1"/>
      </xdr:nvSpPr>
      <xdr:spPr>
        <a:xfrm>
          <a:off x="4813300" y="5966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a:extLst>
            <a:ext uri="{FF2B5EF4-FFF2-40B4-BE49-F238E27FC236}">
              <a16:creationId xmlns="" xmlns:a16="http://schemas.microsoft.com/office/drawing/2014/main" id="{1B22BD43-E7D7-4DFE-B727-9E45ADD2CCFA}"/>
            </a:ext>
          </a:extLst>
        </xdr:cNvPr>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a:extLst>
            <a:ext uri="{FF2B5EF4-FFF2-40B4-BE49-F238E27FC236}">
              <a16:creationId xmlns="" xmlns:a16="http://schemas.microsoft.com/office/drawing/2014/main" id="{71DB2A92-6CD4-4D4E-8CB6-33B2580C609E}"/>
            </a:ext>
          </a:extLst>
        </xdr:cNvPr>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a:extLst>
            <a:ext uri="{FF2B5EF4-FFF2-40B4-BE49-F238E27FC236}">
              <a16:creationId xmlns="" xmlns:a16="http://schemas.microsoft.com/office/drawing/2014/main" id="{1FCB4D6D-E111-42C1-B812-64ACCD54E180}"/>
            </a:ext>
          </a:extLst>
        </xdr:cNvPr>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a:extLst>
            <a:ext uri="{FF2B5EF4-FFF2-40B4-BE49-F238E27FC236}">
              <a16:creationId xmlns="" xmlns:a16="http://schemas.microsoft.com/office/drawing/2014/main" id="{EDE17360-A547-48C5-9C8D-167AE7529E5B}"/>
            </a:ext>
          </a:extLst>
        </xdr:cNvPr>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a:extLst>
            <a:ext uri="{FF2B5EF4-FFF2-40B4-BE49-F238E27FC236}">
              <a16:creationId xmlns="" xmlns:a16="http://schemas.microsoft.com/office/drawing/2014/main" id="{3A35E3F2-085E-4783-8E01-5B0F502BBFBA}"/>
            </a:ext>
          </a:extLst>
        </xdr:cNvPr>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8EBE44CC-6DC6-46DF-B2DB-BD8EB6C46E2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B1A66B1F-31B7-4880-B833-C6D830498EF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87438C0E-A72D-4CEA-BA13-7BBE648D0B4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3BB3C831-B41C-4AA8-9110-49A1BC7732E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B12EA47E-31AD-4990-98B3-005763DBE13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49983</xdr:rowOff>
    </xdr:from>
    <xdr:to>
      <xdr:col>23</xdr:col>
      <xdr:colOff>136525</xdr:colOff>
      <xdr:row>29</xdr:row>
      <xdr:rowOff>151583</xdr:rowOff>
    </xdr:to>
    <xdr:sp macro="" textlink="">
      <xdr:nvSpPr>
        <xdr:cNvPr id="83" name="楕円 82">
          <a:extLst>
            <a:ext uri="{FF2B5EF4-FFF2-40B4-BE49-F238E27FC236}">
              <a16:creationId xmlns="" xmlns:a16="http://schemas.microsoft.com/office/drawing/2014/main" id="{8F77A1E3-821B-4AE7-A3CD-D193B43D8A16}"/>
            </a:ext>
          </a:extLst>
        </xdr:cNvPr>
        <xdr:cNvSpPr/>
      </xdr:nvSpPr>
      <xdr:spPr>
        <a:xfrm>
          <a:off x="47117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72860</xdr:rowOff>
    </xdr:from>
    <xdr:ext cx="405111" cy="259045"/>
    <xdr:sp macro="" textlink="">
      <xdr:nvSpPr>
        <xdr:cNvPr id="84" name="有形固定資産減価償却率該当値テキスト">
          <a:extLst>
            <a:ext uri="{FF2B5EF4-FFF2-40B4-BE49-F238E27FC236}">
              <a16:creationId xmlns="" xmlns:a16="http://schemas.microsoft.com/office/drawing/2014/main" id="{FA79A0D0-B0D1-4E4B-B397-434CFDFDBE28}"/>
            </a:ext>
          </a:extLst>
        </xdr:cNvPr>
        <xdr:cNvSpPr txBox="1"/>
      </xdr:nvSpPr>
      <xdr:spPr>
        <a:xfrm>
          <a:off x="4813300" y="5644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6803</xdr:rowOff>
    </xdr:from>
    <xdr:to>
      <xdr:col>19</xdr:col>
      <xdr:colOff>187325</xdr:colOff>
      <xdr:row>29</xdr:row>
      <xdr:rowOff>108403</xdr:rowOff>
    </xdr:to>
    <xdr:sp macro="" textlink="">
      <xdr:nvSpPr>
        <xdr:cNvPr id="85" name="楕円 84">
          <a:extLst>
            <a:ext uri="{FF2B5EF4-FFF2-40B4-BE49-F238E27FC236}">
              <a16:creationId xmlns="" xmlns:a16="http://schemas.microsoft.com/office/drawing/2014/main" id="{20A116AD-9FB4-4E21-AD6A-89AFDDF07525}"/>
            </a:ext>
          </a:extLst>
        </xdr:cNvPr>
        <xdr:cNvSpPr/>
      </xdr:nvSpPr>
      <xdr:spPr>
        <a:xfrm>
          <a:off x="4000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57603</xdr:rowOff>
    </xdr:from>
    <xdr:to>
      <xdr:col>23</xdr:col>
      <xdr:colOff>85725</xdr:colOff>
      <xdr:row>29</xdr:row>
      <xdr:rowOff>100783</xdr:rowOff>
    </xdr:to>
    <xdr:cxnSp macro="">
      <xdr:nvCxnSpPr>
        <xdr:cNvPr id="86" name="直線コネクタ 85">
          <a:extLst>
            <a:ext uri="{FF2B5EF4-FFF2-40B4-BE49-F238E27FC236}">
              <a16:creationId xmlns="" xmlns:a16="http://schemas.microsoft.com/office/drawing/2014/main" id="{CC6FB13D-5A25-4A9E-B5E8-45CA37A76AA1}"/>
            </a:ext>
          </a:extLst>
        </xdr:cNvPr>
        <xdr:cNvCxnSpPr/>
      </xdr:nvCxnSpPr>
      <xdr:spPr>
        <a:xfrm>
          <a:off x="4051300" y="580117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156664</xdr:rowOff>
    </xdr:from>
    <xdr:to>
      <xdr:col>15</xdr:col>
      <xdr:colOff>187325</xdr:colOff>
      <xdr:row>29</xdr:row>
      <xdr:rowOff>86814</xdr:rowOff>
    </xdr:to>
    <xdr:sp macro="" textlink="">
      <xdr:nvSpPr>
        <xdr:cNvPr id="87" name="楕円 86">
          <a:extLst>
            <a:ext uri="{FF2B5EF4-FFF2-40B4-BE49-F238E27FC236}">
              <a16:creationId xmlns="" xmlns:a16="http://schemas.microsoft.com/office/drawing/2014/main" id="{3691DB7E-A8A5-4F65-A164-50EAC2AE812E}"/>
            </a:ext>
          </a:extLst>
        </xdr:cNvPr>
        <xdr:cNvSpPr/>
      </xdr:nvSpPr>
      <xdr:spPr>
        <a:xfrm>
          <a:off x="3238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36014</xdr:rowOff>
    </xdr:from>
    <xdr:to>
      <xdr:col>19</xdr:col>
      <xdr:colOff>136525</xdr:colOff>
      <xdr:row>29</xdr:row>
      <xdr:rowOff>57603</xdr:rowOff>
    </xdr:to>
    <xdr:cxnSp macro="">
      <xdr:nvCxnSpPr>
        <xdr:cNvPr id="88" name="直線コネクタ 87">
          <a:extLst>
            <a:ext uri="{FF2B5EF4-FFF2-40B4-BE49-F238E27FC236}">
              <a16:creationId xmlns="" xmlns:a16="http://schemas.microsoft.com/office/drawing/2014/main" id="{80A4AF26-D364-46F9-8309-99B46F035BA2}"/>
            </a:ext>
          </a:extLst>
        </xdr:cNvPr>
        <xdr:cNvCxnSpPr/>
      </xdr:nvCxnSpPr>
      <xdr:spPr>
        <a:xfrm>
          <a:off x="3289300" y="5779589"/>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103885</xdr:rowOff>
    </xdr:from>
    <xdr:ext cx="405111" cy="259045"/>
    <xdr:sp macro="" textlink="">
      <xdr:nvSpPr>
        <xdr:cNvPr id="89" name="n_1aveValue有形固定資産減価償却率">
          <a:extLst>
            <a:ext uri="{FF2B5EF4-FFF2-40B4-BE49-F238E27FC236}">
              <a16:creationId xmlns="" xmlns:a16="http://schemas.microsoft.com/office/drawing/2014/main" id="{AB441FF8-F496-460F-88D4-0D16CDDD7903}"/>
            </a:ext>
          </a:extLst>
        </xdr:cNvPr>
        <xdr:cNvSpPr txBox="1"/>
      </xdr:nvSpPr>
      <xdr:spPr>
        <a:xfrm>
          <a:off x="38360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66874</xdr:rowOff>
    </xdr:from>
    <xdr:ext cx="405111" cy="259045"/>
    <xdr:sp macro="" textlink="">
      <xdr:nvSpPr>
        <xdr:cNvPr id="90" name="n_2aveValue有形固定資産減価償却率">
          <a:extLst>
            <a:ext uri="{FF2B5EF4-FFF2-40B4-BE49-F238E27FC236}">
              <a16:creationId xmlns="" xmlns:a16="http://schemas.microsoft.com/office/drawing/2014/main" id="{43653CEE-6E3A-49CA-A3E7-757729ADB78A}"/>
            </a:ext>
          </a:extLst>
        </xdr:cNvPr>
        <xdr:cNvSpPr txBox="1"/>
      </xdr:nvSpPr>
      <xdr:spPr>
        <a:xfrm>
          <a:off x="3086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1" name="n_3aveValue有形固定資産減価償却率">
          <a:extLst>
            <a:ext uri="{FF2B5EF4-FFF2-40B4-BE49-F238E27FC236}">
              <a16:creationId xmlns="" xmlns:a16="http://schemas.microsoft.com/office/drawing/2014/main" id="{B65171FC-9996-4683-8955-78B470DB7E66}"/>
            </a:ext>
          </a:extLst>
        </xdr:cNvPr>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2" name="n_4aveValue有形固定資産減価償却率">
          <a:extLst>
            <a:ext uri="{FF2B5EF4-FFF2-40B4-BE49-F238E27FC236}">
              <a16:creationId xmlns="" xmlns:a16="http://schemas.microsoft.com/office/drawing/2014/main" id="{D1D8BEC0-E97F-4E86-99D1-6097AE8B69F7}"/>
            </a:ext>
          </a:extLst>
        </xdr:cNvPr>
        <xdr:cNvSpPr txBox="1"/>
      </xdr:nvSpPr>
      <xdr:spPr>
        <a:xfrm>
          <a:off x="1562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124930</xdr:rowOff>
    </xdr:from>
    <xdr:ext cx="405111" cy="259045"/>
    <xdr:sp macro="" textlink="">
      <xdr:nvSpPr>
        <xdr:cNvPr id="93" name="n_1mainValue有形固定資産減価償却率">
          <a:extLst>
            <a:ext uri="{FF2B5EF4-FFF2-40B4-BE49-F238E27FC236}">
              <a16:creationId xmlns="" xmlns:a16="http://schemas.microsoft.com/office/drawing/2014/main" id="{D5020834-3D71-4C97-BBA2-9168565FC5CC}"/>
            </a:ext>
          </a:extLst>
        </xdr:cNvPr>
        <xdr:cNvSpPr txBox="1"/>
      </xdr:nvSpPr>
      <xdr:spPr>
        <a:xfrm>
          <a:off x="38360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103341</xdr:rowOff>
    </xdr:from>
    <xdr:ext cx="405111" cy="259045"/>
    <xdr:sp macro="" textlink="">
      <xdr:nvSpPr>
        <xdr:cNvPr id="94" name="n_2mainValue有形固定資産減価償却率">
          <a:extLst>
            <a:ext uri="{FF2B5EF4-FFF2-40B4-BE49-F238E27FC236}">
              <a16:creationId xmlns="" xmlns:a16="http://schemas.microsoft.com/office/drawing/2014/main" id="{ABB2F8CD-2895-4023-9F49-88E15EDC192C}"/>
            </a:ext>
          </a:extLst>
        </xdr:cNvPr>
        <xdr:cNvSpPr txBox="1"/>
      </xdr:nvSpPr>
      <xdr:spPr>
        <a:xfrm>
          <a:off x="3086744" y="550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 xmlns:a16="http://schemas.microsoft.com/office/drawing/2014/main" id="{DA44CA50-DA5F-4AEB-B9AF-FEEC67927A6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 xmlns:a16="http://schemas.microsoft.com/office/drawing/2014/main" id="{C7D01D2C-5D6B-4EAA-9BAE-FDE84E87769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 xmlns:a16="http://schemas.microsoft.com/office/drawing/2014/main" id="{6A611577-E32B-4ED5-88BE-E0709ACFFF3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 xmlns:a16="http://schemas.microsoft.com/office/drawing/2014/main" id="{206A746E-A22E-4E8C-B536-5CEFF3425C8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 xmlns:a16="http://schemas.microsoft.com/office/drawing/2014/main" id="{F408E62E-0A6A-4D55-AE90-A71318A279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 xmlns:a16="http://schemas.microsoft.com/office/drawing/2014/main" id="{44F9B575-C529-4DAF-8BFE-AB216F2FD94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 xmlns:a16="http://schemas.microsoft.com/office/drawing/2014/main" id="{4358B198-5132-46F0-975F-0DE6248973F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 xmlns:a16="http://schemas.microsoft.com/office/drawing/2014/main" id="{A8BCDB24-4495-4181-A4A0-398BD3A981D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 xmlns:a16="http://schemas.microsoft.com/office/drawing/2014/main" id="{6E2A8174-7916-4238-B006-107DB3B5BC0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 xmlns:a16="http://schemas.microsoft.com/office/drawing/2014/main" id="{6585AA92-7BC0-41B6-8542-7B36F01D9FF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 xmlns:a16="http://schemas.microsoft.com/office/drawing/2014/main" id="{0C9CE739-C05A-4D0B-BAD2-6966107C14C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 xmlns:a16="http://schemas.microsoft.com/office/drawing/2014/main" id="{532A3439-FD17-45AC-BE20-113864CF4A6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 xmlns:a16="http://schemas.microsoft.com/office/drawing/2014/main" id="{42EC5C6C-1890-4C9E-8F08-AE8C22FEC2B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582.4</a:t>
          </a:r>
          <a:r>
            <a:rPr kumimoji="1" lang="ja-JP" altLang="ja-JP" sz="1100">
              <a:solidFill>
                <a:schemeClr val="dk1"/>
              </a:solidFill>
              <a:effectLst/>
              <a:latin typeface="+mn-lt"/>
              <a:ea typeface="+mn-ea"/>
              <a:cs typeface="+mn-cs"/>
            </a:rPr>
            <a:t>％で類似団体内平均値</a:t>
          </a:r>
          <a:r>
            <a:rPr kumimoji="1" lang="en-US" altLang="ja-JP" sz="1100">
              <a:solidFill>
                <a:schemeClr val="dk1"/>
              </a:solidFill>
              <a:effectLst/>
              <a:latin typeface="+mn-lt"/>
              <a:ea typeface="+mn-ea"/>
              <a:cs typeface="+mn-cs"/>
            </a:rPr>
            <a:t>544.6</a:t>
          </a:r>
          <a:r>
            <a:rPr kumimoji="1" lang="ja-JP" altLang="ja-JP" sz="1100">
              <a:solidFill>
                <a:schemeClr val="dk1"/>
              </a:solidFill>
              <a:effectLst/>
              <a:latin typeface="+mn-lt"/>
              <a:ea typeface="+mn-ea"/>
              <a:cs typeface="+mn-cs"/>
            </a:rPr>
            <a:t>％と比べ</a:t>
          </a:r>
          <a:r>
            <a:rPr kumimoji="1" lang="en-US" altLang="ja-JP" sz="1100">
              <a:solidFill>
                <a:schemeClr val="dk1"/>
              </a:solidFill>
              <a:effectLst/>
              <a:latin typeface="+mn-lt"/>
              <a:ea typeface="+mn-ea"/>
              <a:cs typeface="+mn-cs"/>
            </a:rPr>
            <a:t>37.8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くなっている。</a:t>
          </a:r>
          <a:endParaRPr lang="ja-JP" altLang="ja-JP">
            <a:effectLst/>
          </a:endParaRPr>
        </a:p>
        <a:p>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514.4</a:t>
          </a:r>
          <a:r>
            <a:rPr kumimoji="1" lang="ja-JP" altLang="ja-JP" sz="1100">
              <a:solidFill>
                <a:schemeClr val="dk1"/>
              </a:solidFill>
              <a:effectLst/>
              <a:latin typeface="+mn-lt"/>
              <a:ea typeface="+mn-ea"/>
              <a:cs typeface="+mn-cs"/>
            </a:rPr>
            <a:t>％と比べてると</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水準となっているが、今後も分子である将来負担額（地方債の現在高等）の減少及び分母となる経常一般財源等（地方税等）の増加を図っていく。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 xmlns:a16="http://schemas.microsoft.com/office/drawing/2014/main" id="{91A5F631-F285-4352-9350-9D2F23B8FBA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 xmlns:a16="http://schemas.microsoft.com/office/drawing/2014/main" id="{BB64CB90-D146-41BC-A6F3-6CB1FD4853D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 xmlns:a16="http://schemas.microsoft.com/office/drawing/2014/main" id="{24B0C096-CF92-4E8F-BD52-900A2A1FD1B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 xmlns:a16="http://schemas.microsoft.com/office/drawing/2014/main" id="{3C6E6881-8429-4D45-9520-60ED60BC5D5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 xmlns:a16="http://schemas.microsoft.com/office/drawing/2014/main" id="{C0B355EF-3B77-4CD3-8978-8636B485095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 xmlns:a16="http://schemas.microsoft.com/office/drawing/2014/main" id="{F64B1E83-5201-475F-AE96-593F3F94E6F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4" name="テキスト ボックス 113">
          <a:extLst>
            <a:ext uri="{FF2B5EF4-FFF2-40B4-BE49-F238E27FC236}">
              <a16:creationId xmlns="" xmlns:a16="http://schemas.microsoft.com/office/drawing/2014/main" id="{CF04AB10-899F-49B6-BBE0-24414490B45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 xmlns:a16="http://schemas.microsoft.com/office/drawing/2014/main" id="{1D9F8778-0FBF-4A46-8E69-85F59A0CFEE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 xmlns:a16="http://schemas.microsoft.com/office/drawing/2014/main" id="{20FC0163-D015-4625-A3C7-211ABC04864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 xmlns:a16="http://schemas.microsoft.com/office/drawing/2014/main" id="{297DF471-E5B8-4AE1-836F-2EF5690C6E8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 xmlns:a16="http://schemas.microsoft.com/office/drawing/2014/main" id="{5286E97F-6A80-4B14-8881-3378ECD0D1C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 xmlns:a16="http://schemas.microsoft.com/office/drawing/2014/main" id="{8EA22994-81A1-4773-8723-E6D04420F7B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 xmlns:a16="http://schemas.microsoft.com/office/drawing/2014/main" id="{FADBF949-1CF0-43DE-8558-DD14D4C55A2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 xmlns:a16="http://schemas.microsoft.com/office/drawing/2014/main" id="{54D602B4-9E9E-4744-B938-08D5ECBE9DB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2" name="テキスト ボックス 121">
          <a:extLst>
            <a:ext uri="{FF2B5EF4-FFF2-40B4-BE49-F238E27FC236}">
              <a16:creationId xmlns="" xmlns:a16="http://schemas.microsoft.com/office/drawing/2014/main" id="{AFE2CCDA-6730-43FC-8294-1D5CBAAA35D9}"/>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 xmlns:a16="http://schemas.microsoft.com/office/drawing/2014/main" id="{510695A1-3E76-44D8-BC5D-6AA4BF932AF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 xmlns:a16="http://schemas.microsoft.com/office/drawing/2014/main" id="{4E212FCB-DA83-4DA1-ABDF-02CB2F82789B}"/>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 xmlns:a16="http://schemas.microsoft.com/office/drawing/2014/main" id="{19725026-2006-424E-88B1-747BEEC7004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26" name="直線コネクタ 125">
          <a:extLst>
            <a:ext uri="{FF2B5EF4-FFF2-40B4-BE49-F238E27FC236}">
              <a16:creationId xmlns="" xmlns:a16="http://schemas.microsoft.com/office/drawing/2014/main" id="{A99D85D4-DB54-4BDE-A929-585E6030DAB5}"/>
            </a:ext>
          </a:extLst>
        </xdr:cNvPr>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27" name="債務償還比率最小値テキスト">
          <a:extLst>
            <a:ext uri="{FF2B5EF4-FFF2-40B4-BE49-F238E27FC236}">
              <a16:creationId xmlns="" xmlns:a16="http://schemas.microsoft.com/office/drawing/2014/main" id="{3066452B-C898-4E03-884B-AE6A7362CF3A}"/>
            </a:ext>
          </a:extLst>
        </xdr:cNvPr>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28" name="直線コネクタ 127">
          <a:extLst>
            <a:ext uri="{FF2B5EF4-FFF2-40B4-BE49-F238E27FC236}">
              <a16:creationId xmlns="" xmlns:a16="http://schemas.microsoft.com/office/drawing/2014/main" id="{D742825A-4DD8-489D-A74E-D49EEC1E6C48}"/>
            </a:ext>
          </a:extLst>
        </xdr:cNvPr>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29" name="債務償還比率最大値テキスト">
          <a:extLst>
            <a:ext uri="{FF2B5EF4-FFF2-40B4-BE49-F238E27FC236}">
              <a16:creationId xmlns="" xmlns:a16="http://schemas.microsoft.com/office/drawing/2014/main" id="{0FB71C7F-28E1-4D90-9B02-8DCCA6C24E10}"/>
            </a:ext>
          </a:extLst>
        </xdr:cNvPr>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0" name="直線コネクタ 129">
          <a:extLst>
            <a:ext uri="{FF2B5EF4-FFF2-40B4-BE49-F238E27FC236}">
              <a16:creationId xmlns="" xmlns:a16="http://schemas.microsoft.com/office/drawing/2014/main" id="{A059DBA5-40CB-4395-BC54-7FB2683A5FC7}"/>
            </a:ext>
          </a:extLst>
        </xdr:cNvPr>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21353</xdr:rowOff>
    </xdr:from>
    <xdr:ext cx="469744" cy="259045"/>
    <xdr:sp macro="" textlink="">
      <xdr:nvSpPr>
        <xdr:cNvPr id="131" name="債務償還比率平均値テキスト">
          <a:extLst>
            <a:ext uri="{FF2B5EF4-FFF2-40B4-BE49-F238E27FC236}">
              <a16:creationId xmlns="" xmlns:a16="http://schemas.microsoft.com/office/drawing/2014/main" id="{5FFC21F5-0A0E-424F-95E8-AFA115726470}"/>
            </a:ext>
          </a:extLst>
        </xdr:cNvPr>
        <xdr:cNvSpPr txBox="1"/>
      </xdr:nvSpPr>
      <xdr:spPr>
        <a:xfrm>
          <a:off x="14846300" y="5593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2" name="フローチャート: 判断 131">
          <a:extLst>
            <a:ext uri="{FF2B5EF4-FFF2-40B4-BE49-F238E27FC236}">
              <a16:creationId xmlns="" xmlns:a16="http://schemas.microsoft.com/office/drawing/2014/main" id="{E19EAE7E-FB71-4B15-80CF-9F35DB1C0AD9}"/>
            </a:ext>
          </a:extLst>
        </xdr:cNvPr>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3" name="フローチャート: 判断 132">
          <a:extLst>
            <a:ext uri="{FF2B5EF4-FFF2-40B4-BE49-F238E27FC236}">
              <a16:creationId xmlns="" xmlns:a16="http://schemas.microsoft.com/office/drawing/2014/main" id="{A19EF2E0-922B-4CD7-A754-EC2EE79F1A39}"/>
            </a:ext>
          </a:extLst>
        </xdr:cNvPr>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34" name="フローチャート: 判断 133">
          <a:extLst>
            <a:ext uri="{FF2B5EF4-FFF2-40B4-BE49-F238E27FC236}">
              <a16:creationId xmlns="" xmlns:a16="http://schemas.microsoft.com/office/drawing/2014/main" id="{E82786DE-7D27-4B71-A10B-582D94B6BE8B}"/>
            </a:ext>
          </a:extLst>
        </xdr:cNvPr>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35" name="フローチャート: 判断 134">
          <a:extLst>
            <a:ext uri="{FF2B5EF4-FFF2-40B4-BE49-F238E27FC236}">
              <a16:creationId xmlns="" xmlns:a16="http://schemas.microsoft.com/office/drawing/2014/main" id="{91720F28-5707-45F1-B8B7-B7D2C1FE6A4A}"/>
            </a:ext>
          </a:extLst>
        </xdr:cNvPr>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36" name="フローチャート: 判断 135">
          <a:extLst>
            <a:ext uri="{FF2B5EF4-FFF2-40B4-BE49-F238E27FC236}">
              <a16:creationId xmlns="" xmlns:a16="http://schemas.microsoft.com/office/drawing/2014/main" id="{A8D17309-D770-4183-B2CD-827C663527E1}"/>
            </a:ext>
          </a:extLst>
        </xdr:cNvPr>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 xmlns:a16="http://schemas.microsoft.com/office/drawing/2014/main" id="{8F0C1946-20D0-4581-BC55-2559217F1C8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2385B596-D5B1-4F93-9C4A-8FD9E63EEA1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 xmlns:a16="http://schemas.microsoft.com/office/drawing/2014/main" id="{3C3D85E9-9CA7-478C-9F67-EFB91591442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F17DC6D2-7AEE-4922-A5CB-C13CA3DB9DA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0C516DCB-6299-432B-9F84-F32B85563D8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56769</xdr:rowOff>
    </xdr:from>
    <xdr:to>
      <xdr:col>76</xdr:col>
      <xdr:colOff>73025</xdr:colOff>
      <xdr:row>29</xdr:row>
      <xdr:rowOff>158369</xdr:rowOff>
    </xdr:to>
    <xdr:sp macro="" textlink="">
      <xdr:nvSpPr>
        <xdr:cNvPr id="142" name="楕円 141">
          <a:extLst>
            <a:ext uri="{FF2B5EF4-FFF2-40B4-BE49-F238E27FC236}">
              <a16:creationId xmlns="" xmlns:a16="http://schemas.microsoft.com/office/drawing/2014/main" id="{90468277-3FDF-43FB-A46D-EFBCA92556E9}"/>
            </a:ext>
          </a:extLst>
        </xdr:cNvPr>
        <xdr:cNvSpPr/>
      </xdr:nvSpPr>
      <xdr:spPr>
        <a:xfrm>
          <a:off x="147447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35196</xdr:rowOff>
    </xdr:from>
    <xdr:ext cx="469744" cy="259045"/>
    <xdr:sp macro="" textlink="">
      <xdr:nvSpPr>
        <xdr:cNvPr id="143" name="債務償還比率該当値テキスト">
          <a:extLst>
            <a:ext uri="{FF2B5EF4-FFF2-40B4-BE49-F238E27FC236}">
              <a16:creationId xmlns="" xmlns:a16="http://schemas.microsoft.com/office/drawing/2014/main" id="{0BC3FD05-B224-47DA-909B-D4FDED5E35E2}"/>
            </a:ext>
          </a:extLst>
        </xdr:cNvPr>
        <xdr:cNvSpPr txBox="1"/>
      </xdr:nvSpPr>
      <xdr:spPr>
        <a:xfrm>
          <a:off x="14846300" y="57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61513</xdr:rowOff>
    </xdr:from>
    <xdr:to>
      <xdr:col>72</xdr:col>
      <xdr:colOff>123825</xdr:colOff>
      <xdr:row>28</xdr:row>
      <xdr:rowOff>163113</xdr:rowOff>
    </xdr:to>
    <xdr:sp macro="" textlink="">
      <xdr:nvSpPr>
        <xdr:cNvPr id="144" name="楕円 143">
          <a:extLst>
            <a:ext uri="{FF2B5EF4-FFF2-40B4-BE49-F238E27FC236}">
              <a16:creationId xmlns="" xmlns:a16="http://schemas.microsoft.com/office/drawing/2014/main" id="{67EBA1AA-DF4F-4DC2-96AF-D7BF63BC2D9C}"/>
            </a:ext>
          </a:extLst>
        </xdr:cNvPr>
        <xdr:cNvSpPr/>
      </xdr:nvSpPr>
      <xdr:spPr>
        <a:xfrm>
          <a:off x="14033500" y="563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112313</xdr:rowOff>
    </xdr:from>
    <xdr:to>
      <xdr:col>76</xdr:col>
      <xdr:colOff>22225</xdr:colOff>
      <xdr:row>29</xdr:row>
      <xdr:rowOff>107569</xdr:rowOff>
    </xdr:to>
    <xdr:cxnSp macro="">
      <xdr:nvCxnSpPr>
        <xdr:cNvPr id="145" name="直線コネクタ 144">
          <a:extLst>
            <a:ext uri="{FF2B5EF4-FFF2-40B4-BE49-F238E27FC236}">
              <a16:creationId xmlns="" xmlns:a16="http://schemas.microsoft.com/office/drawing/2014/main" id="{CDC8D915-4229-4F80-BDC8-923FC1E6551C}"/>
            </a:ext>
          </a:extLst>
        </xdr:cNvPr>
        <xdr:cNvCxnSpPr/>
      </xdr:nvCxnSpPr>
      <xdr:spPr>
        <a:xfrm>
          <a:off x="14084300" y="5684438"/>
          <a:ext cx="711200" cy="16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55571</xdr:rowOff>
    </xdr:from>
    <xdr:to>
      <xdr:col>68</xdr:col>
      <xdr:colOff>123825</xdr:colOff>
      <xdr:row>30</xdr:row>
      <xdr:rowOff>157171</xdr:rowOff>
    </xdr:to>
    <xdr:sp macro="" textlink="">
      <xdr:nvSpPr>
        <xdr:cNvPr id="146" name="楕円 145">
          <a:extLst>
            <a:ext uri="{FF2B5EF4-FFF2-40B4-BE49-F238E27FC236}">
              <a16:creationId xmlns="" xmlns:a16="http://schemas.microsoft.com/office/drawing/2014/main" id="{E6BE3235-EDCE-47F7-85BC-95F0B3AF1EA3}"/>
            </a:ext>
          </a:extLst>
        </xdr:cNvPr>
        <xdr:cNvSpPr/>
      </xdr:nvSpPr>
      <xdr:spPr>
        <a:xfrm>
          <a:off x="13271500" y="597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112313</xdr:rowOff>
    </xdr:from>
    <xdr:to>
      <xdr:col>72</xdr:col>
      <xdr:colOff>73025</xdr:colOff>
      <xdr:row>30</xdr:row>
      <xdr:rowOff>106371</xdr:rowOff>
    </xdr:to>
    <xdr:cxnSp macro="">
      <xdr:nvCxnSpPr>
        <xdr:cNvPr id="147" name="直線コネクタ 146">
          <a:extLst>
            <a:ext uri="{FF2B5EF4-FFF2-40B4-BE49-F238E27FC236}">
              <a16:creationId xmlns="" xmlns:a16="http://schemas.microsoft.com/office/drawing/2014/main" id="{5754752C-91D3-4441-90E5-6FBA146AA214}"/>
            </a:ext>
          </a:extLst>
        </xdr:cNvPr>
        <xdr:cNvCxnSpPr/>
      </xdr:nvCxnSpPr>
      <xdr:spPr>
        <a:xfrm flipV="1">
          <a:off x="13322300" y="5684438"/>
          <a:ext cx="762000" cy="3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119144</xdr:rowOff>
    </xdr:from>
    <xdr:to>
      <xdr:col>64</xdr:col>
      <xdr:colOff>123825</xdr:colOff>
      <xdr:row>32</xdr:row>
      <xdr:rowOff>49294</xdr:rowOff>
    </xdr:to>
    <xdr:sp macro="" textlink="">
      <xdr:nvSpPr>
        <xdr:cNvPr id="148" name="楕円 147">
          <a:extLst>
            <a:ext uri="{FF2B5EF4-FFF2-40B4-BE49-F238E27FC236}">
              <a16:creationId xmlns="" xmlns:a16="http://schemas.microsoft.com/office/drawing/2014/main" id="{7C6190E6-C03B-458A-979B-53CE1F7599D1}"/>
            </a:ext>
          </a:extLst>
        </xdr:cNvPr>
        <xdr:cNvSpPr/>
      </xdr:nvSpPr>
      <xdr:spPr>
        <a:xfrm>
          <a:off x="12509500" y="62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106371</xdr:rowOff>
    </xdr:from>
    <xdr:to>
      <xdr:col>68</xdr:col>
      <xdr:colOff>73025</xdr:colOff>
      <xdr:row>31</xdr:row>
      <xdr:rowOff>169944</xdr:rowOff>
    </xdr:to>
    <xdr:cxnSp macro="">
      <xdr:nvCxnSpPr>
        <xdr:cNvPr id="149" name="直線コネクタ 148">
          <a:extLst>
            <a:ext uri="{FF2B5EF4-FFF2-40B4-BE49-F238E27FC236}">
              <a16:creationId xmlns="" xmlns:a16="http://schemas.microsoft.com/office/drawing/2014/main" id="{10EDB858-B4C0-4782-BEE4-37EA9CEA80C6}"/>
            </a:ext>
          </a:extLst>
        </xdr:cNvPr>
        <xdr:cNvCxnSpPr/>
      </xdr:nvCxnSpPr>
      <xdr:spPr>
        <a:xfrm flipV="1">
          <a:off x="12560300" y="6021396"/>
          <a:ext cx="762000" cy="2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113592</xdr:rowOff>
    </xdr:from>
    <xdr:to>
      <xdr:col>60</xdr:col>
      <xdr:colOff>123825</xdr:colOff>
      <xdr:row>32</xdr:row>
      <xdr:rowOff>43742</xdr:rowOff>
    </xdr:to>
    <xdr:sp macro="" textlink="">
      <xdr:nvSpPr>
        <xdr:cNvPr id="150" name="楕円 149">
          <a:extLst>
            <a:ext uri="{FF2B5EF4-FFF2-40B4-BE49-F238E27FC236}">
              <a16:creationId xmlns="" xmlns:a16="http://schemas.microsoft.com/office/drawing/2014/main" id="{6F5605CB-F3CD-4FDD-8D4C-40E60929FEE8}"/>
            </a:ext>
          </a:extLst>
        </xdr:cNvPr>
        <xdr:cNvSpPr/>
      </xdr:nvSpPr>
      <xdr:spPr>
        <a:xfrm>
          <a:off x="11747500" y="620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164392</xdr:rowOff>
    </xdr:from>
    <xdr:to>
      <xdr:col>64</xdr:col>
      <xdr:colOff>73025</xdr:colOff>
      <xdr:row>31</xdr:row>
      <xdr:rowOff>169944</xdr:rowOff>
    </xdr:to>
    <xdr:cxnSp macro="">
      <xdr:nvCxnSpPr>
        <xdr:cNvPr id="151" name="直線コネクタ 150">
          <a:extLst>
            <a:ext uri="{FF2B5EF4-FFF2-40B4-BE49-F238E27FC236}">
              <a16:creationId xmlns="" xmlns:a16="http://schemas.microsoft.com/office/drawing/2014/main" id="{31393B5E-FB50-4B28-B101-B18DCE0B78D4}"/>
            </a:ext>
          </a:extLst>
        </xdr:cNvPr>
        <xdr:cNvCxnSpPr/>
      </xdr:nvCxnSpPr>
      <xdr:spPr>
        <a:xfrm>
          <a:off x="11798300" y="6250867"/>
          <a:ext cx="762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52" name="n_1aveValue債務償還比率">
          <a:extLst>
            <a:ext uri="{FF2B5EF4-FFF2-40B4-BE49-F238E27FC236}">
              <a16:creationId xmlns="" xmlns:a16="http://schemas.microsoft.com/office/drawing/2014/main" id="{DE56E331-931C-4342-8E80-EF62F3236390}"/>
            </a:ext>
          </a:extLst>
        </xdr:cNvPr>
        <xdr:cNvSpPr txBox="1"/>
      </xdr:nvSpPr>
      <xdr:spPr>
        <a:xfrm>
          <a:off x="13836727" y="578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107078</xdr:rowOff>
    </xdr:from>
    <xdr:ext cx="469744" cy="259045"/>
    <xdr:sp macro="" textlink="">
      <xdr:nvSpPr>
        <xdr:cNvPr id="153" name="n_2aveValue債務償還比率">
          <a:extLst>
            <a:ext uri="{FF2B5EF4-FFF2-40B4-BE49-F238E27FC236}">
              <a16:creationId xmlns="" xmlns:a16="http://schemas.microsoft.com/office/drawing/2014/main" id="{AAF6491D-6C4F-494F-923D-B2DCD436B72B}"/>
            </a:ext>
          </a:extLst>
        </xdr:cNvPr>
        <xdr:cNvSpPr txBox="1"/>
      </xdr:nvSpPr>
      <xdr:spPr>
        <a:xfrm>
          <a:off x="13087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27077</xdr:rowOff>
    </xdr:from>
    <xdr:ext cx="469744" cy="259045"/>
    <xdr:sp macro="" textlink="">
      <xdr:nvSpPr>
        <xdr:cNvPr id="154" name="n_3aveValue債務償還比率">
          <a:extLst>
            <a:ext uri="{FF2B5EF4-FFF2-40B4-BE49-F238E27FC236}">
              <a16:creationId xmlns="" xmlns:a16="http://schemas.microsoft.com/office/drawing/2014/main" id="{D034B8C6-967E-43B9-98D2-CD6E7F3047F6}"/>
            </a:ext>
          </a:extLst>
        </xdr:cNvPr>
        <xdr:cNvSpPr txBox="1"/>
      </xdr:nvSpPr>
      <xdr:spPr>
        <a:xfrm>
          <a:off x="12325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22296</xdr:rowOff>
    </xdr:from>
    <xdr:ext cx="469744" cy="259045"/>
    <xdr:sp macro="" textlink="">
      <xdr:nvSpPr>
        <xdr:cNvPr id="155" name="n_4aveValue債務償還比率">
          <a:extLst>
            <a:ext uri="{FF2B5EF4-FFF2-40B4-BE49-F238E27FC236}">
              <a16:creationId xmlns="" xmlns:a16="http://schemas.microsoft.com/office/drawing/2014/main" id="{3FA8DE79-CDBA-4E07-A45B-EFEFF7BD7853}"/>
            </a:ext>
          </a:extLst>
        </xdr:cNvPr>
        <xdr:cNvSpPr txBox="1"/>
      </xdr:nvSpPr>
      <xdr:spPr>
        <a:xfrm>
          <a:off x="11563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8190</xdr:rowOff>
    </xdr:from>
    <xdr:ext cx="469744" cy="259045"/>
    <xdr:sp macro="" textlink="">
      <xdr:nvSpPr>
        <xdr:cNvPr id="156" name="n_1mainValue債務償還比率">
          <a:extLst>
            <a:ext uri="{FF2B5EF4-FFF2-40B4-BE49-F238E27FC236}">
              <a16:creationId xmlns="" xmlns:a16="http://schemas.microsoft.com/office/drawing/2014/main" id="{B60E7A9A-45FF-45EA-A929-538D240A9A4F}"/>
            </a:ext>
          </a:extLst>
        </xdr:cNvPr>
        <xdr:cNvSpPr txBox="1"/>
      </xdr:nvSpPr>
      <xdr:spPr>
        <a:xfrm>
          <a:off x="13836727" y="540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148298</xdr:rowOff>
    </xdr:from>
    <xdr:ext cx="469744" cy="259045"/>
    <xdr:sp macro="" textlink="">
      <xdr:nvSpPr>
        <xdr:cNvPr id="157" name="n_2mainValue債務償還比率">
          <a:extLst>
            <a:ext uri="{FF2B5EF4-FFF2-40B4-BE49-F238E27FC236}">
              <a16:creationId xmlns="" xmlns:a16="http://schemas.microsoft.com/office/drawing/2014/main" id="{C0347D90-6877-4A4F-877B-067D00A78DE7}"/>
            </a:ext>
          </a:extLst>
        </xdr:cNvPr>
        <xdr:cNvSpPr txBox="1"/>
      </xdr:nvSpPr>
      <xdr:spPr>
        <a:xfrm>
          <a:off x="13087427" y="606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40421</xdr:rowOff>
    </xdr:from>
    <xdr:ext cx="469744" cy="259045"/>
    <xdr:sp macro="" textlink="">
      <xdr:nvSpPr>
        <xdr:cNvPr id="158" name="n_3mainValue債務償還比率">
          <a:extLst>
            <a:ext uri="{FF2B5EF4-FFF2-40B4-BE49-F238E27FC236}">
              <a16:creationId xmlns="" xmlns:a16="http://schemas.microsoft.com/office/drawing/2014/main" id="{7B7DF439-2250-4777-99E0-5262ACFD94FC}"/>
            </a:ext>
          </a:extLst>
        </xdr:cNvPr>
        <xdr:cNvSpPr txBox="1"/>
      </xdr:nvSpPr>
      <xdr:spPr>
        <a:xfrm>
          <a:off x="12325427" y="629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34869</xdr:rowOff>
    </xdr:from>
    <xdr:ext cx="469744" cy="259045"/>
    <xdr:sp macro="" textlink="">
      <xdr:nvSpPr>
        <xdr:cNvPr id="159" name="n_4mainValue債務償還比率">
          <a:extLst>
            <a:ext uri="{FF2B5EF4-FFF2-40B4-BE49-F238E27FC236}">
              <a16:creationId xmlns="" xmlns:a16="http://schemas.microsoft.com/office/drawing/2014/main" id="{1CCD9D53-6681-4F15-9A12-51484EBF1992}"/>
            </a:ext>
          </a:extLst>
        </xdr:cNvPr>
        <xdr:cNvSpPr txBox="1"/>
      </xdr:nvSpPr>
      <xdr:spPr>
        <a:xfrm>
          <a:off x="11563427" y="629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 xmlns:a16="http://schemas.microsoft.com/office/drawing/2014/main" id="{BF9B783B-EE33-4A07-9AE4-2E2A4B1FFDD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 xmlns:a16="http://schemas.microsoft.com/office/drawing/2014/main" id="{DAEF8B75-1E79-4266-A84C-C3B55A79721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 xmlns:a16="http://schemas.microsoft.com/office/drawing/2014/main" id="{37A18CA3-505E-4091-B88E-204B1FC8CD6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 xmlns:a16="http://schemas.microsoft.com/office/drawing/2014/main" id="{7F21CACB-D04C-4EA7-AF7D-2D9E313FE0D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 xmlns:a16="http://schemas.microsoft.com/office/drawing/2014/main" id="{3E6A74B8-79B3-48BF-B97D-8638ACFF77B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 xmlns:a16="http://schemas.microsoft.com/office/drawing/2014/main" id="{3A557E45-6C97-4C43-B85B-191EEE59C63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4C5D33E9-3558-4BE8-A9C2-215576734EE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854B17CF-CA5C-43B1-8C75-D8D226A168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2BF6350D-A85B-4748-AD80-7F627DDDA7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64FA46B7-2D47-4204-823A-E14C01E5D4E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94B3E193-6D79-4BEC-A8A4-10D472D421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583B0578-BC42-4E37-9C22-65881C1786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2544E099-6E39-40ED-8C8C-D08FBCB815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52B811CA-C1F7-424A-B9AE-4D55EEB501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6B588762-23B2-4499-A3E8-89551E9AD4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87E1383F-0117-4E03-9320-02CD799C13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24,195
23,787
111.01
13,540,233
13,153,406
381,090
7,139,534
8,677,124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5A31E807-532E-4B2F-BD4F-905AD46A9D4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7B853EA1-2570-486B-93EC-FC5297641F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5489DBB5-69B8-485F-A8DD-CFD3ED422E3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EEF8E346-5E2C-440C-BF17-53B8B30DDC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651FB79C-6A20-444B-9BF5-5DDAC9F39A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D0977230-1059-42AE-9C8E-3EB3A645AA2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 xmlns:a16="http://schemas.microsoft.com/office/drawing/2014/main" id="{476DEA03-CA8A-4F34-8F04-C37DB51B60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 xmlns:a16="http://schemas.microsoft.com/office/drawing/2014/main" id="{07EA33B0-6C9C-4B17-BA61-C3CCBAE543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 xmlns:a16="http://schemas.microsoft.com/office/drawing/2014/main" id="{65BD127D-9A41-4CB3-8FD6-989DF65DF6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 xmlns:a16="http://schemas.microsoft.com/office/drawing/2014/main" id="{F75AB50C-A608-4724-A93A-64491387E1E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 xmlns:a16="http://schemas.microsoft.com/office/drawing/2014/main" id="{1DF53564-4C9B-490D-8047-BD10AEB94C8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 xmlns:a16="http://schemas.microsoft.com/office/drawing/2014/main" id="{00449741-E25D-42C1-AD56-4FED7B95821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 xmlns:a16="http://schemas.microsoft.com/office/drawing/2014/main" id="{208D77DC-B8F7-4E37-9C46-332C3C57E9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 xmlns:a16="http://schemas.microsoft.com/office/drawing/2014/main" id="{A3A2FE56-F9F7-4B4F-8B34-F590C81D54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 xmlns:a16="http://schemas.microsoft.com/office/drawing/2014/main" id="{E340E9DF-5ABD-4948-9331-3237BC93918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 xmlns:a16="http://schemas.microsoft.com/office/drawing/2014/main" id="{F2A8D6AC-485A-401E-B8DF-5C12510F82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 xmlns:a16="http://schemas.microsoft.com/office/drawing/2014/main" id="{568E0682-AEB6-49A3-894C-1440C87983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 xmlns:a16="http://schemas.microsoft.com/office/drawing/2014/main" id="{E12B990C-1E8A-477A-B25C-765785D97B6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 xmlns:a16="http://schemas.microsoft.com/office/drawing/2014/main" id="{DC85F465-D16E-4D3B-A448-007A88125D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 xmlns:a16="http://schemas.microsoft.com/office/drawing/2014/main" id="{BB40D49A-6A73-4140-92A4-F7B7E98B3F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 xmlns:a16="http://schemas.microsoft.com/office/drawing/2014/main" id="{D5213FE6-21CB-4B8A-85EF-82BB1397E33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 xmlns:a16="http://schemas.microsoft.com/office/drawing/2014/main" id="{04665408-5DDF-43C4-96B8-BED50EB244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 xmlns:a16="http://schemas.microsoft.com/office/drawing/2014/main" id="{FDF82AAF-B776-43BD-BCB0-1903A7A7AFF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 xmlns:a16="http://schemas.microsoft.com/office/drawing/2014/main" id="{19A2B0EB-47A5-4FF0-B1FA-89E07CCB35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 xmlns:a16="http://schemas.microsoft.com/office/drawing/2014/main" id="{FA2A31F6-A0BE-49E6-852E-3A677DBD10A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 xmlns:a16="http://schemas.microsoft.com/office/drawing/2014/main" id="{6CCD6A7D-90A5-4051-A3D9-AB09886944C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 xmlns:a16="http://schemas.microsoft.com/office/drawing/2014/main" id="{C8903F0E-6429-4045-A023-74E371A9EA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 xmlns:a16="http://schemas.microsoft.com/office/drawing/2014/main" id="{04A0B322-1AB8-4779-BBED-87CBFE7AA2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 xmlns:a16="http://schemas.microsoft.com/office/drawing/2014/main" id="{5B615D92-FC75-4CB0-A599-BC9FFDE8BF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 xmlns:a16="http://schemas.microsoft.com/office/drawing/2014/main" id="{67BA92B6-6FC0-4AB0-B3F9-DC69AD241B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 xmlns:a16="http://schemas.microsoft.com/office/drawing/2014/main" id="{F79FF8F6-5E04-4529-9F01-AE7DC79ADB6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 xmlns:a16="http://schemas.microsoft.com/office/drawing/2014/main" id="{A221C875-6AE0-4246-B9FD-0031C8797E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 xmlns:a16="http://schemas.microsoft.com/office/drawing/2014/main" id="{B83AC325-665B-4D8C-9852-351044E31B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 xmlns:a16="http://schemas.microsoft.com/office/drawing/2014/main" id="{9BA157C5-4106-4D35-B2CB-68E788E725FE}"/>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 xmlns:a16="http://schemas.microsoft.com/office/drawing/2014/main" id="{B107CCBC-CA5B-4267-AFF2-606FFD8A78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 xmlns:a16="http://schemas.microsoft.com/office/drawing/2014/main" id="{00352C92-610B-4D76-8930-BB1AE5A103E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 xmlns:a16="http://schemas.microsoft.com/office/drawing/2014/main" id="{B91AE1F7-8D03-422D-8CF3-AA20EBFA87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 xmlns:a16="http://schemas.microsoft.com/office/drawing/2014/main" id="{6989C7FA-4837-4EFA-9EFD-D5E07E8F2E1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 xmlns:a16="http://schemas.microsoft.com/office/drawing/2014/main" id="{36286E46-B28C-4E7A-A98F-0F888495C0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 xmlns:a16="http://schemas.microsoft.com/office/drawing/2014/main" id="{28EE7EC9-6A4A-4F02-94F5-7DCC657F7C4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 xmlns:a16="http://schemas.microsoft.com/office/drawing/2014/main" id="{9078C893-5DEB-4040-AE48-424C5662355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 xmlns:a16="http://schemas.microsoft.com/office/drawing/2014/main" id="{5E7E86B9-614D-4074-A85F-CDDBCB7E7E0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 xmlns:a16="http://schemas.microsoft.com/office/drawing/2014/main" id="{3876DE0B-C835-4E94-92A5-7F2E1A83CF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 xmlns:a16="http://schemas.microsoft.com/office/drawing/2014/main" id="{253A5EB9-F58B-4D37-8453-CE8CBAEBD4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 xmlns:a16="http://schemas.microsoft.com/office/drawing/2014/main" id="{7CB1C8ED-E4AA-49F2-87CF-3897EC89BE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 xmlns:a16="http://schemas.microsoft.com/office/drawing/2014/main" id="{ED67ACEE-6D3A-4A78-83C3-597B911A1A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 xmlns:a16="http://schemas.microsoft.com/office/drawing/2014/main" id="{3B05B4A3-2D61-42D3-A6C2-38321D8946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 xmlns:a16="http://schemas.microsoft.com/office/drawing/2014/main" id="{7795EC8A-7145-44A1-A13A-21658DC90E3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 xmlns:a16="http://schemas.microsoft.com/office/drawing/2014/main" id="{84F59238-C780-47E0-B2CA-2EA4C24A4BB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 xmlns:a16="http://schemas.microsoft.com/office/drawing/2014/main" id="{FFDA849C-02EB-4908-AB53-82D24E0EADC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 xmlns:a16="http://schemas.microsoft.com/office/drawing/2014/main" id="{C7C3DC98-5859-41D0-B722-1EBB4CBEC9E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 xmlns:a16="http://schemas.microsoft.com/office/drawing/2014/main" id="{FC1CDC24-0E69-4FF4-93E6-CA0760F111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 xmlns:a16="http://schemas.microsoft.com/office/drawing/2014/main" id="{6C7E5C62-4B23-42A2-A3D4-2A0188041A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 xmlns:a16="http://schemas.microsoft.com/office/drawing/2014/main" id="{3293CE5C-8D32-4BC7-90A7-96D205979CA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 xmlns:a16="http://schemas.microsoft.com/office/drawing/2014/main" id="{DC71771C-FDA7-443D-A952-5B8A8E2BE7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 xmlns:a16="http://schemas.microsoft.com/office/drawing/2014/main" id="{94FB5462-8C96-46C2-945C-9EC6F86663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 xmlns:a16="http://schemas.microsoft.com/office/drawing/2014/main" id="{7799EA3D-3160-4BCB-9C8F-A81EDFE3D3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 xmlns:a16="http://schemas.microsoft.com/office/drawing/2014/main" id="{0CA0E71B-828C-431B-AAA9-26BC9431B1A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 xmlns:a16="http://schemas.microsoft.com/office/drawing/2014/main" id="{090140C9-39D0-4A32-988A-109E34D0FE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 xmlns:a16="http://schemas.microsoft.com/office/drawing/2014/main" id="{99F7F34B-C533-47BD-B6B2-84247C797BE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 xmlns:a16="http://schemas.microsoft.com/office/drawing/2014/main" id="{3A3662A8-D50C-4323-A960-C1D6DAB7218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 xmlns:a16="http://schemas.microsoft.com/office/drawing/2014/main" id="{6992705D-A33B-4AF2-8645-083991B4064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 xmlns:a16="http://schemas.microsoft.com/office/drawing/2014/main" id="{57C170C5-23A2-4490-8E6D-F0E3E241E4C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 xmlns:a16="http://schemas.microsoft.com/office/drawing/2014/main" id="{2FEBA4B5-6F35-4D77-BB76-F82CC3034B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 xmlns:a16="http://schemas.microsoft.com/office/drawing/2014/main" id="{9CBD0AF9-81E7-4E85-87CE-A001FC6AF9F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 xmlns:a16="http://schemas.microsoft.com/office/drawing/2014/main" id="{19C2290E-7CB1-4C3B-AE95-6707421D373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 xmlns:a16="http://schemas.microsoft.com/office/drawing/2014/main" id="{CC1D2298-75EF-4EB3-98EE-0CA6E8889C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 xmlns:a16="http://schemas.microsoft.com/office/drawing/2014/main" id="{6D591663-8661-4AC4-947A-1D6E07104AD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 xmlns:a16="http://schemas.microsoft.com/office/drawing/2014/main" id="{78B735F9-8817-44AB-B973-18450DB6BE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 xmlns:a16="http://schemas.microsoft.com/office/drawing/2014/main" id="{F7F44ED2-79A2-4895-A10E-55F796A416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 xmlns:a16="http://schemas.microsoft.com/office/drawing/2014/main" id="{05998474-37A0-471A-832D-666AD0798B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 xmlns:a16="http://schemas.microsoft.com/office/drawing/2014/main" id="{CEF3FEC5-6CA7-4AA1-884E-EC5B0F8D5BE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 xmlns:a16="http://schemas.microsoft.com/office/drawing/2014/main" id="{CA5DC87A-FAD7-4A69-A486-9A0E8B848B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 xmlns:a16="http://schemas.microsoft.com/office/drawing/2014/main" id="{60152660-F1C4-43C2-837D-512CFB1C744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 xmlns:a16="http://schemas.microsoft.com/office/drawing/2014/main" id="{1954CC24-24CA-4300-B62F-D56912FBBD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 xmlns:a16="http://schemas.microsoft.com/office/drawing/2014/main" id="{E3F79878-AE4B-42CA-917A-81C374B16B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 xmlns:a16="http://schemas.microsoft.com/office/drawing/2014/main" id="{D0499688-1940-4047-BF36-5821D398A8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 xmlns:a16="http://schemas.microsoft.com/office/drawing/2014/main" id="{211F5F1E-EA80-4D2B-B498-8CAEF5940BA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 xmlns:a16="http://schemas.microsoft.com/office/drawing/2014/main" id="{30D5EA14-6D8B-4B4A-85C6-26D51633F6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 xmlns:a16="http://schemas.microsoft.com/office/drawing/2014/main" id="{AD430A43-9385-4069-9172-3D574E022E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 xmlns:a16="http://schemas.microsoft.com/office/drawing/2014/main" id="{DCB43836-115D-421A-955C-088A115B3B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 xmlns:a16="http://schemas.microsoft.com/office/drawing/2014/main" id="{47D8256F-32E4-4C0F-ADD8-8A66C7D4C0C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 xmlns:a16="http://schemas.microsoft.com/office/drawing/2014/main" id="{AC57AE25-6492-4F18-91A8-0CAF1CA2D8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 xmlns:a16="http://schemas.microsoft.com/office/drawing/2014/main" id="{0D32F47D-45DC-4DC3-9C27-A2CE44B789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 xmlns:a16="http://schemas.microsoft.com/office/drawing/2014/main" id="{5DA0FB2B-6547-4093-82E3-94B31DABFC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 xmlns:a16="http://schemas.microsoft.com/office/drawing/2014/main" id="{F503D5BE-765A-48A2-B64D-07C0CE4ED88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 xmlns:a16="http://schemas.microsoft.com/office/drawing/2014/main" id="{47D698D2-ACD4-41C1-9169-34A89438FE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 xmlns:a16="http://schemas.microsoft.com/office/drawing/2014/main" id="{3E6582A5-FEDD-4A9A-A6CB-2967A4F7D1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 xmlns:a16="http://schemas.microsoft.com/office/drawing/2014/main" id="{71ADFB9F-85E6-4EB8-BAF9-2A3AF50DF4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 xmlns:a16="http://schemas.microsoft.com/office/drawing/2014/main" id="{85EC4AD9-C4AC-42C5-8551-B9625817FB4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 xmlns:a16="http://schemas.microsoft.com/office/drawing/2014/main" id="{29712C1F-811B-4F93-AC5D-109DDECCB1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 xmlns:a16="http://schemas.microsoft.com/office/drawing/2014/main" id="{142C45F1-FFD0-461E-8E00-2B7476F631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 xmlns:a16="http://schemas.microsoft.com/office/drawing/2014/main" id="{DC0318E8-E20F-4FCC-8211-90F81F51B89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 xmlns:a16="http://schemas.microsoft.com/office/drawing/2014/main" id="{04706686-948F-4AFE-93EB-D20F702691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 xmlns:a16="http://schemas.microsoft.com/office/drawing/2014/main" id="{9211FF78-D61E-42E7-AB53-CFC5E8BC45D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 xmlns:a16="http://schemas.microsoft.com/office/drawing/2014/main" id="{7E0CC2D2-4E2A-4E2F-B05E-4FFDE32AF3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 xmlns:a16="http://schemas.microsoft.com/office/drawing/2014/main" id="{E1462BF2-43B8-4EA8-9CF2-FBB1536AA5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 xmlns:a16="http://schemas.microsoft.com/office/drawing/2014/main" id="{69F8BCFF-4FDA-4AF9-89B5-0E8DBA830B5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 xmlns:a16="http://schemas.microsoft.com/office/drawing/2014/main" id="{A857F5C1-9929-4D8B-B712-928765308F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 xmlns:a16="http://schemas.microsoft.com/office/drawing/2014/main" id="{B925E438-BD79-49D0-9AA7-0701C42FAE4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 xmlns:a16="http://schemas.microsoft.com/office/drawing/2014/main" id="{07231537-6188-434B-A29D-FD17ADEC5E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 xmlns:a16="http://schemas.microsoft.com/office/drawing/2014/main" id="{B6D4FB36-448E-4FA2-BB40-712FDE3D35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 xmlns:a16="http://schemas.microsoft.com/office/drawing/2014/main" id="{067D59AB-8CC2-4F89-9CD3-AC65F24960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 xmlns:a16="http://schemas.microsoft.com/office/drawing/2014/main" id="{84DBD315-66A8-4A31-88A5-41B1F84A5F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 xmlns:a16="http://schemas.microsoft.com/office/drawing/2014/main" id="{616956F6-E01E-451E-9F10-B219C4C7477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 xmlns:a16="http://schemas.microsoft.com/office/drawing/2014/main" id="{85BD39BE-5936-4BC3-89B2-2F45782D0DA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 xmlns:a16="http://schemas.microsoft.com/office/drawing/2014/main" id="{3A58198F-3D60-438F-834E-1B4614E69C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 xmlns:a16="http://schemas.microsoft.com/office/drawing/2014/main" id="{83372173-6E0A-4C31-AF9E-B7CD4980B3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 xmlns:a16="http://schemas.microsoft.com/office/drawing/2014/main" id="{78A5FE8B-984F-4397-AD2D-62DBFB4469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 xmlns:a16="http://schemas.microsoft.com/office/drawing/2014/main" id="{A0487DAB-B94E-46BC-80E0-14147361D51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 xmlns:a16="http://schemas.microsoft.com/office/drawing/2014/main" id="{DB817123-F4FA-4C21-9F64-CA5D48D5AB1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 xmlns:a16="http://schemas.microsoft.com/office/drawing/2014/main" id="{69D64AB0-9804-4565-B69A-CF57DAAA91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 xmlns:a16="http://schemas.microsoft.com/office/drawing/2014/main" id="{E00FE197-7826-4912-A426-A5E2D04E7E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 xmlns:a16="http://schemas.microsoft.com/office/drawing/2014/main" id="{55C4185C-08EF-4004-B427-3CC93858F5E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 xmlns:a16="http://schemas.microsoft.com/office/drawing/2014/main" id="{AB6DB45D-411D-4548-B25E-C0EA3A9BF35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 xmlns:a16="http://schemas.microsoft.com/office/drawing/2014/main" id="{92024CC0-1FAA-4B27-BEE9-D9C72CABBA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 xmlns:a16="http://schemas.microsoft.com/office/drawing/2014/main" id="{059848AC-97D0-49B1-B862-59FD371748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 xmlns:a16="http://schemas.microsoft.com/office/drawing/2014/main" id="{6BDE5498-258F-4822-8D99-F8FA3279D64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 xmlns:a16="http://schemas.microsoft.com/office/drawing/2014/main" id="{B80FF390-342C-4481-A8C0-61535A3C17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 xmlns:a16="http://schemas.microsoft.com/office/drawing/2014/main" id="{B329397E-E480-429E-A906-0CBEEBE028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 xmlns:a16="http://schemas.microsoft.com/office/drawing/2014/main" id="{0091EEA3-40EC-4258-B537-14A7D7AFAD4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 xmlns:a16="http://schemas.microsoft.com/office/drawing/2014/main" id="{069BE386-7E6A-4065-A5F2-CF17B9916E0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 xmlns:a16="http://schemas.microsoft.com/office/drawing/2014/main" id="{95E2E3AA-EBEA-415C-B089-9865CB6948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 xmlns:a16="http://schemas.microsoft.com/office/drawing/2014/main" id="{BFA5B148-64AC-49C1-9EAA-47AF86B279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 xmlns:a16="http://schemas.microsoft.com/office/drawing/2014/main" id="{DC1F4D7A-1760-4778-BF53-05788143AB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 xmlns:a16="http://schemas.microsoft.com/office/drawing/2014/main" id="{259B2685-AC8C-4DDC-92D7-959C753210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 xmlns:a16="http://schemas.microsoft.com/office/drawing/2014/main" id="{DBE6DE54-FBCC-49A3-9325-0A9970C0BE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 xmlns:a16="http://schemas.microsoft.com/office/drawing/2014/main" id="{D48B32B1-2404-4AB4-B51B-2CBF5FE27C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 xmlns:a16="http://schemas.microsoft.com/office/drawing/2014/main" id="{9D17FB2C-5AA8-4B2E-8208-CAD6EB5206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 xmlns:a16="http://schemas.microsoft.com/office/drawing/2014/main" id="{44598A66-3B03-4B3B-9B4E-08138D70E82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 xmlns:a16="http://schemas.microsoft.com/office/drawing/2014/main" id="{12E7E973-6C09-470B-A540-FA16F8D0FD2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 xmlns:a16="http://schemas.microsoft.com/office/drawing/2014/main" id="{B15193B6-A7E1-4AC2-937E-CE4E482C87C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 xmlns:a16="http://schemas.microsoft.com/office/drawing/2014/main" id="{A9DE916F-136F-4D16-9397-7DEA3F3383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 xmlns:a16="http://schemas.microsoft.com/office/drawing/2014/main" id="{234D0ACD-F20A-4AE0-AF3A-E947FE5E0D7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 xmlns:a16="http://schemas.microsoft.com/office/drawing/2014/main" id="{15401409-787E-4B33-8653-60EDA9CC3E4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 xmlns:a16="http://schemas.microsoft.com/office/drawing/2014/main" id="{42DA8125-EDCC-4DB5-B0E8-A462D23A1C2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 xmlns:a16="http://schemas.microsoft.com/office/drawing/2014/main" id="{7EA0CA16-E4DF-4607-8D9F-2D752F133FF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 xmlns:a16="http://schemas.microsoft.com/office/drawing/2014/main" id="{6B8A89CE-0595-4D6C-BDCA-5C75A36A7AB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 xmlns:a16="http://schemas.microsoft.com/office/drawing/2014/main" id="{3913003D-6A23-4382-BB85-04D16D7759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 xmlns:a16="http://schemas.microsoft.com/office/drawing/2014/main" id="{388FBF54-E864-4B07-9540-B42FE7EDC68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 xmlns:a16="http://schemas.microsoft.com/office/drawing/2014/main" id="{F5C75816-B708-45F9-9F4E-65627B045F5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年度より台帳未整備です。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F5625424-605C-47B4-8F8B-96067C964A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8C80E2C5-3FC3-4E83-A43C-7F8F5A775C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BCB9ECA3-DD8B-45DC-9448-B287EE70F6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F4056513-E148-45E1-8046-C516A4F6E7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48818E2-92C4-47BD-9E89-E00BE2C899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6DD8B173-E78E-46E2-B8B5-479EA1874A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ED7D3555-3D08-4E10-81F9-38A8C465CD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B222EB51-AF86-4A3D-829E-7B7AFBC132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3B22CC79-93C1-4B9D-9154-6AD495E92CA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438B3EE-FFD8-45F3-AC43-FCF4A2AB1AF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24,195
23,787
111.01
13,540,233
13,153,406
381,090
7,139,534
8,677,124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670F772C-64FA-45A7-A73C-1E2C7309AB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89A158C2-B87A-4D01-A4B3-21ACD3D45C8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40241863-7B1B-4A0C-8F87-26241A1FA70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958961F3-9C90-4858-800A-45E7AE1382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58598318-90F2-4725-B4EC-63B0B2A7B7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DAB7D646-48FC-4D9C-898C-F08F1E81802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 xmlns:a16="http://schemas.microsoft.com/office/drawing/2014/main" id="{ED0594B8-81A2-4220-BE49-851553567AE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 xmlns:a16="http://schemas.microsoft.com/office/drawing/2014/main" id="{D801EF21-5D7B-483B-8CBB-58D8388CBA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 xmlns:a16="http://schemas.microsoft.com/office/drawing/2014/main" id="{20010C08-E19E-48D6-A3FB-46BB0FC853E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 xmlns:a16="http://schemas.microsoft.com/office/drawing/2014/main" id="{7FA6CADF-CB5D-4AD5-8CC4-F110483B88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 xmlns:a16="http://schemas.microsoft.com/office/drawing/2014/main" id="{0479D57E-237F-456C-8484-4BC511144D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 xmlns:a16="http://schemas.microsoft.com/office/drawing/2014/main" id="{21A4536A-8C5E-45FF-92B6-E572F852E1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 xmlns:a16="http://schemas.microsoft.com/office/drawing/2014/main" id="{5637F42D-0D41-4B1C-A652-B2BDDF4521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 xmlns:a16="http://schemas.microsoft.com/office/drawing/2014/main" id="{EC83E360-5F32-4C55-B128-E31E2F1D96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 xmlns:a16="http://schemas.microsoft.com/office/drawing/2014/main" id="{54A34C18-AD1D-4DD0-AE55-0638BC8FDD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 xmlns:a16="http://schemas.microsoft.com/office/drawing/2014/main" id="{50FEF706-AF65-4399-BA6A-E8B7DC53C2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 xmlns:a16="http://schemas.microsoft.com/office/drawing/2014/main" id="{21C3D10B-421E-4D4A-B8B9-661A77C1D1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 xmlns:a16="http://schemas.microsoft.com/office/drawing/2014/main" id="{70E29952-44E3-46EC-A84B-4548D66E907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 xmlns:a16="http://schemas.microsoft.com/office/drawing/2014/main" id="{52DE7090-A30A-45C7-8FE3-CAD42DF8390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 xmlns:a16="http://schemas.microsoft.com/office/drawing/2014/main" id="{E8703800-6E48-49C0-A757-D4EB07830E6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 xmlns:a16="http://schemas.microsoft.com/office/drawing/2014/main" id="{31498EEA-87F0-4FFB-9F50-51755F6389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 xmlns:a16="http://schemas.microsoft.com/office/drawing/2014/main" id="{D1505564-89D8-42C4-9B87-B9A286F093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 xmlns:a16="http://schemas.microsoft.com/office/drawing/2014/main" id="{B9F9AAC3-F588-456C-B446-A879B4E916D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 xmlns:a16="http://schemas.microsoft.com/office/drawing/2014/main" id="{0BECE888-7727-49B2-8FC5-8E5F7B913B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 xmlns:a16="http://schemas.microsoft.com/office/drawing/2014/main" id="{69649F18-9421-4354-980E-34181CF48B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 xmlns:a16="http://schemas.microsoft.com/office/drawing/2014/main" id="{77DC0F66-4BD2-40F5-952F-E7F323E2FF4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 xmlns:a16="http://schemas.microsoft.com/office/drawing/2014/main" id="{63B8AE38-F3B1-4FEC-9096-A7A5BA3B4A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 xmlns:a16="http://schemas.microsoft.com/office/drawing/2014/main" id="{9E4F6048-BFCE-4D46-ACB4-710AADE82C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 xmlns:a16="http://schemas.microsoft.com/office/drawing/2014/main" id="{6AE1E418-98DA-4F9B-AC11-9D98C01911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 xmlns:a16="http://schemas.microsoft.com/office/drawing/2014/main" id="{AFCBF9B8-D6FC-4DC1-8F74-E7308BDF7B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 xmlns:a16="http://schemas.microsoft.com/office/drawing/2014/main" id="{1E7B08C4-DAD6-437F-A8CC-05DB092380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 xmlns:a16="http://schemas.microsoft.com/office/drawing/2014/main" id="{81C130FC-882E-497C-BB1D-E465506FE71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 xmlns:a16="http://schemas.microsoft.com/office/drawing/2014/main" id="{7E4D8C31-0F82-439A-B165-866383E945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 xmlns:a16="http://schemas.microsoft.com/office/drawing/2014/main" id="{BC9A1A37-3639-4BB2-BCD8-6DDFEBA8F0B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 xmlns:a16="http://schemas.microsoft.com/office/drawing/2014/main" id="{71CDF2AB-95C9-4195-AEDC-8B97895D7E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 xmlns:a16="http://schemas.microsoft.com/office/drawing/2014/main" id="{EF0FFD53-5DAA-4EC2-8539-8986950F01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 xmlns:a16="http://schemas.microsoft.com/office/drawing/2014/main" id="{B127E9F0-BDF9-4A52-A271-7DBB11DBF1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 xmlns:a16="http://schemas.microsoft.com/office/drawing/2014/main" id="{04E601AD-6492-46FA-B628-884DA3B958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 xmlns:a16="http://schemas.microsoft.com/office/drawing/2014/main" id="{1443F360-F163-4E10-8764-FB427D39CDE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 xmlns:a16="http://schemas.microsoft.com/office/drawing/2014/main" id="{391D65F5-F468-4193-A6AB-E48DDF5D060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 xmlns:a16="http://schemas.microsoft.com/office/drawing/2014/main" id="{BC275AF6-9CF3-41F4-B66D-D65D3129DFD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 xmlns:a16="http://schemas.microsoft.com/office/drawing/2014/main" id="{B1BB78D2-DF7C-436E-B46A-EA6C277A1A7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 xmlns:a16="http://schemas.microsoft.com/office/drawing/2014/main" id="{29E359C6-BDF1-4481-842C-F0904B448AB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 xmlns:a16="http://schemas.microsoft.com/office/drawing/2014/main" id="{D70BCAF1-A358-4160-844D-5494E858A4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 xmlns:a16="http://schemas.microsoft.com/office/drawing/2014/main" id="{A983A103-A1DA-4F4C-9ED2-B7CBB51D32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 xmlns:a16="http://schemas.microsoft.com/office/drawing/2014/main" id="{BDF2972F-3904-4E0A-B87D-DE63F6095E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 xmlns:a16="http://schemas.microsoft.com/office/drawing/2014/main" id="{DED2CEC1-FB7C-47CC-990E-A28029A3AD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 xmlns:a16="http://schemas.microsoft.com/office/drawing/2014/main" id="{4228657A-D351-44B0-A0C0-4E7B7B7E3F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 xmlns:a16="http://schemas.microsoft.com/office/drawing/2014/main" id="{D1E59A35-AA1A-4EB0-AEB3-25398FE6E91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 xmlns:a16="http://schemas.microsoft.com/office/drawing/2014/main" id="{084426FC-7C45-4B7C-8C62-1DFF8698510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 xmlns:a16="http://schemas.microsoft.com/office/drawing/2014/main" id="{01712418-8B94-479C-8281-595C3CC3E8D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 xmlns:a16="http://schemas.microsoft.com/office/drawing/2014/main" id="{8391E21F-4186-4254-9719-474178FF00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 xmlns:a16="http://schemas.microsoft.com/office/drawing/2014/main" id="{FA351652-16D8-4E66-80A4-B0B63B3A11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 xmlns:a16="http://schemas.microsoft.com/office/drawing/2014/main" id="{59CD02F4-5CAF-4166-BEBB-34C872EA17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 xmlns:a16="http://schemas.microsoft.com/office/drawing/2014/main" id="{2BB60D62-8468-465A-AB24-5DA195B170A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 xmlns:a16="http://schemas.microsoft.com/office/drawing/2014/main" id="{74540F41-0D45-477E-9AFC-DC27835DB2D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 xmlns:a16="http://schemas.microsoft.com/office/drawing/2014/main" id="{E55C9D0F-01E3-45B8-8058-5EF675C6B00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 xmlns:a16="http://schemas.microsoft.com/office/drawing/2014/main" id="{F35CE6C2-3165-49D5-9D5F-0B2EA8F88C8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 xmlns:a16="http://schemas.microsoft.com/office/drawing/2014/main" id="{9AF0D10C-A35D-4020-A6BF-63C2984081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 xmlns:a16="http://schemas.microsoft.com/office/drawing/2014/main" id="{0DD6BD73-65D2-47A8-BFFE-8B18EDBD83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 xmlns:a16="http://schemas.microsoft.com/office/drawing/2014/main" id="{1FC62908-C9C4-4E19-86FB-A20CD928DE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 xmlns:a16="http://schemas.microsoft.com/office/drawing/2014/main" id="{91F54B14-2A7A-405D-BFAF-BFAE1C15E5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 xmlns:a16="http://schemas.microsoft.com/office/drawing/2014/main" id="{168788AD-4570-4591-8F7E-C392F8A374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 xmlns:a16="http://schemas.microsoft.com/office/drawing/2014/main" id="{6335E3D5-D58C-4D50-B307-4D345A2889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 xmlns:a16="http://schemas.microsoft.com/office/drawing/2014/main" id="{7DAF9A2A-C9F9-4248-9331-F77735C8C5B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 xmlns:a16="http://schemas.microsoft.com/office/drawing/2014/main" id="{1D685828-8DEF-41A7-9A4B-A9C597CA50D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 xmlns:a16="http://schemas.microsoft.com/office/drawing/2014/main" id="{D5C044DB-1EA4-4EB5-AED9-686C61C0F4A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 xmlns:a16="http://schemas.microsoft.com/office/drawing/2014/main" id="{A560BE29-DFFD-408B-BEEF-14F52ECB608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 xmlns:a16="http://schemas.microsoft.com/office/drawing/2014/main" id="{EA8163AB-191E-468C-95E2-86EFCB34B4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 xmlns:a16="http://schemas.microsoft.com/office/drawing/2014/main" id="{0C8E24F3-3370-4705-B59C-0EDDD6C84A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 xmlns:a16="http://schemas.microsoft.com/office/drawing/2014/main" id="{A307028F-0E95-43D3-BAD0-E532A543EE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 xmlns:a16="http://schemas.microsoft.com/office/drawing/2014/main" id="{D3BBAA6E-3C31-48D0-86BB-08CC2D3A8B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 xmlns:a16="http://schemas.microsoft.com/office/drawing/2014/main" id="{A60860EA-DB74-4118-9BD3-3AA4ABF426B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 xmlns:a16="http://schemas.microsoft.com/office/drawing/2014/main" id="{057A8B0D-E725-4893-80AE-3CE0C228618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 xmlns:a16="http://schemas.microsoft.com/office/drawing/2014/main" id="{95F44BE5-F74C-4FEA-9346-F3F35E38A9B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 xmlns:a16="http://schemas.microsoft.com/office/drawing/2014/main" id="{96321728-9CCD-44E2-AEAC-71834E2C5E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 xmlns:a16="http://schemas.microsoft.com/office/drawing/2014/main" id="{445F801F-AE99-4CE4-A79A-F4C300E92FC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 xmlns:a16="http://schemas.microsoft.com/office/drawing/2014/main" id="{2E6FE450-4831-4B30-B2CF-F3E41CF08C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 xmlns:a16="http://schemas.microsoft.com/office/drawing/2014/main" id="{51F0CD88-A00D-4384-8324-7339838091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 xmlns:a16="http://schemas.microsoft.com/office/drawing/2014/main" id="{CFB8E9DC-C052-4C71-9A70-F126D56DA6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 xmlns:a16="http://schemas.microsoft.com/office/drawing/2014/main" id="{74DCF663-B393-4ADC-9E70-490CB3A8D63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 xmlns:a16="http://schemas.microsoft.com/office/drawing/2014/main" id="{97734A2D-8B28-4340-B7F8-B8A488C7624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 xmlns:a16="http://schemas.microsoft.com/office/drawing/2014/main" id="{C6BEE85E-31E8-44B1-AA86-312BC4E443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 xmlns:a16="http://schemas.microsoft.com/office/drawing/2014/main" id="{63C94634-DC70-42C2-9C6A-DE4455B637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 xmlns:a16="http://schemas.microsoft.com/office/drawing/2014/main" id="{81A17120-5394-4229-87F5-3E570712D2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 xmlns:a16="http://schemas.microsoft.com/office/drawing/2014/main" id="{28683D56-E20C-4F4C-865B-FC4CD7263EB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 xmlns:a16="http://schemas.microsoft.com/office/drawing/2014/main" id="{1E942F28-D81E-48B9-930C-056485DD876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 xmlns:a16="http://schemas.microsoft.com/office/drawing/2014/main" id="{06502130-B22A-44E5-8CEE-D576AFD38B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 xmlns:a16="http://schemas.microsoft.com/office/drawing/2014/main" id="{8E37BCA3-15F5-4419-ADB6-198D844643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 xmlns:a16="http://schemas.microsoft.com/office/drawing/2014/main" id="{25FC3192-DF26-4A92-B3C5-DA63D2B1972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 xmlns:a16="http://schemas.microsoft.com/office/drawing/2014/main" id="{37B8E3FF-F0F7-4E04-A519-BE687CB231F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 xmlns:a16="http://schemas.microsoft.com/office/drawing/2014/main" id="{1DB6AE75-5327-4830-B369-C2482AEF23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 xmlns:a16="http://schemas.microsoft.com/office/drawing/2014/main" id="{BFEF34C0-C120-4345-901A-E5BA32EAE5E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 xmlns:a16="http://schemas.microsoft.com/office/drawing/2014/main" id="{5E24E3DB-1F10-40C2-9B3B-9A798F447C2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 xmlns:a16="http://schemas.microsoft.com/office/drawing/2014/main" id="{27F3C4AA-64BF-4ABC-AE17-988933AE17D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 xmlns:a16="http://schemas.microsoft.com/office/drawing/2014/main" id="{D25420E7-AF4B-402F-8AB2-AC9636E78B5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 xmlns:a16="http://schemas.microsoft.com/office/drawing/2014/main" id="{52CCF349-523F-45A3-9E75-16B5C4D5B03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 xmlns:a16="http://schemas.microsoft.com/office/drawing/2014/main" id="{63246E82-EB55-49D6-8136-131F648A82F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 xmlns:a16="http://schemas.microsoft.com/office/drawing/2014/main" id="{9B814A57-CD14-4930-B954-DAF80230F28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 xmlns:a16="http://schemas.microsoft.com/office/drawing/2014/main" id="{C92149CD-86E9-46DC-854A-A23544F4B97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 xmlns:a16="http://schemas.microsoft.com/office/drawing/2014/main" id="{ACB68E26-A852-4C6D-8AC4-D15FDE91EB6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 xmlns:a16="http://schemas.microsoft.com/office/drawing/2014/main" id="{C560E3E9-41B3-49C5-AD3B-FC2C10F2817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 xmlns:a16="http://schemas.microsoft.com/office/drawing/2014/main" id="{877B6DB9-DF55-4A0F-82CB-E4C1B784537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 xmlns:a16="http://schemas.microsoft.com/office/drawing/2014/main" id="{A702E91C-2292-4F20-B4EF-B5DB779785E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 xmlns:a16="http://schemas.microsoft.com/office/drawing/2014/main" id="{5C489C75-C8B1-4C3F-9009-1CE50FD581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 xmlns:a16="http://schemas.microsoft.com/office/drawing/2014/main" id="{7856A0AF-78B4-457D-9E00-60F1EA94CB2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 xmlns:a16="http://schemas.microsoft.com/office/drawing/2014/main" id="{04508128-7FD7-46F3-9004-BE5B70DBE9C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 xmlns:a16="http://schemas.microsoft.com/office/drawing/2014/main" id="{F9ED3E95-495D-448E-B7CF-BD272B03F7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 xmlns:a16="http://schemas.microsoft.com/office/drawing/2014/main" id="{4429D965-21A2-44DB-A73C-C1EB9160CB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 xmlns:a16="http://schemas.microsoft.com/office/drawing/2014/main" id="{A60AD989-1914-4EE4-8020-C9DE136D7E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 xmlns:a16="http://schemas.microsoft.com/office/drawing/2014/main" id="{757480B1-0F04-4BA6-9AB2-AA36B16FF2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 xmlns:a16="http://schemas.microsoft.com/office/drawing/2014/main" id="{CC269927-1BBC-409E-B981-4EB43D4D239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 xmlns:a16="http://schemas.microsoft.com/office/drawing/2014/main" id="{7D882B4B-AA5C-4621-B7D4-5536BA32BA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 xmlns:a16="http://schemas.microsoft.com/office/drawing/2014/main" id="{41B354E2-65C0-4432-A129-6E4855B9567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 xmlns:a16="http://schemas.microsoft.com/office/drawing/2014/main" id="{28533371-1591-4DE3-968D-8F3E750058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 xmlns:a16="http://schemas.microsoft.com/office/drawing/2014/main" id="{C5AE91DF-1DF0-4A1A-B11B-2DFB869D912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 xmlns:a16="http://schemas.microsoft.com/office/drawing/2014/main" id="{451C6F35-8725-4792-BA87-EF277A30349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 xmlns:a16="http://schemas.microsoft.com/office/drawing/2014/main" id="{71710869-8F74-4B0C-9512-854472C336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 xmlns:a16="http://schemas.microsoft.com/office/drawing/2014/main" id="{2BDF1799-3053-46EC-9F84-C56F69E28A4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 xmlns:a16="http://schemas.microsoft.com/office/drawing/2014/main" id="{B96475A3-39A1-47B1-8BE5-583EE92AF2D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 xmlns:a16="http://schemas.microsoft.com/office/drawing/2014/main" id="{858FFA3F-D44B-452E-9134-BE8E61EE40D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 xmlns:a16="http://schemas.microsoft.com/office/drawing/2014/main" id="{56E165F0-052A-40CB-87D1-46595ACEA8E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 xmlns:a16="http://schemas.microsoft.com/office/drawing/2014/main" id="{CD235AAB-AB36-4229-B0A3-407E5C3EA4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 xmlns:a16="http://schemas.microsoft.com/office/drawing/2014/main" id="{4BA98F32-16A1-40F2-8ED3-9B585BF66B9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 xmlns:a16="http://schemas.microsoft.com/office/drawing/2014/main" id="{3AC6A746-D62C-430E-93B3-85E3571C05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 xmlns:a16="http://schemas.microsoft.com/office/drawing/2014/main" id="{A08C4096-1BAA-418E-845D-4E8F704EBFC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 xmlns:a16="http://schemas.microsoft.com/office/drawing/2014/main" id="{11DD852B-0E19-4831-83FA-ED61E1862D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 xmlns:a16="http://schemas.microsoft.com/office/drawing/2014/main" id="{5D2C70EE-3F94-4663-BACC-2E5CED8C8F3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 xmlns:a16="http://schemas.microsoft.com/office/drawing/2014/main" id="{A6827F7B-B69A-4F81-A9E4-0613D098DE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 xmlns:a16="http://schemas.microsoft.com/office/drawing/2014/main" id="{BA71EC60-626F-445B-AA55-470EA70DC36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 xmlns:a16="http://schemas.microsoft.com/office/drawing/2014/main" id="{9DD88D67-D89C-457C-B29C-0A82A975B3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 xmlns:a16="http://schemas.microsoft.com/office/drawing/2014/main" id="{78F073DE-E5C7-4EEE-8120-A34417C5FF1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 xmlns:a16="http://schemas.microsoft.com/office/drawing/2014/main" id="{D8120EA9-C402-4EB7-8687-8A8A6C3A78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 xmlns:a16="http://schemas.microsoft.com/office/drawing/2014/main" id="{B26A623F-A625-4C49-BDD2-A6D6CBC1FA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 xmlns:a16="http://schemas.microsoft.com/office/drawing/2014/main" id="{BD46196A-4B7A-4DAE-A2A8-8BC52B2E10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 xmlns:a16="http://schemas.microsoft.com/office/drawing/2014/main" id="{5A3D08B1-CA97-4D78-BE1B-E458AE175C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 xmlns:a16="http://schemas.microsoft.com/office/drawing/2014/main" id="{76E5D11E-6227-4A4F-B09F-208398FC74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 xmlns:a16="http://schemas.microsoft.com/office/drawing/2014/main" id="{ECBFB81A-8194-4951-B954-68E6CB6F466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 xmlns:a16="http://schemas.microsoft.com/office/drawing/2014/main" id="{189265F3-75E9-4626-8646-51AE1B4866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 xmlns:a16="http://schemas.microsoft.com/office/drawing/2014/main" id="{DE6414CD-68EF-415D-84F0-A9448E27786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 xmlns:a16="http://schemas.microsoft.com/office/drawing/2014/main" id="{08458591-2D25-4E73-A880-B04174B02E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年度より台帳未整備です。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24,195
23,787
111.01
13,540,233
13,153,406
381,090
7,139,534
8,677,124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ここ数年、大きな増減はなく推移しており、類似団体平均と比較すると０．０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企業誘致など地域産業の活性化を図ることで雇用機会を創出し、活力あるまちづくりを展開しながら税収の確保を図り、財政力の強化に努める。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flipV="1">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116417</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168927</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歳入（普通交付税、臨時財政対策債）の減が大きく影響し、６．２％の悪化となった。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増加傾向となっており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、歳入に見合った経常経費が削減できていない状況にある。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長期的な視点（人口減少）に立ち、公共施設の統廃合や経常歳出の見直しを行い、健全な財政運営に努める。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66</xdr:row>
      <xdr:rowOff>114723</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114800" y="10931737"/>
          <a:ext cx="838200" cy="49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66</xdr:row>
      <xdr:rowOff>18204</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flipV="1">
          <a:off x="3225800" y="1093173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18204</xdr:rowOff>
    </xdr:from>
    <xdr:to>
      <xdr:col>15</xdr:col>
      <xdr:colOff>82550</xdr:colOff>
      <xdr:row>67</xdr:row>
      <xdr:rowOff>47837</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2336800" y="1133390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7620</xdr:rowOff>
    </xdr:from>
    <xdr:to>
      <xdr:col>11</xdr:col>
      <xdr:colOff>31750</xdr:colOff>
      <xdr:row>67</xdr:row>
      <xdr:rowOff>47837</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a:off x="1447800" y="114947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131250</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12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138854</xdr:rowOff>
    </xdr:from>
    <xdr:to>
      <xdr:col>15</xdr:col>
      <xdr:colOff>133350</xdr:colOff>
      <xdr:row>66</xdr:row>
      <xdr:rowOff>69004</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175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53781</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168487</xdr:rowOff>
    </xdr:from>
    <xdr:to>
      <xdr:col>11</xdr:col>
      <xdr:colOff>82550</xdr:colOff>
      <xdr:row>67</xdr:row>
      <xdr:rowOff>98637</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286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83414</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物価高騰の影響及びサテライトオフィス整備や学校再編成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による物件費の増加により、人口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ゴミ処理業務や消防業務を一部事務組合で行っていることもあり類似団体平均を下回っているが、今後も、各種手当の見直しや給与・定員の適正化に取り組むことにより人件費の抑制に努める。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1794</xdr:rowOff>
    </xdr:from>
    <xdr:to>
      <xdr:col>23</xdr:col>
      <xdr:colOff>133350</xdr:colOff>
      <xdr:row>83</xdr:row>
      <xdr:rowOff>73290</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114800" y="14232144"/>
          <a:ext cx="838200" cy="7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132551</xdr:rowOff>
    </xdr:from>
    <xdr:ext cx="762000" cy="259045"/>
    <xdr:sp macro="" textlink="">
      <xdr:nvSpPr>
        <xdr:cNvPr id="196" name="人件費・物件費等の状況平均値テキスト">
          <a:extLst>
            <a:ext uri="{FF2B5EF4-FFF2-40B4-BE49-F238E27FC236}">
              <a16:creationId xmlns="" xmlns:a16="http://schemas.microsoft.com/office/drawing/2014/main" id="{00000000-0008-0000-0300-0000C4000000}"/>
            </a:ext>
          </a:extLst>
        </xdr:cNvPr>
        <xdr:cNvSpPr txBox="1"/>
      </xdr:nvSpPr>
      <xdr:spPr>
        <a:xfrm>
          <a:off x="5041900" y="14362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145695</xdr:rowOff>
    </xdr:from>
    <xdr:to>
      <xdr:col>19</xdr:col>
      <xdr:colOff>133350</xdr:colOff>
      <xdr:row>83</xdr:row>
      <xdr:rowOff>1794</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3225800" y="14204595"/>
          <a:ext cx="889000" cy="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29750</xdr:rowOff>
    </xdr:from>
    <xdr:to>
      <xdr:col>15</xdr:col>
      <xdr:colOff>82550</xdr:colOff>
      <xdr:row>82</xdr:row>
      <xdr:rowOff>145695</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2336800" y="14088650"/>
          <a:ext cx="889000" cy="1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14026</xdr:rowOff>
    </xdr:from>
    <xdr:to>
      <xdr:col>11</xdr:col>
      <xdr:colOff>31750</xdr:colOff>
      <xdr:row>82</xdr:row>
      <xdr:rowOff>29750</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1447800" y="14072926"/>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955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22490</xdr:rowOff>
    </xdr:from>
    <xdr:to>
      <xdr:col>23</xdr:col>
      <xdr:colOff>184150</xdr:colOff>
      <xdr:row>83</xdr:row>
      <xdr:rowOff>124090</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902200" y="1425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39017</xdr:rowOff>
    </xdr:from>
    <xdr:ext cx="762000" cy="259045"/>
    <xdr:sp macro="" textlink="">
      <xdr:nvSpPr>
        <xdr:cNvPr id="215" name="人件費・物件費等の状況該当値テキスト">
          <a:extLst>
            <a:ext uri="{FF2B5EF4-FFF2-40B4-BE49-F238E27FC236}">
              <a16:creationId xmlns="" xmlns:a16="http://schemas.microsoft.com/office/drawing/2014/main" id="{00000000-0008-0000-0300-0000D7000000}"/>
            </a:ext>
          </a:extLst>
        </xdr:cNvPr>
        <xdr:cNvSpPr txBox="1"/>
      </xdr:nvSpPr>
      <xdr:spPr>
        <a:xfrm>
          <a:off x="5041900" y="1409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122444</xdr:rowOff>
    </xdr:from>
    <xdr:to>
      <xdr:col>19</xdr:col>
      <xdr:colOff>184150</xdr:colOff>
      <xdr:row>83</xdr:row>
      <xdr:rowOff>52594</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4064000" y="14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62771</xdr:rowOff>
    </xdr:from>
    <xdr:ext cx="7366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3733800" y="1395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94895</xdr:rowOff>
    </xdr:from>
    <xdr:to>
      <xdr:col>15</xdr:col>
      <xdr:colOff>133350</xdr:colOff>
      <xdr:row>83</xdr:row>
      <xdr:rowOff>25045</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3175000" y="141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35222</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2844800" y="1392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150400</xdr:rowOff>
    </xdr:from>
    <xdr:to>
      <xdr:col>11</xdr:col>
      <xdr:colOff>82550</xdr:colOff>
      <xdr:row>82</xdr:row>
      <xdr:rowOff>80550</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2286000" y="140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90727</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955800" y="138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134676</xdr:rowOff>
    </xdr:from>
    <xdr:to>
      <xdr:col>7</xdr:col>
      <xdr:colOff>31750</xdr:colOff>
      <xdr:row>82</xdr:row>
      <xdr:rowOff>64826</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1397000" y="1402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75003</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066800" y="1379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経験年数階層区分の分布の変動により０．７ポイント減少したため、類似団体平均と比較し０．５ポイント下回っている。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今後も年次別の定員適正化計画を策定し、定員管理の適正化に取り組む。また、国・類似団体の動向を踏まえ、適正な給与制度・運用となるよう努める。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52388</xdr:rowOff>
    </xdr:from>
    <xdr:to>
      <xdr:col>81</xdr:col>
      <xdr:colOff>44450</xdr:colOff>
      <xdr:row>84</xdr:row>
      <xdr:rowOff>157956</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flipV="1">
          <a:off x="16179800" y="14454188"/>
          <a:ext cx="8382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a:extLst>
            <a:ext uri="{FF2B5EF4-FFF2-40B4-BE49-F238E27FC236}">
              <a16:creationId xmlns="" xmlns:a16="http://schemas.microsoft.com/office/drawing/2014/main" id="{00000000-0008-0000-0300-000006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157956</xdr:rowOff>
    </xdr:from>
    <xdr:to>
      <xdr:col>77</xdr:col>
      <xdr:colOff>44450</xdr:colOff>
      <xdr:row>84</xdr:row>
      <xdr:rowOff>157956</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a:off x="15290800" y="14559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157956</xdr:rowOff>
    </xdr:from>
    <xdr:to>
      <xdr:col>72</xdr:col>
      <xdr:colOff>203200</xdr:colOff>
      <xdr:row>85</xdr:row>
      <xdr:rowOff>152400</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flipV="1">
          <a:off x="14401800" y="14559756"/>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152400</xdr:rowOff>
    </xdr:to>
    <xdr:cxnSp macro="">
      <xdr:nvCxnSpPr>
        <xdr:cNvPr id="270" name="直線コネクタ 269">
          <a:extLst>
            <a:ext uri="{FF2B5EF4-FFF2-40B4-BE49-F238E27FC236}">
              <a16:creationId xmlns="" xmlns:a16="http://schemas.microsoft.com/office/drawing/2014/main" id="{00000000-0008-0000-0300-00000E010000}"/>
            </a:ext>
          </a:extLst>
        </xdr:cNvPr>
        <xdr:cNvCxnSpPr/>
      </xdr:nvCxnSpPr>
      <xdr:spPr>
        <a:xfrm>
          <a:off x="13512800" y="1460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73" name="フローチャート: 判断 272">
          <a:extLst>
            <a:ext uri="{FF2B5EF4-FFF2-40B4-BE49-F238E27FC236}">
              <a16:creationId xmlns="" xmlns:a16="http://schemas.microsoft.com/office/drawing/2014/main" id="{00000000-0008-0000-0300-000011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1588</xdr:rowOff>
    </xdr:from>
    <xdr:to>
      <xdr:col>81</xdr:col>
      <xdr:colOff>95250</xdr:colOff>
      <xdr:row>84</xdr:row>
      <xdr:rowOff>103188</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69672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18115</xdr:rowOff>
    </xdr:from>
    <xdr:ext cx="762000" cy="259045"/>
    <xdr:sp macro="" textlink="">
      <xdr:nvSpPr>
        <xdr:cNvPr id="281" name="給与水準   （国との比較）該当値テキスト">
          <a:extLst>
            <a:ext uri="{FF2B5EF4-FFF2-40B4-BE49-F238E27FC236}">
              <a16:creationId xmlns="" xmlns:a16="http://schemas.microsoft.com/office/drawing/2014/main" id="{00000000-0008-0000-0300-000019010000}"/>
            </a:ext>
          </a:extLst>
        </xdr:cNvPr>
        <xdr:cNvSpPr txBox="1"/>
      </xdr:nvSpPr>
      <xdr:spPr>
        <a:xfrm>
          <a:off x="17106900" y="142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107156</xdr:rowOff>
    </xdr:from>
    <xdr:to>
      <xdr:col>77</xdr:col>
      <xdr:colOff>95250</xdr:colOff>
      <xdr:row>85</xdr:row>
      <xdr:rowOff>37306</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61290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22083</xdr:rowOff>
    </xdr:from>
    <xdr:ext cx="7366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5798800" y="14595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107156</xdr:rowOff>
    </xdr:from>
    <xdr:to>
      <xdr:col>73</xdr:col>
      <xdr:colOff>44450</xdr:colOff>
      <xdr:row>85</xdr:row>
      <xdr:rowOff>37306</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52400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a:extLst>
            <a:ext uri="{FF2B5EF4-FFF2-40B4-BE49-F238E27FC236}">
              <a16:creationId xmlns="" xmlns:a16="http://schemas.microsoft.com/office/drawing/2014/main" id="{00000000-0008-0000-0300-00001E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8" name="楕円 287">
          <a:extLst>
            <a:ext uri="{FF2B5EF4-FFF2-40B4-BE49-F238E27FC236}">
              <a16:creationId xmlns="" xmlns:a16="http://schemas.microsoft.com/office/drawing/2014/main" id="{00000000-0008-0000-0300-000020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過去からの新規採用抑制により類似団体平均を０．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人下回っている。「職員数を２２０人体制とする」目標を設定し、今後も定員管理の適正化に取り組む。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36406</xdr:rowOff>
    </xdr:from>
    <xdr:to>
      <xdr:col>81</xdr:col>
      <xdr:colOff>44450</xdr:colOff>
      <xdr:row>62</xdr:row>
      <xdr:rowOff>49812</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6179800" y="1066630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a:extLst>
            <a:ext uri="{FF2B5EF4-FFF2-40B4-BE49-F238E27FC236}">
              <a16:creationId xmlns="" xmlns:a16="http://schemas.microsoft.com/office/drawing/2014/main" id="{00000000-0008-0000-0300-000045010000}"/>
            </a:ext>
          </a:extLst>
        </xdr:cNvPr>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17639</xdr:rowOff>
    </xdr:from>
    <xdr:to>
      <xdr:col>77</xdr:col>
      <xdr:colOff>44450</xdr:colOff>
      <xdr:row>62</xdr:row>
      <xdr:rowOff>36406</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a:off x="15290800" y="10647539"/>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151554</xdr:rowOff>
    </xdr:from>
    <xdr:to>
      <xdr:col>72</xdr:col>
      <xdr:colOff>203200</xdr:colOff>
      <xdr:row>62</xdr:row>
      <xdr:rowOff>17639</xdr:rowOff>
    </xdr:to>
    <xdr:cxnSp macro="">
      <xdr:nvCxnSpPr>
        <xdr:cNvPr id="330" name="直線コネクタ 329">
          <a:extLst>
            <a:ext uri="{FF2B5EF4-FFF2-40B4-BE49-F238E27FC236}">
              <a16:creationId xmlns="" xmlns:a16="http://schemas.microsoft.com/office/drawing/2014/main" id="{00000000-0008-0000-0300-00004A010000}"/>
            </a:ext>
          </a:extLst>
        </xdr:cNvPr>
        <xdr:cNvCxnSpPr/>
      </xdr:nvCxnSpPr>
      <xdr:spPr>
        <a:xfrm>
          <a:off x="14401800" y="10610004"/>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151554</xdr:rowOff>
    </xdr:from>
    <xdr:to>
      <xdr:col>68</xdr:col>
      <xdr:colOff>152400</xdr:colOff>
      <xdr:row>62</xdr:row>
      <xdr:rowOff>9596</xdr:rowOff>
    </xdr:to>
    <xdr:cxnSp macro="">
      <xdr:nvCxnSpPr>
        <xdr:cNvPr id="333" name="直線コネクタ 332">
          <a:extLst>
            <a:ext uri="{FF2B5EF4-FFF2-40B4-BE49-F238E27FC236}">
              <a16:creationId xmlns="" xmlns:a16="http://schemas.microsoft.com/office/drawing/2014/main" id="{00000000-0008-0000-0300-00004D010000}"/>
            </a:ext>
          </a:extLst>
        </xdr:cNvPr>
        <xdr:cNvCxnSpPr/>
      </xdr:nvCxnSpPr>
      <xdr:spPr>
        <a:xfrm flipV="1">
          <a:off x="13512800" y="10610004"/>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170462</xdr:rowOff>
    </xdr:from>
    <xdr:to>
      <xdr:col>81</xdr:col>
      <xdr:colOff>95250</xdr:colOff>
      <xdr:row>62</xdr:row>
      <xdr:rowOff>100612</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967200" y="1062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15539</xdr:rowOff>
    </xdr:from>
    <xdr:ext cx="762000" cy="259045"/>
    <xdr:sp macro="" textlink="">
      <xdr:nvSpPr>
        <xdr:cNvPr id="344" name="定員管理の状況該当値テキスト">
          <a:extLst>
            <a:ext uri="{FF2B5EF4-FFF2-40B4-BE49-F238E27FC236}">
              <a16:creationId xmlns="" xmlns:a16="http://schemas.microsoft.com/office/drawing/2014/main" id="{00000000-0008-0000-0300-000058010000}"/>
            </a:ext>
          </a:extLst>
        </xdr:cNvPr>
        <xdr:cNvSpPr txBox="1"/>
      </xdr:nvSpPr>
      <xdr:spPr>
        <a:xfrm>
          <a:off x="17106900" y="1047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157056</xdr:rowOff>
    </xdr:from>
    <xdr:to>
      <xdr:col>77</xdr:col>
      <xdr:colOff>95250</xdr:colOff>
      <xdr:row>62</xdr:row>
      <xdr:rowOff>87206</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6129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97383</xdr:rowOff>
    </xdr:from>
    <xdr:ext cx="7366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5798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138289</xdr:rowOff>
    </xdr:from>
    <xdr:to>
      <xdr:col>73</xdr:col>
      <xdr:colOff>44450</xdr:colOff>
      <xdr:row>62</xdr:row>
      <xdr:rowOff>68439</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5240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78616</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909800" y="1036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100754</xdr:rowOff>
    </xdr:from>
    <xdr:to>
      <xdr:col>68</xdr:col>
      <xdr:colOff>203200</xdr:colOff>
      <xdr:row>62</xdr:row>
      <xdr:rowOff>30904</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4351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41081</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4020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130246</xdr:rowOff>
    </xdr:from>
    <xdr:to>
      <xdr:col>64</xdr:col>
      <xdr:colOff>152400</xdr:colOff>
      <xdr:row>62</xdr:row>
      <xdr:rowOff>60396</xdr:rowOff>
    </xdr:to>
    <xdr:sp macro="" textlink="">
      <xdr:nvSpPr>
        <xdr:cNvPr id="351" name="楕円 350">
          <a:extLst>
            <a:ext uri="{FF2B5EF4-FFF2-40B4-BE49-F238E27FC236}">
              <a16:creationId xmlns="" xmlns:a16="http://schemas.microsoft.com/office/drawing/2014/main" id="{00000000-0008-0000-0300-00005F010000}"/>
            </a:ext>
          </a:extLst>
        </xdr:cNvPr>
        <xdr:cNvSpPr/>
      </xdr:nvSpPr>
      <xdr:spPr>
        <a:xfrm>
          <a:off x="13462000" y="105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70573</xdr:rowOff>
    </xdr:from>
    <xdr:ext cx="762000" cy="259045"/>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131800" y="103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年度実質公債費比率（単年度）は、算定分母となる普通交付税の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△１５８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百万円）及び臨時財政対策債発行可能額の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したため３ヶ年平均は０．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今後も財政計画に基づき新規地方債の発行抑制や繰上償還を行うなど、さらなる健全化に努める。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150888</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a:off x="16179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a:extLst>
            <a:ext uri="{FF2B5EF4-FFF2-40B4-BE49-F238E27FC236}">
              <a16:creationId xmlns="" xmlns:a16="http://schemas.microsoft.com/office/drawing/2014/main" id="{00000000-0008-0000-0300-000085010000}"/>
            </a:ext>
          </a:extLst>
        </xdr:cNvPr>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2419</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flipV="1">
          <a:off x="15290800" y="71688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94343</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flipV="1">
          <a:off x="14401800" y="720331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42</xdr:row>
      <xdr:rowOff>117324</xdr:rowOff>
    </xdr:to>
    <xdr:cxnSp macro="">
      <xdr:nvCxnSpPr>
        <xdr:cNvPr id="397" name="直線コネクタ 396">
          <a:extLst>
            <a:ext uri="{FF2B5EF4-FFF2-40B4-BE49-F238E27FC236}">
              <a16:creationId xmlns="" xmlns:a16="http://schemas.microsoft.com/office/drawing/2014/main" id="{00000000-0008-0000-0300-00008D010000}"/>
            </a:ext>
          </a:extLst>
        </xdr:cNvPr>
        <xdr:cNvCxnSpPr/>
      </xdr:nvCxnSpPr>
      <xdr:spPr>
        <a:xfrm flipV="1">
          <a:off x="13512800" y="72952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72165</xdr:rowOff>
    </xdr:from>
    <xdr:ext cx="762000" cy="259045"/>
    <xdr:sp macro="" textlink="">
      <xdr:nvSpPr>
        <xdr:cNvPr id="408" name="公債費負担の状況該当値テキスト">
          <a:extLst>
            <a:ext uri="{FF2B5EF4-FFF2-40B4-BE49-F238E27FC236}">
              <a16:creationId xmlns="" xmlns:a16="http://schemas.microsoft.com/office/drawing/2014/main" id="{00000000-0008-0000-0300-000098010000}"/>
            </a:ext>
          </a:extLst>
        </xdr:cNvPr>
        <xdr:cNvSpPr txBox="1"/>
      </xdr:nvSpPr>
      <xdr:spPr>
        <a:xfrm>
          <a:off x="17106900" y="71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9" name="楕円 408">
          <a:extLst>
            <a:ext uri="{FF2B5EF4-FFF2-40B4-BE49-F238E27FC236}">
              <a16:creationId xmlns="" xmlns:a16="http://schemas.microsoft.com/office/drawing/2014/main" id="{00000000-0008-0000-0300-000099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11" name="楕円 410">
          <a:extLst>
            <a:ext uri="{FF2B5EF4-FFF2-40B4-BE49-F238E27FC236}">
              <a16:creationId xmlns="" xmlns:a16="http://schemas.microsoft.com/office/drawing/2014/main" id="{00000000-0008-0000-0300-00009B010000}"/>
            </a:ext>
          </a:extLst>
        </xdr:cNvPr>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13" name="楕円 412">
          <a:extLst>
            <a:ext uri="{FF2B5EF4-FFF2-40B4-BE49-F238E27FC236}">
              <a16:creationId xmlns="" xmlns:a16="http://schemas.microsoft.com/office/drawing/2014/main" id="{00000000-0008-0000-0300-00009D010000}"/>
            </a:ext>
          </a:extLst>
        </xdr:cNvPr>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66524</xdr:rowOff>
    </xdr:from>
    <xdr:to>
      <xdr:col>64</xdr:col>
      <xdr:colOff>152400</xdr:colOff>
      <xdr:row>42</xdr:row>
      <xdr:rowOff>168124</xdr:rowOff>
    </xdr:to>
    <xdr:sp macro="" textlink="">
      <xdr:nvSpPr>
        <xdr:cNvPr id="415" name="楕円 414">
          <a:extLst>
            <a:ext uri="{FF2B5EF4-FFF2-40B4-BE49-F238E27FC236}">
              <a16:creationId xmlns="" xmlns:a16="http://schemas.microsoft.com/office/drawing/2014/main" id="{00000000-0008-0000-0300-00009F010000}"/>
            </a:ext>
          </a:extLst>
        </xdr:cNvPr>
        <xdr:cNvSpPr/>
      </xdr:nvSpPr>
      <xdr:spPr>
        <a:xfrm>
          <a:off x="13462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152901</xdr:rowOff>
    </xdr:from>
    <xdr:ext cx="762000" cy="259045"/>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3131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算定の分子となる将来負担額のうち地方債の現在高（△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７４５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百万円）及び公営企業債等繰入見込額（△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２３５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百万円）が減少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％良化した。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今後は、学校の再編成により地方債残高が大幅に増加する見込であるため将来負担比率の悪化が見込まれる。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99543</xdr:rowOff>
    </xdr:from>
    <xdr:to>
      <xdr:col>81</xdr:col>
      <xdr:colOff>44450</xdr:colOff>
      <xdr:row>14</xdr:row>
      <xdr:rowOff>150216</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flipV="1">
          <a:off x="16179800" y="2499843"/>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84320</xdr:rowOff>
    </xdr:from>
    <xdr:ext cx="762000" cy="259045"/>
    <xdr:sp macro="" textlink="">
      <xdr:nvSpPr>
        <xdr:cNvPr id="449" name="将来負担の状況平均値テキスト">
          <a:extLst>
            <a:ext uri="{FF2B5EF4-FFF2-40B4-BE49-F238E27FC236}">
              <a16:creationId xmlns="" xmlns:a16="http://schemas.microsoft.com/office/drawing/2014/main" id="{00000000-0008-0000-0300-0000C1010000}"/>
            </a:ext>
          </a:extLst>
        </xdr:cNvPr>
        <xdr:cNvSpPr txBox="1"/>
      </xdr:nvSpPr>
      <xdr:spPr>
        <a:xfrm>
          <a:off x="17106900" y="2484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150216</xdr:rowOff>
    </xdr:from>
    <xdr:to>
      <xdr:col>77</xdr:col>
      <xdr:colOff>44450</xdr:colOff>
      <xdr:row>15</xdr:row>
      <xdr:rowOff>54051</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flipV="1">
          <a:off x="15290800" y="2550516"/>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36060</xdr:rowOff>
    </xdr:from>
    <xdr:ext cx="7366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5798800" y="2607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54051</xdr:rowOff>
    </xdr:from>
    <xdr:to>
      <xdr:col>72</xdr:col>
      <xdr:colOff>203200</xdr:colOff>
      <xdr:row>15</xdr:row>
      <xdr:rowOff>122580</xdr:rowOff>
    </xdr:to>
    <xdr:cxnSp macro="">
      <xdr:nvCxnSpPr>
        <xdr:cNvPr id="454" name="直線コネクタ 453">
          <a:extLst>
            <a:ext uri="{FF2B5EF4-FFF2-40B4-BE49-F238E27FC236}">
              <a16:creationId xmlns="" xmlns:a16="http://schemas.microsoft.com/office/drawing/2014/main" id="{00000000-0008-0000-0300-0000C6010000}"/>
            </a:ext>
          </a:extLst>
        </xdr:cNvPr>
        <xdr:cNvCxnSpPr/>
      </xdr:nvCxnSpPr>
      <xdr:spPr>
        <a:xfrm flipV="1">
          <a:off x="14401800" y="2625801"/>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94937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909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122580</xdr:rowOff>
    </xdr:from>
    <xdr:to>
      <xdr:col>68</xdr:col>
      <xdr:colOff>152400</xdr:colOff>
      <xdr:row>15</xdr:row>
      <xdr:rowOff>155397</xdr:rowOff>
    </xdr:to>
    <xdr:cxnSp macro="">
      <xdr:nvCxnSpPr>
        <xdr:cNvPr id="457" name="直線コネクタ 456">
          <a:extLst>
            <a:ext uri="{FF2B5EF4-FFF2-40B4-BE49-F238E27FC236}">
              <a16:creationId xmlns="" xmlns:a16="http://schemas.microsoft.com/office/drawing/2014/main" id="{00000000-0008-0000-0300-0000C9010000}"/>
            </a:ext>
          </a:extLst>
        </xdr:cNvPr>
        <xdr:cNvCxnSpPr/>
      </xdr:nvCxnSpPr>
      <xdr:spPr>
        <a:xfrm flipV="1">
          <a:off x="13512800" y="2694330"/>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a:extLst>
            <a:ext uri="{FF2B5EF4-FFF2-40B4-BE49-F238E27FC236}">
              <a16:creationId xmlns="" xmlns:a16="http://schemas.microsoft.com/office/drawing/2014/main" id="{00000000-0008-0000-0300-0000CA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a:extLst>
            <a:ext uri="{FF2B5EF4-FFF2-40B4-BE49-F238E27FC236}">
              <a16:creationId xmlns="" xmlns:a16="http://schemas.microsoft.com/office/drawing/2014/main" id="{00000000-0008-0000-0300-0000CC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48743</xdr:rowOff>
    </xdr:from>
    <xdr:to>
      <xdr:col>81</xdr:col>
      <xdr:colOff>95250</xdr:colOff>
      <xdr:row>14</xdr:row>
      <xdr:rowOff>150343</xdr:rowOff>
    </xdr:to>
    <xdr:sp macro="" textlink="">
      <xdr:nvSpPr>
        <xdr:cNvPr id="467" name="楕円 466">
          <a:extLst>
            <a:ext uri="{FF2B5EF4-FFF2-40B4-BE49-F238E27FC236}">
              <a16:creationId xmlns="" xmlns:a16="http://schemas.microsoft.com/office/drawing/2014/main" id="{00000000-0008-0000-0300-0000D3010000}"/>
            </a:ext>
          </a:extLst>
        </xdr:cNvPr>
        <xdr:cNvSpPr/>
      </xdr:nvSpPr>
      <xdr:spPr>
        <a:xfrm>
          <a:off x="16967200" y="24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141470</xdr:rowOff>
    </xdr:from>
    <xdr:ext cx="762000" cy="259045"/>
    <xdr:sp macro="" textlink="">
      <xdr:nvSpPr>
        <xdr:cNvPr id="468" name="将来負担の状況該当値テキスト">
          <a:extLst>
            <a:ext uri="{FF2B5EF4-FFF2-40B4-BE49-F238E27FC236}">
              <a16:creationId xmlns="" xmlns:a16="http://schemas.microsoft.com/office/drawing/2014/main" id="{00000000-0008-0000-0300-0000D4010000}"/>
            </a:ext>
          </a:extLst>
        </xdr:cNvPr>
        <xdr:cNvSpPr txBox="1"/>
      </xdr:nvSpPr>
      <xdr:spPr>
        <a:xfrm>
          <a:off x="17106900" y="23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99416</xdr:rowOff>
    </xdr:from>
    <xdr:to>
      <xdr:col>77</xdr:col>
      <xdr:colOff>95250</xdr:colOff>
      <xdr:row>15</xdr:row>
      <xdr:rowOff>29566</xdr:rowOff>
    </xdr:to>
    <xdr:sp macro="" textlink="">
      <xdr:nvSpPr>
        <xdr:cNvPr id="469" name="楕円 468">
          <a:extLst>
            <a:ext uri="{FF2B5EF4-FFF2-40B4-BE49-F238E27FC236}">
              <a16:creationId xmlns="" xmlns:a16="http://schemas.microsoft.com/office/drawing/2014/main" id="{00000000-0008-0000-0300-0000D5010000}"/>
            </a:ext>
          </a:extLst>
        </xdr:cNvPr>
        <xdr:cNvSpPr/>
      </xdr:nvSpPr>
      <xdr:spPr>
        <a:xfrm>
          <a:off x="16129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39743</xdr:rowOff>
    </xdr:from>
    <xdr:ext cx="736600" cy="259045"/>
    <xdr:sp macro="" textlink="">
      <xdr:nvSpPr>
        <xdr:cNvPr id="470" name="テキスト ボックス 469">
          <a:extLst>
            <a:ext uri="{FF2B5EF4-FFF2-40B4-BE49-F238E27FC236}">
              <a16:creationId xmlns="" xmlns:a16="http://schemas.microsoft.com/office/drawing/2014/main" id="{00000000-0008-0000-0300-0000D6010000}"/>
            </a:ext>
          </a:extLst>
        </xdr:cNvPr>
        <xdr:cNvSpPr txBox="1"/>
      </xdr:nvSpPr>
      <xdr:spPr>
        <a:xfrm>
          <a:off x="15798800" y="226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3251</xdr:rowOff>
    </xdr:from>
    <xdr:to>
      <xdr:col>73</xdr:col>
      <xdr:colOff>44450</xdr:colOff>
      <xdr:row>15</xdr:row>
      <xdr:rowOff>104851</xdr:rowOff>
    </xdr:to>
    <xdr:sp macro="" textlink="">
      <xdr:nvSpPr>
        <xdr:cNvPr id="471" name="楕円 470">
          <a:extLst>
            <a:ext uri="{FF2B5EF4-FFF2-40B4-BE49-F238E27FC236}">
              <a16:creationId xmlns="" xmlns:a16="http://schemas.microsoft.com/office/drawing/2014/main" id="{00000000-0008-0000-0300-0000D7010000}"/>
            </a:ext>
          </a:extLst>
        </xdr:cNvPr>
        <xdr:cNvSpPr/>
      </xdr:nvSpPr>
      <xdr:spPr>
        <a:xfrm>
          <a:off x="15240000" y="25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115028</xdr:rowOff>
    </xdr:from>
    <xdr:ext cx="762000" cy="259045"/>
    <xdr:sp macro="" textlink="">
      <xdr:nvSpPr>
        <xdr:cNvPr id="472" name="テキスト ボックス 471">
          <a:extLst>
            <a:ext uri="{FF2B5EF4-FFF2-40B4-BE49-F238E27FC236}">
              <a16:creationId xmlns="" xmlns:a16="http://schemas.microsoft.com/office/drawing/2014/main" id="{00000000-0008-0000-0300-0000D8010000}"/>
            </a:ext>
          </a:extLst>
        </xdr:cNvPr>
        <xdr:cNvSpPr txBox="1"/>
      </xdr:nvSpPr>
      <xdr:spPr>
        <a:xfrm>
          <a:off x="14909800" y="234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71780</xdr:rowOff>
    </xdr:from>
    <xdr:to>
      <xdr:col>68</xdr:col>
      <xdr:colOff>203200</xdr:colOff>
      <xdr:row>16</xdr:row>
      <xdr:rowOff>1930</xdr:rowOff>
    </xdr:to>
    <xdr:sp macro="" textlink="">
      <xdr:nvSpPr>
        <xdr:cNvPr id="473" name="楕円 472">
          <a:extLst>
            <a:ext uri="{FF2B5EF4-FFF2-40B4-BE49-F238E27FC236}">
              <a16:creationId xmlns="" xmlns:a16="http://schemas.microsoft.com/office/drawing/2014/main" id="{00000000-0008-0000-0300-0000D9010000}"/>
            </a:ext>
          </a:extLst>
        </xdr:cNvPr>
        <xdr:cNvSpPr/>
      </xdr:nvSpPr>
      <xdr:spPr>
        <a:xfrm>
          <a:off x="14351000" y="26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158157</xdr:rowOff>
    </xdr:from>
    <xdr:ext cx="762000" cy="259045"/>
    <xdr:sp macro="" textlink="">
      <xdr:nvSpPr>
        <xdr:cNvPr id="474" name="テキスト ボックス 473">
          <a:extLst>
            <a:ext uri="{FF2B5EF4-FFF2-40B4-BE49-F238E27FC236}">
              <a16:creationId xmlns="" xmlns:a16="http://schemas.microsoft.com/office/drawing/2014/main" id="{00000000-0008-0000-0300-0000DA010000}"/>
            </a:ext>
          </a:extLst>
        </xdr:cNvPr>
        <xdr:cNvSpPr txBox="1"/>
      </xdr:nvSpPr>
      <xdr:spPr>
        <a:xfrm>
          <a:off x="14020800" y="272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104597</xdr:rowOff>
    </xdr:from>
    <xdr:to>
      <xdr:col>64</xdr:col>
      <xdr:colOff>152400</xdr:colOff>
      <xdr:row>16</xdr:row>
      <xdr:rowOff>34747</xdr:rowOff>
    </xdr:to>
    <xdr:sp macro="" textlink="">
      <xdr:nvSpPr>
        <xdr:cNvPr id="475" name="楕円 474">
          <a:extLst>
            <a:ext uri="{FF2B5EF4-FFF2-40B4-BE49-F238E27FC236}">
              <a16:creationId xmlns="" xmlns:a16="http://schemas.microsoft.com/office/drawing/2014/main" id="{00000000-0008-0000-0300-0000DB010000}"/>
            </a:ext>
          </a:extLst>
        </xdr:cNvPr>
        <xdr:cNvSpPr/>
      </xdr:nvSpPr>
      <xdr:spPr>
        <a:xfrm>
          <a:off x="13462000" y="26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19524</xdr:rowOff>
    </xdr:from>
    <xdr:ext cx="762000" cy="259045"/>
    <xdr:sp macro="" textlink="">
      <xdr:nvSpPr>
        <xdr:cNvPr id="476" name="テキスト ボックス 475">
          <a:extLst>
            <a:ext uri="{FF2B5EF4-FFF2-40B4-BE49-F238E27FC236}">
              <a16:creationId xmlns="" xmlns:a16="http://schemas.microsoft.com/office/drawing/2014/main" id="{00000000-0008-0000-0300-0000DC010000}"/>
            </a:ext>
          </a:extLst>
        </xdr:cNvPr>
        <xdr:cNvSpPr txBox="1"/>
      </xdr:nvSpPr>
      <xdr:spPr>
        <a:xfrm>
          <a:off x="13131800" y="276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24,195
23,787
111.01
13,540,233
13,153,406
381,090
7,139,534
8,677,124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１．８％増加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した要因は、算定の分母である歳入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普通交付税の減（△１５８百万円）等によ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調整手当・特殊勤務手当の廃止、大幅な人員削減を行うなどして改善を図っており、今後も新規採用の抑制など人件費の削減に努める。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6350</xdr:rowOff>
    </xdr:from>
    <xdr:to>
      <xdr:col>24</xdr:col>
      <xdr:colOff>25400</xdr:colOff>
      <xdr:row>38</xdr:row>
      <xdr:rowOff>63500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987800" y="6350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6350</xdr:rowOff>
    </xdr:from>
    <xdr:to>
      <xdr:col>19</xdr:col>
      <xdr:colOff>187325</xdr:colOff>
      <xdr:row>37</xdr:row>
      <xdr:rowOff>57150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6350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57150</xdr:rowOff>
    </xdr:from>
    <xdr:to>
      <xdr:col>15</xdr:col>
      <xdr:colOff>98425</xdr:colOff>
      <xdr:row>37</xdr:row>
      <xdr:rowOff>107950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flipV="1">
          <a:off x="2209800" y="6400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168927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107950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a:off x="1320800" y="6261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12700</xdr:rowOff>
    </xdr:from>
    <xdr:to>
      <xdr:col>24</xdr:col>
      <xdr:colOff>76200</xdr:colOff>
      <xdr:row>38</xdr:row>
      <xdr:rowOff>114300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156227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127000</xdr:rowOff>
    </xdr:from>
    <xdr:to>
      <xdr:col>20</xdr:col>
      <xdr:colOff>38100</xdr:colOff>
      <xdr:row>37</xdr:row>
      <xdr:rowOff>57150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6350</xdr:rowOff>
    </xdr:from>
    <xdr:to>
      <xdr:col>15</xdr:col>
      <xdr:colOff>149225</xdr:colOff>
      <xdr:row>37</xdr:row>
      <xdr:rowOff>107950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118127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％増加した要因は、算定の分母である歳入が普通交付税の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△１５８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同水準の傾向となってきているが、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豊前市公共施設等総合管理計画及び個別施設計画に基づき施設の維持管理を見直し経費削減に努める。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24130</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a:off x="15671800" y="2870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24130</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flipV="1">
          <a:off x="14782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18</xdr:row>
      <xdr:rowOff>43180</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flipV="1">
          <a:off x="13893800" y="29387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43180</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a:off x="13004800" y="3053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０．９％増加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した主な要因は、算定の分母である歳入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普通交付税の減（△１５８百万円）等によ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及び児童発達支援事業対象者の増加に伴う障害者福祉費の増である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扶助費に係る経常収支比率は高くなっている。要因として、私立保育園の比率が高いため、児童福祉費に係る扶助費が高くなっている。また、障害者福祉費も増加傾向にあり、扶助費増加の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19050</xdr:rowOff>
    </xdr:from>
    <xdr:to>
      <xdr:col>24</xdr:col>
      <xdr:colOff>25400</xdr:colOff>
      <xdr:row>59</xdr:row>
      <xdr:rowOff>133350</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a:off x="3987800" y="10134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19050</xdr:rowOff>
    </xdr:from>
    <xdr:to>
      <xdr:col>19</xdr:col>
      <xdr:colOff>187325</xdr:colOff>
      <xdr:row>59</xdr:row>
      <xdr:rowOff>95250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flipV="1">
          <a:off x="3098800" y="1013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95250</xdr:rowOff>
    </xdr:from>
    <xdr:to>
      <xdr:col>15</xdr:col>
      <xdr:colOff>98425</xdr:colOff>
      <xdr:row>59</xdr:row>
      <xdr:rowOff>133350</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flipV="1">
          <a:off x="22098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133350</xdr:rowOff>
    </xdr:from>
    <xdr:to>
      <xdr:col>11</xdr:col>
      <xdr:colOff>9525</xdr:colOff>
      <xdr:row>61</xdr:row>
      <xdr:rowOff>6350</xdr:rowOff>
    </xdr:to>
    <xdr:cxnSp macro="">
      <xdr:nvCxnSpPr>
        <xdr:cNvPr id="197" name="直線コネクタ 196">
          <a:extLst>
            <a:ext uri="{FF2B5EF4-FFF2-40B4-BE49-F238E27FC236}">
              <a16:creationId xmlns="" xmlns:a16="http://schemas.microsoft.com/office/drawing/2014/main" id="{00000000-0008-0000-0400-0000C5000000}"/>
            </a:ext>
          </a:extLst>
        </xdr:cNvPr>
        <xdr:cNvCxnSpPr/>
      </xdr:nvCxnSpPr>
      <xdr:spPr>
        <a:xfrm flipV="1">
          <a:off x="1320800" y="10248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82550</xdr:rowOff>
    </xdr:from>
    <xdr:to>
      <xdr:col>24</xdr:col>
      <xdr:colOff>76200</xdr:colOff>
      <xdr:row>60</xdr:row>
      <xdr:rowOff>12700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4775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54627</xdr:rowOff>
    </xdr:from>
    <xdr:ext cx="762000" cy="259045"/>
    <xdr:sp macro="" textlink="">
      <xdr:nvSpPr>
        <xdr:cNvPr id="208" name="扶助費該当値テキスト">
          <a:extLst>
            <a:ext uri="{FF2B5EF4-FFF2-40B4-BE49-F238E27FC236}">
              <a16:creationId xmlns="" xmlns:a16="http://schemas.microsoft.com/office/drawing/2014/main" id="{00000000-0008-0000-0400-0000D0000000}"/>
            </a:ext>
          </a:extLst>
        </xdr:cNvPr>
        <xdr:cNvSpPr txBox="1"/>
      </xdr:nvSpPr>
      <xdr:spPr>
        <a:xfrm>
          <a:off x="4914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139700</xdr:rowOff>
    </xdr:from>
    <xdr:to>
      <xdr:col>20</xdr:col>
      <xdr:colOff>38100</xdr:colOff>
      <xdr:row>59</xdr:row>
      <xdr:rowOff>69850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937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54627</xdr:rowOff>
    </xdr:from>
    <xdr:ext cx="7366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3606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44450</xdr:rowOff>
    </xdr:from>
    <xdr:to>
      <xdr:col>15</xdr:col>
      <xdr:colOff>149225</xdr:colOff>
      <xdr:row>59</xdr:row>
      <xdr:rowOff>146050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048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130827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2717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82550</xdr:rowOff>
    </xdr:from>
    <xdr:to>
      <xdr:col>11</xdr:col>
      <xdr:colOff>60325</xdr:colOff>
      <xdr:row>60</xdr:row>
      <xdr:rowOff>12700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2159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168927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1828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127000</xdr:rowOff>
    </xdr:from>
    <xdr:to>
      <xdr:col>6</xdr:col>
      <xdr:colOff>171450</xdr:colOff>
      <xdr:row>61</xdr:row>
      <xdr:rowOff>57150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1270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41927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939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要因は、算定の分母である歳入が普通交付税の減（△１５８百万円）等により減少したことが主な要因である。繰出金の適正な支出のため公営企業会計の経費節減や独立採算の原則に立ち返った料金の値上げによる健全化、国民健康保険事業会計においても国民健康保険税の適正化を図ることなどにより、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69850</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a:off x="15671800" y="9781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77470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flipV="1">
          <a:off x="14782800" y="978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77470</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a:off x="13893800" y="982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54610</xdr:rowOff>
    </xdr:to>
    <xdr:cxnSp macro="">
      <xdr:nvCxnSpPr>
        <xdr:cNvPr id="258" name="直線コネクタ 257">
          <a:extLst>
            <a:ext uri="{FF2B5EF4-FFF2-40B4-BE49-F238E27FC236}">
              <a16:creationId xmlns="" xmlns:a16="http://schemas.microsoft.com/office/drawing/2014/main" id="{00000000-0008-0000-0400-000002010000}"/>
            </a:ext>
          </a:extLst>
        </xdr:cNvPr>
        <xdr:cNvCxnSpPr/>
      </xdr:nvCxnSpPr>
      <xdr:spPr>
        <a:xfrm>
          <a:off x="13004800" y="980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9" name="その他該当値テキスト">
          <a:extLst>
            <a:ext uri="{FF2B5EF4-FFF2-40B4-BE49-F238E27FC236}">
              <a16:creationId xmlns="" xmlns:a16="http://schemas.microsoft.com/office/drawing/2014/main" id="{00000000-0008-0000-0400-00000D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類似団体平均と比較すると、補助費等に係る経常収支比率は高くなっている。これは、①ゴミ処理業務や消防業務等を一部事務組合で行っており、その負担金が多額になっている　②公共下水道事業に対する補助金が多額になっていることが原因である。今後は一部事務組合に対して行財政運営の改善を求め、各構成団体と協議しながら負担金の削減について推進する。また、各公営企業会計の健全な経営に向けた取り組みを推進し、補助金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24130</xdr:rowOff>
    </xdr:from>
    <xdr:to>
      <xdr:col>82</xdr:col>
      <xdr:colOff>107950</xdr:colOff>
      <xdr:row>36</xdr:row>
      <xdr:rowOff>66040</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5671800" y="61963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a:extLst>
            <a:ext uri="{FF2B5EF4-FFF2-40B4-BE49-F238E27FC236}">
              <a16:creationId xmlns="" xmlns:a16="http://schemas.microsoft.com/office/drawing/2014/main" id="{00000000-0008-0000-0400-000036010000}"/>
            </a:ext>
          </a:extLst>
        </xdr:cNvPr>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24130</xdr:rowOff>
    </xdr:from>
    <xdr:to>
      <xdr:col>78</xdr:col>
      <xdr:colOff>69850</xdr:colOff>
      <xdr:row>36</xdr:row>
      <xdr:rowOff>54610</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4782800" y="61963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54610</xdr:rowOff>
    </xdr:from>
    <xdr:to>
      <xdr:col>73</xdr:col>
      <xdr:colOff>180975</xdr:colOff>
      <xdr:row>36</xdr:row>
      <xdr:rowOff>62230</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flipV="1">
          <a:off x="13893800" y="6226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62230</xdr:rowOff>
    </xdr:from>
    <xdr:to>
      <xdr:col>69</xdr:col>
      <xdr:colOff>92075</xdr:colOff>
      <xdr:row>36</xdr:row>
      <xdr:rowOff>85090</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flipV="1">
          <a:off x="13004800" y="62344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6459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158767</xdr:rowOff>
    </xdr:from>
    <xdr:ext cx="762000" cy="259045"/>
    <xdr:sp macro="" textlink="">
      <xdr:nvSpPr>
        <xdr:cNvPr id="329" name="補助費等該当値テキスト">
          <a:extLst>
            <a:ext uri="{FF2B5EF4-FFF2-40B4-BE49-F238E27FC236}">
              <a16:creationId xmlns="" xmlns:a16="http://schemas.microsoft.com/office/drawing/2014/main" id="{00000000-0008-0000-0400-000049010000}"/>
            </a:ext>
          </a:extLst>
        </xdr:cNvPr>
        <xdr:cNvSpPr txBox="1"/>
      </xdr:nvSpPr>
      <xdr:spPr>
        <a:xfrm>
          <a:off x="165989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144780</xdr:rowOff>
    </xdr:from>
    <xdr:to>
      <xdr:col>78</xdr:col>
      <xdr:colOff>120650</xdr:colOff>
      <xdr:row>36</xdr:row>
      <xdr:rowOff>74930</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5621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59707</xdr:rowOff>
    </xdr:from>
    <xdr:ext cx="7366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5290800" y="623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xdr:rowOff>
    </xdr:from>
    <xdr:to>
      <xdr:col>74</xdr:col>
      <xdr:colOff>31750</xdr:colOff>
      <xdr:row>36</xdr:row>
      <xdr:rowOff>105410</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4732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90187</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4401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xdr:rowOff>
    </xdr:from>
    <xdr:to>
      <xdr:col>69</xdr:col>
      <xdr:colOff>142875</xdr:colOff>
      <xdr:row>36</xdr:row>
      <xdr:rowOff>113030</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3843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97807</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3512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34290</xdr:rowOff>
    </xdr:from>
    <xdr:to>
      <xdr:col>65</xdr:col>
      <xdr:colOff>53975</xdr:colOff>
      <xdr:row>36</xdr:row>
      <xdr:rowOff>135890</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2954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120667</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2623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前年度比０．６</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増加しているが、類似団体平均と比較すると、公債費に係る経常収支比率は低くなっている。これは、①近年地方債の新規発行を伴う普通建設事業を抑制した　②地方債残高を確実に減らしていくために、地方債発行額を元金償還額の範囲内に抑えた　③市中銀行等への任意の繰上償還を実施したことによるものである。今後もこの方針を堅持しつつ、地方債残高の縮減に努める。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97282</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3987800" y="132669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8" name="公債費平均値テキスト">
          <a:extLst>
            <a:ext uri="{FF2B5EF4-FFF2-40B4-BE49-F238E27FC236}">
              <a16:creationId xmlns="" xmlns:a16="http://schemas.microsoft.com/office/drawing/2014/main" id="{00000000-0008-0000-0400-000070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129287</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3098800" y="132669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101854</xdr:rowOff>
    </xdr:from>
    <xdr:to>
      <xdr:col>15</xdr:col>
      <xdr:colOff>98425</xdr:colOff>
      <xdr:row>77</xdr:row>
      <xdr:rowOff>129287</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a:off x="2209800" y="133035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101854</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a:off x="1320800" y="13303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63009</xdr:rowOff>
    </xdr:from>
    <xdr:ext cx="762000" cy="259045"/>
    <xdr:sp macro="" textlink="">
      <xdr:nvSpPr>
        <xdr:cNvPr id="387" name="公債費該当値テキスト">
          <a:extLst>
            <a:ext uri="{FF2B5EF4-FFF2-40B4-BE49-F238E27FC236}">
              <a16:creationId xmlns="" xmlns:a16="http://schemas.microsoft.com/office/drawing/2014/main" id="{00000000-0008-0000-0400-000083010000}"/>
            </a:ext>
          </a:extLst>
        </xdr:cNvPr>
        <xdr:cNvSpPr txBox="1"/>
      </xdr:nvSpPr>
      <xdr:spPr>
        <a:xfrm>
          <a:off x="4914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18814</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2717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51054</xdr:rowOff>
    </xdr:from>
    <xdr:to>
      <xdr:col>11</xdr:col>
      <xdr:colOff>60325</xdr:colOff>
      <xdr:row>77</xdr:row>
      <xdr:rowOff>152654</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2159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％上回っている。その主な原因は扶助費が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％、その他が２．２％、類似団体の数値をそれぞれ上回っていることである。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79</xdr:row>
      <xdr:rowOff>60706</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5671800" y="13353796"/>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a:extLst>
            <a:ext uri="{FF2B5EF4-FFF2-40B4-BE49-F238E27FC236}">
              <a16:creationId xmlns="" xmlns:a16="http://schemas.microsoft.com/office/drawing/2014/main" id="{00000000-0008-0000-0400-0000AB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145287</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flipV="1">
          <a:off x="14782800" y="13353796"/>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79</xdr:row>
      <xdr:rowOff>115570</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flipV="1">
          <a:off x="13893800" y="13518387"/>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79</xdr:row>
      <xdr:rowOff>115570</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3004800" y="13637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9906</xdr:rowOff>
    </xdr:from>
    <xdr:to>
      <xdr:col>82</xdr:col>
      <xdr:colOff>158750</xdr:colOff>
      <xdr:row>79</xdr:row>
      <xdr:rowOff>111506</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6459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153433</xdr:rowOff>
    </xdr:from>
    <xdr:ext cx="762000" cy="259045"/>
    <xdr:sp macro="" textlink="">
      <xdr:nvSpPr>
        <xdr:cNvPr id="446" name="公債費以外該当値テキスト">
          <a:extLst>
            <a:ext uri="{FF2B5EF4-FFF2-40B4-BE49-F238E27FC236}">
              <a16:creationId xmlns="" xmlns:a16="http://schemas.microsoft.com/office/drawing/2014/main" id="{00000000-0008-0000-0400-0000BE010000}"/>
            </a:ext>
          </a:extLst>
        </xdr:cNvPr>
        <xdr:cNvSpPr txBox="1"/>
      </xdr:nvSpPr>
      <xdr:spPr>
        <a:xfrm>
          <a:off x="16598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94487</xdr:rowOff>
    </xdr:from>
    <xdr:to>
      <xdr:col>74</xdr:col>
      <xdr:colOff>31750</xdr:colOff>
      <xdr:row>79</xdr:row>
      <xdr:rowOff>24637</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4732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9414</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4401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64770</xdr:rowOff>
    </xdr:from>
    <xdr:to>
      <xdr:col>69</xdr:col>
      <xdr:colOff>142875</xdr:colOff>
      <xdr:row>79</xdr:row>
      <xdr:rowOff>166370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151147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124947</xdr:rowOff>
    </xdr:from>
    <xdr:to>
      <xdr:col>29</xdr:col>
      <xdr:colOff>127000</xdr:colOff>
      <xdr:row>15</xdr:row>
      <xdr:rowOff>147222</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5003800" y="2744322"/>
          <a:ext cx="647700" cy="22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a:extLst>
            <a:ext uri="{FF2B5EF4-FFF2-40B4-BE49-F238E27FC236}">
              <a16:creationId xmlns="" xmlns:a16="http://schemas.microsoft.com/office/drawing/2014/main" id="{00000000-0008-0000-0500-000037000000}"/>
            </a:ext>
          </a:extLst>
        </xdr:cNvPr>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147222</xdr:rowOff>
    </xdr:from>
    <xdr:to>
      <xdr:col>26</xdr:col>
      <xdr:colOff>50800</xdr:colOff>
      <xdr:row>16</xdr:row>
      <xdr:rowOff>47952</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flipV="1">
          <a:off x="4305300" y="2766597"/>
          <a:ext cx="698500" cy="7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47952</xdr:rowOff>
    </xdr:from>
    <xdr:to>
      <xdr:col>22</xdr:col>
      <xdr:colOff>114300</xdr:colOff>
      <xdr:row>16</xdr:row>
      <xdr:rowOff>90800</xdr:rowOff>
    </xdr:to>
    <xdr:cxnSp macro="">
      <xdr:nvCxnSpPr>
        <xdr:cNvPr id="60" name="直線コネクタ 59">
          <a:extLst>
            <a:ext uri="{FF2B5EF4-FFF2-40B4-BE49-F238E27FC236}">
              <a16:creationId xmlns="" xmlns:a16="http://schemas.microsoft.com/office/drawing/2014/main" id="{00000000-0008-0000-0500-00003C000000}"/>
            </a:ext>
          </a:extLst>
        </xdr:cNvPr>
        <xdr:cNvCxnSpPr/>
      </xdr:nvCxnSpPr>
      <xdr:spPr bwMode="auto">
        <a:xfrm flipV="1">
          <a:off x="3606800" y="2838777"/>
          <a:ext cx="698500" cy="42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73684</xdr:rowOff>
    </xdr:from>
    <xdr:to>
      <xdr:col>18</xdr:col>
      <xdr:colOff>177800</xdr:colOff>
      <xdr:row>16</xdr:row>
      <xdr:rowOff>90800</xdr:rowOff>
    </xdr:to>
    <xdr:cxnSp macro="">
      <xdr:nvCxnSpPr>
        <xdr:cNvPr id="63" name="直線コネクタ 62">
          <a:extLst>
            <a:ext uri="{FF2B5EF4-FFF2-40B4-BE49-F238E27FC236}">
              <a16:creationId xmlns="" xmlns:a16="http://schemas.microsoft.com/office/drawing/2014/main" id="{00000000-0008-0000-0500-00003F000000}"/>
            </a:ext>
          </a:extLst>
        </xdr:cNvPr>
        <xdr:cNvCxnSpPr/>
      </xdr:nvCxnSpPr>
      <xdr:spPr bwMode="auto">
        <a:xfrm>
          <a:off x="2908300" y="2864509"/>
          <a:ext cx="698500" cy="17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74147</xdr:rowOff>
    </xdr:from>
    <xdr:to>
      <xdr:col>29</xdr:col>
      <xdr:colOff>177800</xdr:colOff>
      <xdr:row>16</xdr:row>
      <xdr:rowOff>4297</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5600700" y="2693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90674</xdr:rowOff>
    </xdr:from>
    <xdr:ext cx="762000" cy="259045"/>
    <xdr:sp macro="" textlink="">
      <xdr:nvSpPr>
        <xdr:cNvPr id="74" name="人口1人当たり決算額の推移該当値テキスト130">
          <a:extLst>
            <a:ext uri="{FF2B5EF4-FFF2-40B4-BE49-F238E27FC236}">
              <a16:creationId xmlns="" xmlns:a16="http://schemas.microsoft.com/office/drawing/2014/main" id="{00000000-0008-0000-0500-00004A000000}"/>
            </a:ext>
          </a:extLst>
        </xdr:cNvPr>
        <xdr:cNvSpPr txBox="1"/>
      </xdr:nvSpPr>
      <xdr:spPr>
        <a:xfrm>
          <a:off x="5740400" y="253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96422</xdr:rowOff>
    </xdr:from>
    <xdr:to>
      <xdr:col>26</xdr:col>
      <xdr:colOff>101600</xdr:colOff>
      <xdr:row>16</xdr:row>
      <xdr:rowOff>26572</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953000" y="2715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36749</xdr:rowOff>
    </xdr:from>
    <xdr:ext cx="7366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4622800" y="248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168602</xdr:rowOff>
    </xdr:from>
    <xdr:to>
      <xdr:col>22</xdr:col>
      <xdr:colOff>165100</xdr:colOff>
      <xdr:row>16</xdr:row>
      <xdr:rowOff>98752</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4254500" y="2787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108929</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924300" y="25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40000</xdr:rowOff>
    </xdr:from>
    <xdr:to>
      <xdr:col>19</xdr:col>
      <xdr:colOff>38100</xdr:colOff>
      <xdr:row>16</xdr:row>
      <xdr:rowOff>141600</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3556000" y="2830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151777</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3225800" y="259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22884</xdr:rowOff>
    </xdr:from>
    <xdr:to>
      <xdr:col>15</xdr:col>
      <xdr:colOff>101600</xdr:colOff>
      <xdr:row>16</xdr:row>
      <xdr:rowOff>124484</xdr:rowOff>
    </xdr:to>
    <xdr:sp macro="" textlink="">
      <xdr:nvSpPr>
        <xdr:cNvPr id="81" name="楕円 80">
          <a:extLst>
            <a:ext uri="{FF2B5EF4-FFF2-40B4-BE49-F238E27FC236}">
              <a16:creationId xmlns="" xmlns:a16="http://schemas.microsoft.com/office/drawing/2014/main" id="{00000000-0008-0000-0500-000051000000}"/>
            </a:ext>
          </a:extLst>
        </xdr:cNvPr>
        <xdr:cNvSpPr/>
      </xdr:nvSpPr>
      <xdr:spPr bwMode="auto">
        <a:xfrm>
          <a:off x="2857500" y="2813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134661</xdr:rowOff>
    </xdr:from>
    <xdr:ext cx="762000" cy="259045"/>
    <xdr:sp macro="" textlink="">
      <xdr:nvSpPr>
        <xdr:cNvPr id="82" name="テキスト ボックス 81">
          <a:extLst>
            <a:ext uri="{FF2B5EF4-FFF2-40B4-BE49-F238E27FC236}">
              <a16:creationId xmlns="" xmlns:a16="http://schemas.microsoft.com/office/drawing/2014/main" id="{00000000-0008-0000-0500-000052000000}"/>
            </a:ext>
          </a:extLst>
        </xdr:cNvPr>
        <xdr:cNvSpPr txBox="1"/>
      </xdr:nvSpPr>
      <xdr:spPr>
        <a:xfrm>
          <a:off x="2527300" y="258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198650</xdr:rowOff>
    </xdr:from>
    <xdr:to>
      <xdr:col>29</xdr:col>
      <xdr:colOff>127000</xdr:colOff>
      <xdr:row>35</xdr:row>
      <xdr:rowOff>232907</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5003800" y="6809000"/>
          <a:ext cx="647700" cy="3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183428</xdr:rowOff>
    </xdr:from>
    <xdr:ext cx="762000" cy="259045"/>
    <xdr:sp macro="" textlink="">
      <xdr:nvSpPr>
        <xdr:cNvPr id="119" name="人口1人当たり決算額の推移平均値テキスト445">
          <a:extLst>
            <a:ext uri="{FF2B5EF4-FFF2-40B4-BE49-F238E27FC236}">
              <a16:creationId xmlns="" xmlns:a16="http://schemas.microsoft.com/office/drawing/2014/main" id="{00000000-0008-0000-0500-000077000000}"/>
            </a:ext>
          </a:extLst>
        </xdr:cNvPr>
        <xdr:cNvSpPr txBox="1"/>
      </xdr:nvSpPr>
      <xdr:spPr>
        <a:xfrm>
          <a:off x="5740400" y="67937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227519</xdr:rowOff>
    </xdr:from>
    <xdr:to>
      <xdr:col>26</xdr:col>
      <xdr:colOff>50800</xdr:colOff>
      <xdr:row>35</xdr:row>
      <xdr:rowOff>232907</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4305300" y="6837869"/>
          <a:ext cx="6985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227519</xdr:rowOff>
    </xdr:from>
    <xdr:to>
      <xdr:col>22</xdr:col>
      <xdr:colOff>114300</xdr:colOff>
      <xdr:row>35</xdr:row>
      <xdr:rowOff>289339</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flipV="1">
          <a:off x="3606800" y="6837869"/>
          <a:ext cx="698500" cy="61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267785</xdr:rowOff>
    </xdr:from>
    <xdr:to>
      <xdr:col>18</xdr:col>
      <xdr:colOff>177800</xdr:colOff>
      <xdr:row>35</xdr:row>
      <xdr:rowOff>289339</xdr:rowOff>
    </xdr:to>
    <xdr:cxnSp macro="">
      <xdr:nvCxnSpPr>
        <xdr:cNvPr id="127" name="直線コネクタ 126">
          <a:extLst>
            <a:ext uri="{FF2B5EF4-FFF2-40B4-BE49-F238E27FC236}">
              <a16:creationId xmlns="" xmlns:a16="http://schemas.microsoft.com/office/drawing/2014/main" id="{00000000-0008-0000-0500-00007F000000}"/>
            </a:ext>
          </a:extLst>
        </xdr:cNvPr>
        <xdr:cNvCxnSpPr/>
      </xdr:nvCxnSpPr>
      <xdr:spPr bwMode="auto">
        <a:xfrm>
          <a:off x="2908300" y="6878135"/>
          <a:ext cx="698500" cy="2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147850</xdr:rowOff>
    </xdr:from>
    <xdr:to>
      <xdr:col>29</xdr:col>
      <xdr:colOff>177800</xdr:colOff>
      <xdr:row>35</xdr:row>
      <xdr:rowOff>249450</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5600700" y="675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335827</xdr:rowOff>
    </xdr:from>
    <xdr:ext cx="762000" cy="259045"/>
    <xdr:sp macro="" textlink="">
      <xdr:nvSpPr>
        <xdr:cNvPr id="138" name="人口1人当たり決算額の推移該当値テキスト445">
          <a:extLst>
            <a:ext uri="{FF2B5EF4-FFF2-40B4-BE49-F238E27FC236}">
              <a16:creationId xmlns="" xmlns:a16="http://schemas.microsoft.com/office/drawing/2014/main" id="{00000000-0008-0000-0500-00008A000000}"/>
            </a:ext>
          </a:extLst>
        </xdr:cNvPr>
        <xdr:cNvSpPr txBox="1"/>
      </xdr:nvSpPr>
      <xdr:spPr>
        <a:xfrm>
          <a:off x="5740400" y="660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182107</xdr:rowOff>
    </xdr:from>
    <xdr:to>
      <xdr:col>26</xdr:col>
      <xdr:colOff>101600</xdr:colOff>
      <xdr:row>35</xdr:row>
      <xdr:rowOff>283707</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4953000" y="679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293884</xdr:rowOff>
    </xdr:from>
    <xdr:ext cx="7366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4622800" y="656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176719</xdr:rowOff>
    </xdr:from>
    <xdr:to>
      <xdr:col>22</xdr:col>
      <xdr:colOff>165100</xdr:colOff>
      <xdr:row>35</xdr:row>
      <xdr:rowOff>278319</xdr:rowOff>
    </xdr:to>
    <xdr:sp macro="" textlink="">
      <xdr:nvSpPr>
        <xdr:cNvPr id="141" name="楕円 140">
          <a:extLst>
            <a:ext uri="{FF2B5EF4-FFF2-40B4-BE49-F238E27FC236}">
              <a16:creationId xmlns="" xmlns:a16="http://schemas.microsoft.com/office/drawing/2014/main" id="{00000000-0008-0000-0500-00008D000000}"/>
            </a:ext>
          </a:extLst>
        </xdr:cNvPr>
        <xdr:cNvSpPr/>
      </xdr:nvSpPr>
      <xdr:spPr bwMode="auto">
        <a:xfrm>
          <a:off x="4254500" y="678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288496</xdr:rowOff>
    </xdr:from>
    <xdr:ext cx="762000" cy="259045"/>
    <xdr:sp macro="" textlink="">
      <xdr:nvSpPr>
        <xdr:cNvPr id="142" name="テキスト ボックス 141">
          <a:extLst>
            <a:ext uri="{FF2B5EF4-FFF2-40B4-BE49-F238E27FC236}">
              <a16:creationId xmlns="" xmlns:a16="http://schemas.microsoft.com/office/drawing/2014/main" id="{00000000-0008-0000-0500-00008E000000}"/>
            </a:ext>
          </a:extLst>
        </xdr:cNvPr>
        <xdr:cNvSpPr txBox="1"/>
      </xdr:nvSpPr>
      <xdr:spPr>
        <a:xfrm>
          <a:off x="3924300" y="65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238539</xdr:rowOff>
    </xdr:from>
    <xdr:to>
      <xdr:col>19</xdr:col>
      <xdr:colOff>38100</xdr:colOff>
      <xdr:row>35</xdr:row>
      <xdr:rowOff>340139</xdr:rowOff>
    </xdr:to>
    <xdr:sp macro="" textlink="">
      <xdr:nvSpPr>
        <xdr:cNvPr id="143" name="楕円 142">
          <a:extLst>
            <a:ext uri="{FF2B5EF4-FFF2-40B4-BE49-F238E27FC236}">
              <a16:creationId xmlns="" xmlns:a16="http://schemas.microsoft.com/office/drawing/2014/main" id="{00000000-0008-0000-0500-00008F000000}"/>
            </a:ext>
          </a:extLst>
        </xdr:cNvPr>
        <xdr:cNvSpPr/>
      </xdr:nvSpPr>
      <xdr:spPr bwMode="auto">
        <a:xfrm>
          <a:off x="3556000" y="684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7416</xdr:rowOff>
    </xdr:from>
    <xdr:ext cx="762000" cy="259045"/>
    <xdr:sp macro="" textlink="">
      <xdr:nvSpPr>
        <xdr:cNvPr id="144" name="テキスト ボックス 143">
          <a:extLst>
            <a:ext uri="{FF2B5EF4-FFF2-40B4-BE49-F238E27FC236}">
              <a16:creationId xmlns="" xmlns:a16="http://schemas.microsoft.com/office/drawing/2014/main" id="{00000000-0008-0000-0500-000090000000}"/>
            </a:ext>
          </a:extLst>
        </xdr:cNvPr>
        <xdr:cNvSpPr txBox="1"/>
      </xdr:nvSpPr>
      <xdr:spPr>
        <a:xfrm>
          <a:off x="3225800" y="661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216985</xdr:rowOff>
    </xdr:from>
    <xdr:to>
      <xdr:col>15</xdr:col>
      <xdr:colOff>101600</xdr:colOff>
      <xdr:row>35</xdr:row>
      <xdr:rowOff>318585</xdr:rowOff>
    </xdr:to>
    <xdr:sp macro="" textlink="">
      <xdr:nvSpPr>
        <xdr:cNvPr id="145" name="楕円 144">
          <a:extLst>
            <a:ext uri="{FF2B5EF4-FFF2-40B4-BE49-F238E27FC236}">
              <a16:creationId xmlns="" xmlns:a16="http://schemas.microsoft.com/office/drawing/2014/main" id="{00000000-0008-0000-0500-000091000000}"/>
            </a:ext>
          </a:extLst>
        </xdr:cNvPr>
        <xdr:cNvSpPr/>
      </xdr:nvSpPr>
      <xdr:spPr bwMode="auto">
        <a:xfrm>
          <a:off x="2857500" y="682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328762</xdr:rowOff>
    </xdr:from>
    <xdr:ext cx="762000" cy="259045"/>
    <xdr:sp macro="" textlink="">
      <xdr:nvSpPr>
        <xdr:cNvPr id="146" name="テキスト ボックス 145">
          <a:extLst>
            <a:ext uri="{FF2B5EF4-FFF2-40B4-BE49-F238E27FC236}">
              <a16:creationId xmlns="" xmlns:a16="http://schemas.microsoft.com/office/drawing/2014/main" id="{00000000-0008-0000-0500-000092000000}"/>
            </a:ext>
          </a:extLst>
        </xdr:cNvPr>
        <xdr:cNvSpPr txBox="1"/>
      </xdr:nvSpPr>
      <xdr:spPr>
        <a:xfrm>
          <a:off x="2527300" y="659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24,195
23,787
111.01
13,540,233
13,153,406
381,090
7,139,534
8,677,124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167589</xdr:rowOff>
    </xdr:from>
    <xdr:to>
      <xdr:col>24</xdr:col>
      <xdr:colOff>63500</xdr:colOff>
      <xdr:row>35</xdr:row>
      <xdr:rowOff>12860</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5996889"/>
          <a:ext cx="838200" cy="1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12860</xdr:rowOff>
    </xdr:from>
    <xdr:to>
      <xdr:col>19</xdr:col>
      <xdr:colOff>177800</xdr:colOff>
      <xdr:row>35</xdr:row>
      <xdr:rowOff>169157</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908300" y="6013610"/>
          <a:ext cx="889000" cy="15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169157</xdr:rowOff>
    </xdr:from>
    <xdr:to>
      <xdr:col>15</xdr:col>
      <xdr:colOff>50800</xdr:colOff>
      <xdr:row>36</xdr:row>
      <xdr:rowOff>38038</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6169907"/>
          <a:ext cx="8890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38038</xdr:rowOff>
    </xdr:from>
    <xdr:to>
      <xdr:col>10</xdr:col>
      <xdr:colOff>114300</xdr:colOff>
      <xdr:row>36</xdr:row>
      <xdr:rowOff>153612</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210238"/>
          <a:ext cx="889000" cy="11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116789</xdr:rowOff>
    </xdr:from>
    <xdr:to>
      <xdr:col>24</xdr:col>
      <xdr:colOff>114300</xdr:colOff>
      <xdr:row>35</xdr:row>
      <xdr:rowOff>46939</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59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95216</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59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133510</xdr:rowOff>
    </xdr:from>
    <xdr:to>
      <xdr:col>20</xdr:col>
      <xdr:colOff>38100</xdr:colOff>
      <xdr:row>35</xdr:row>
      <xdr:rowOff>63660</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59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54787</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05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118357</xdr:rowOff>
    </xdr:from>
    <xdr:to>
      <xdr:col>15</xdr:col>
      <xdr:colOff>101600</xdr:colOff>
      <xdr:row>36</xdr:row>
      <xdr:rowOff>48507</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1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39634</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621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158688</xdr:rowOff>
    </xdr:from>
    <xdr:to>
      <xdr:col>10</xdr:col>
      <xdr:colOff>165100</xdr:colOff>
      <xdr:row>36</xdr:row>
      <xdr:rowOff>88838</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15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105365</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5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102812</xdr:rowOff>
    </xdr:from>
    <xdr:to>
      <xdr:col>6</xdr:col>
      <xdr:colOff>38100</xdr:colOff>
      <xdr:row>37</xdr:row>
      <xdr:rowOff>32962</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2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24089</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36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82641</xdr:rowOff>
    </xdr:from>
    <xdr:to>
      <xdr:col>24</xdr:col>
      <xdr:colOff>63500</xdr:colOff>
      <xdr:row>57</xdr:row>
      <xdr:rowOff>150691</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3797300" y="9855291"/>
          <a:ext cx="838200" cy="6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139536</xdr:rowOff>
    </xdr:from>
    <xdr:to>
      <xdr:col>19</xdr:col>
      <xdr:colOff>177800</xdr:colOff>
      <xdr:row>57</xdr:row>
      <xdr:rowOff>150691</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2908300" y="9912186"/>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139536</xdr:rowOff>
    </xdr:from>
    <xdr:to>
      <xdr:col>15</xdr:col>
      <xdr:colOff>50800</xdr:colOff>
      <xdr:row>57</xdr:row>
      <xdr:rowOff>143166</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019300" y="9912186"/>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143166</xdr:rowOff>
    </xdr:from>
    <xdr:to>
      <xdr:col>10</xdr:col>
      <xdr:colOff>114300</xdr:colOff>
      <xdr:row>57</xdr:row>
      <xdr:rowOff>166940</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1130300" y="9915816"/>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31841</xdr:rowOff>
    </xdr:from>
    <xdr:to>
      <xdr:col>24</xdr:col>
      <xdr:colOff>114300</xdr:colOff>
      <xdr:row>57</xdr:row>
      <xdr:rowOff>133441</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4584700" y="98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10268</xdr:rowOff>
    </xdr:from>
    <xdr:ext cx="534377" cy="259045"/>
    <xdr:sp macro="" textlink="">
      <xdr:nvSpPr>
        <xdr:cNvPr id="139" name="物件費該当値テキスト">
          <a:extLst>
            <a:ext uri="{FF2B5EF4-FFF2-40B4-BE49-F238E27FC236}">
              <a16:creationId xmlns="" xmlns:a16="http://schemas.microsoft.com/office/drawing/2014/main" id="{00000000-0008-0000-0600-00008B000000}"/>
            </a:ext>
          </a:extLst>
        </xdr:cNvPr>
        <xdr:cNvSpPr txBox="1"/>
      </xdr:nvSpPr>
      <xdr:spPr>
        <a:xfrm>
          <a:off x="4686300" y="978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99891</xdr:rowOff>
    </xdr:from>
    <xdr:to>
      <xdr:col>20</xdr:col>
      <xdr:colOff>38100</xdr:colOff>
      <xdr:row>58</xdr:row>
      <xdr:rowOff>30041</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3746500" y="987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21168</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3530111" y="996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88736</xdr:rowOff>
    </xdr:from>
    <xdr:to>
      <xdr:col>15</xdr:col>
      <xdr:colOff>101600</xdr:colOff>
      <xdr:row>58</xdr:row>
      <xdr:rowOff>18886</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2857500" y="98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10013</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2641111" y="995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92366</xdr:rowOff>
    </xdr:from>
    <xdr:to>
      <xdr:col>10</xdr:col>
      <xdr:colOff>165100</xdr:colOff>
      <xdr:row>58</xdr:row>
      <xdr:rowOff>22516</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968500" y="986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13643</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1752111" y="9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116140</xdr:rowOff>
    </xdr:from>
    <xdr:to>
      <xdr:col>6</xdr:col>
      <xdr:colOff>38100</xdr:colOff>
      <xdr:row>58</xdr:row>
      <xdr:rowOff>46290</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079500" y="988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37417</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863111" y="998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67325</xdr:rowOff>
    </xdr:from>
    <xdr:to>
      <xdr:col>24</xdr:col>
      <xdr:colOff>63500</xdr:colOff>
      <xdr:row>78</xdr:row>
      <xdr:rowOff>67669</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3797300" y="13440425"/>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 xmlns:a16="http://schemas.microsoft.com/office/drawing/2014/main" id="{00000000-0008-0000-0600-0000AF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66503</xdr:rowOff>
    </xdr:from>
    <xdr:to>
      <xdr:col>19</xdr:col>
      <xdr:colOff>177800</xdr:colOff>
      <xdr:row>78</xdr:row>
      <xdr:rowOff>67325</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2908300" y="13439603"/>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66503</xdr:rowOff>
    </xdr:from>
    <xdr:to>
      <xdr:col>15</xdr:col>
      <xdr:colOff>50800</xdr:colOff>
      <xdr:row>78</xdr:row>
      <xdr:rowOff>81521</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flipV="1">
          <a:off x="2019300" y="13439603"/>
          <a:ext cx="889000" cy="1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60581</xdr:rowOff>
    </xdr:from>
    <xdr:to>
      <xdr:col>10</xdr:col>
      <xdr:colOff>114300</xdr:colOff>
      <xdr:row>78</xdr:row>
      <xdr:rowOff>81521</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a:off x="1130300" y="13433681"/>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16869</xdr:rowOff>
    </xdr:from>
    <xdr:to>
      <xdr:col>24</xdr:col>
      <xdr:colOff>114300</xdr:colOff>
      <xdr:row>78</xdr:row>
      <xdr:rowOff>118469</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4584700" y="133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103246</xdr:rowOff>
    </xdr:from>
    <xdr:ext cx="469744" cy="259045"/>
    <xdr:sp macro="" textlink="">
      <xdr:nvSpPr>
        <xdr:cNvPr id="194" name="維持補修費該当値テキスト">
          <a:extLst>
            <a:ext uri="{FF2B5EF4-FFF2-40B4-BE49-F238E27FC236}">
              <a16:creationId xmlns="" xmlns:a16="http://schemas.microsoft.com/office/drawing/2014/main" id="{00000000-0008-0000-0600-0000C2000000}"/>
            </a:ext>
          </a:extLst>
        </xdr:cNvPr>
        <xdr:cNvSpPr txBox="1"/>
      </xdr:nvSpPr>
      <xdr:spPr>
        <a:xfrm>
          <a:off x="4686300" y="133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16525</xdr:rowOff>
    </xdr:from>
    <xdr:to>
      <xdr:col>20</xdr:col>
      <xdr:colOff>38100</xdr:colOff>
      <xdr:row>78</xdr:row>
      <xdr:rowOff>118125</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3746500" y="133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109252</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3562428" y="134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15703</xdr:rowOff>
    </xdr:from>
    <xdr:to>
      <xdr:col>15</xdr:col>
      <xdr:colOff>101600</xdr:colOff>
      <xdr:row>78</xdr:row>
      <xdr:rowOff>117303</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2857500" y="13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108430</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2673428" y="134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30721</xdr:rowOff>
    </xdr:from>
    <xdr:to>
      <xdr:col>10</xdr:col>
      <xdr:colOff>165100</xdr:colOff>
      <xdr:row>78</xdr:row>
      <xdr:rowOff>132321</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968500" y="134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123448</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1784428" y="1349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9781</xdr:rowOff>
    </xdr:from>
    <xdr:to>
      <xdr:col>6</xdr:col>
      <xdr:colOff>38100</xdr:colOff>
      <xdr:row>78</xdr:row>
      <xdr:rowOff>111381</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079500" y="133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102508</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895428" y="134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107683</xdr:rowOff>
    </xdr:from>
    <xdr:to>
      <xdr:col>24</xdr:col>
      <xdr:colOff>63500</xdr:colOff>
      <xdr:row>93</xdr:row>
      <xdr:rowOff>85370</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3797300" y="15881083"/>
          <a:ext cx="838200" cy="14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a:extLst>
            <a:ext uri="{FF2B5EF4-FFF2-40B4-BE49-F238E27FC236}">
              <a16:creationId xmlns="" xmlns:a16="http://schemas.microsoft.com/office/drawing/2014/main" id="{00000000-0008-0000-0600-0000E9000000}"/>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107683</xdr:rowOff>
    </xdr:from>
    <xdr:to>
      <xdr:col>19</xdr:col>
      <xdr:colOff>177800</xdr:colOff>
      <xdr:row>94</xdr:row>
      <xdr:rowOff>133998</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2908300" y="15881083"/>
          <a:ext cx="889000" cy="3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a:extLst>
            <a:ext uri="{FF2B5EF4-FFF2-40B4-BE49-F238E27FC236}">
              <a16:creationId xmlns="" xmlns:a16="http://schemas.microsoft.com/office/drawing/2014/main" id="{00000000-0008-0000-0600-0000ED000000}"/>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133998</xdr:rowOff>
    </xdr:from>
    <xdr:to>
      <xdr:col>15</xdr:col>
      <xdr:colOff>50800</xdr:colOff>
      <xdr:row>95</xdr:row>
      <xdr:rowOff>41656</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2019300" y="16250298"/>
          <a:ext cx="889000" cy="7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a:extLst>
            <a:ext uri="{FF2B5EF4-FFF2-40B4-BE49-F238E27FC236}">
              <a16:creationId xmlns="" xmlns:a16="http://schemas.microsoft.com/office/drawing/2014/main" id="{00000000-0008-0000-0600-0000F0000000}"/>
            </a:ext>
          </a:extLst>
        </xdr:cNvPr>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41656</xdr:rowOff>
    </xdr:from>
    <xdr:to>
      <xdr:col>10</xdr:col>
      <xdr:colOff>114300</xdr:colOff>
      <xdr:row>95</xdr:row>
      <xdr:rowOff>49327</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flipV="1">
          <a:off x="1130300" y="16329406"/>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34570</xdr:rowOff>
    </xdr:from>
    <xdr:to>
      <xdr:col>24</xdr:col>
      <xdr:colOff>114300</xdr:colOff>
      <xdr:row>93</xdr:row>
      <xdr:rowOff>136170</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4584700" y="15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57447</xdr:rowOff>
    </xdr:from>
    <xdr:ext cx="599010" cy="259045"/>
    <xdr:sp macro="" textlink="">
      <xdr:nvSpPr>
        <xdr:cNvPr id="252" name="扶助費該当値テキスト">
          <a:extLst>
            <a:ext uri="{FF2B5EF4-FFF2-40B4-BE49-F238E27FC236}">
              <a16:creationId xmlns="" xmlns:a16="http://schemas.microsoft.com/office/drawing/2014/main" id="{00000000-0008-0000-0600-0000FC000000}"/>
            </a:ext>
          </a:extLst>
        </xdr:cNvPr>
        <xdr:cNvSpPr txBox="1"/>
      </xdr:nvSpPr>
      <xdr:spPr>
        <a:xfrm>
          <a:off x="4686300" y="1583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56883</xdr:rowOff>
    </xdr:from>
    <xdr:to>
      <xdr:col>20</xdr:col>
      <xdr:colOff>38100</xdr:colOff>
      <xdr:row>92</xdr:row>
      <xdr:rowOff>158483</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3746500" y="1583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3560</xdr:rowOff>
    </xdr:from>
    <xdr:ext cx="59901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3497795" y="1560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83198</xdr:rowOff>
    </xdr:from>
    <xdr:to>
      <xdr:col>15</xdr:col>
      <xdr:colOff>101600</xdr:colOff>
      <xdr:row>95</xdr:row>
      <xdr:rowOff>13348</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2857500" y="161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29875</xdr:rowOff>
    </xdr:from>
    <xdr:ext cx="59901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2608795" y="15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162306</xdr:rowOff>
    </xdr:from>
    <xdr:to>
      <xdr:col>10</xdr:col>
      <xdr:colOff>165100</xdr:colOff>
      <xdr:row>95</xdr:row>
      <xdr:rowOff>92456</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1968500" y="162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108983</xdr:rowOff>
    </xdr:from>
    <xdr:ext cx="59901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1719795" y="1605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169977</xdr:rowOff>
    </xdr:from>
    <xdr:to>
      <xdr:col>6</xdr:col>
      <xdr:colOff>38100</xdr:colOff>
      <xdr:row>95</xdr:row>
      <xdr:rowOff>100127</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079500" y="162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116654</xdr:rowOff>
    </xdr:from>
    <xdr:ext cx="599010"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830795" y="1606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a:extLst>
            <a:ext uri="{FF2B5EF4-FFF2-40B4-BE49-F238E27FC236}">
              <a16:creationId xmlns="" xmlns:a16="http://schemas.microsoft.com/office/drawing/2014/main" id="{00000000-0008-0000-0600-000020010000}"/>
            </a:ext>
          </a:extLst>
        </xdr:cNvPr>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a:extLst>
            <a:ext uri="{FF2B5EF4-FFF2-40B4-BE49-F238E27FC236}">
              <a16:creationId xmlns="" xmlns:a16="http://schemas.microsoft.com/office/drawing/2014/main" id="{00000000-0008-0000-0600-000022010000}"/>
            </a:ext>
          </a:extLst>
        </xdr:cNvPr>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23354</xdr:rowOff>
    </xdr:from>
    <xdr:to>
      <xdr:col>55</xdr:col>
      <xdr:colOff>0</xdr:colOff>
      <xdr:row>37</xdr:row>
      <xdr:rowOff>76900</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flipV="1">
          <a:off x="9639300" y="6367004"/>
          <a:ext cx="838200" cy="5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a:extLst>
            <a:ext uri="{FF2B5EF4-FFF2-40B4-BE49-F238E27FC236}">
              <a16:creationId xmlns="" xmlns:a16="http://schemas.microsoft.com/office/drawing/2014/main" id="{00000000-0008-0000-0600-000025010000}"/>
            </a:ext>
          </a:extLst>
        </xdr:cNvPr>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166348</xdr:rowOff>
    </xdr:from>
    <xdr:to>
      <xdr:col>50</xdr:col>
      <xdr:colOff>114300</xdr:colOff>
      <xdr:row>37</xdr:row>
      <xdr:rowOff>76900</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8750300" y="5309848"/>
          <a:ext cx="889000" cy="11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127268</xdr:rowOff>
    </xdr:from>
    <xdr:ext cx="534377"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9372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166348</xdr:rowOff>
    </xdr:from>
    <xdr:to>
      <xdr:col>45</xdr:col>
      <xdr:colOff>177800</xdr:colOff>
      <xdr:row>38</xdr:row>
      <xdr:rowOff>233</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7861300" y="5309848"/>
          <a:ext cx="889000" cy="120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233</xdr:rowOff>
    </xdr:from>
    <xdr:to>
      <xdr:col>41</xdr:col>
      <xdr:colOff>50800</xdr:colOff>
      <xdr:row>38</xdr:row>
      <xdr:rowOff>16049</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flipV="1">
          <a:off x="6972300" y="6515333"/>
          <a:ext cx="889000" cy="1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7594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162243</xdr:rowOff>
    </xdr:from>
    <xdr:ext cx="534377"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6705111" y="61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144004</xdr:rowOff>
    </xdr:from>
    <xdr:to>
      <xdr:col>55</xdr:col>
      <xdr:colOff>50800</xdr:colOff>
      <xdr:row>37</xdr:row>
      <xdr:rowOff>74154</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10426700" y="63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122431</xdr:rowOff>
    </xdr:from>
    <xdr:ext cx="534377" cy="259045"/>
    <xdr:sp macro="" textlink="">
      <xdr:nvSpPr>
        <xdr:cNvPr id="312" name="補助費等該当値テキスト">
          <a:extLst>
            <a:ext uri="{FF2B5EF4-FFF2-40B4-BE49-F238E27FC236}">
              <a16:creationId xmlns="" xmlns:a16="http://schemas.microsoft.com/office/drawing/2014/main" id="{00000000-0008-0000-0600-000038010000}"/>
            </a:ext>
          </a:extLst>
        </xdr:cNvPr>
        <xdr:cNvSpPr txBox="1"/>
      </xdr:nvSpPr>
      <xdr:spPr>
        <a:xfrm>
          <a:off x="10528300" y="629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26100</xdr:rowOff>
    </xdr:from>
    <xdr:to>
      <xdr:col>50</xdr:col>
      <xdr:colOff>165100</xdr:colOff>
      <xdr:row>37</xdr:row>
      <xdr:rowOff>127700</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9588500" y="63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118827</xdr:rowOff>
    </xdr:from>
    <xdr:ext cx="534377"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9372111" y="646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115548</xdr:rowOff>
    </xdr:from>
    <xdr:to>
      <xdr:col>46</xdr:col>
      <xdr:colOff>38100</xdr:colOff>
      <xdr:row>31</xdr:row>
      <xdr:rowOff>45698</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8699500" y="52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36825</xdr:rowOff>
    </xdr:from>
    <xdr:ext cx="599010"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8450795" y="535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120882</xdr:rowOff>
    </xdr:from>
    <xdr:to>
      <xdr:col>41</xdr:col>
      <xdr:colOff>101600</xdr:colOff>
      <xdr:row>38</xdr:row>
      <xdr:rowOff>51033</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7810500" y="64645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42160</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7594111" y="65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136699</xdr:rowOff>
    </xdr:from>
    <xdr:to>
      <xdr:col>36</xdr:col>
      <xdr:colOff>165100</xdr:colOff>
      <xdr:row>38</xdr:row>
      <xdr:rowOff>66849</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6921500" y="64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57976</xdr:rowOff>
    </xdr:from>
    <xdr:ext cx="534377"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6705111" y="65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a:extLst>
            <a:ext uri="{FF2B5EF4-FFF2-40B4-BE49-F238E27FC236}">
              <a16:creationId xmlns="" xmlns:a16="http://schemas.microsoft.com/office/drawing/2014/main" id="{00000000-0008-0000-0600-000059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a:extLst>
            <a:ext uri="{FF2B5EF4-FFF2-40B4-BE49-F238E27FC236}">
              <a16:creationId xmlns="" xmlns:a16="http://schemas.microsoft.com/office/drawing/2014/main" id="{00000000-0008-0000-0600-00005B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6601</xdr:rowOff>
    </xdr:from>
    <xdr:to>
      <xdr:col>55</xdr:col>
      <xdr:colOff>0</xdr:colOff>
      <xdr:row>57</xdr:row>
      <xdr:rowOff>45189</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9639300" y="9779251"/>
          <a:ext cx="8382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50" name="普通建設事業費平均値テキスト">
          <a:extLst>
            <a:ext uri="{FF2B5EF4-FFF2-40B4-BE49-F238E27FC236}">
              <a16:creationId xmlns="" xmlns:a16="http://schemas.microsoft.com/office/drawing/2014/main" id="{00000000-0008-0000-0600-00005E010000}"/>
            </a:ext>
          </a:extLst>
        </xdr:cNvPr>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6601</xdr:rowOff>
    </xdr:from>
    <xdr:to>
      <xdr:col>50</xdr:col>
      <xdr:colOff>114300</xdr:colOff>
      <xdr:row>57</xdr:row>
      <xdr:rowOff>58471</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flipV="1">
          <a:off x="8750300" y="9779251"/>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99436</xdr:rowOff>
    </xdr:from>
    <xdr:to>
      <xdr:col>45</xdr:col>
      <xdr:colOff>177800</xdr:colOff>
      <xdr:row>57</xdr:row>
      <xdr:rowOff>58471</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a:off x="7861300" y="9700636"/>
          <a:ext cx="889000" cy="1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99436</xdr:rowOff>
    </xdr:from>
    <xdr:to>
      <xdr:col>41</xdr:col>
      <xdr:colOff>50800</xdr:colOff>
      <xdr:row>57</xdr:row>
      <xdr:rowOff>136728</xdr:rowOff>
    </xdr:to>
    <xdr:cxnSp macro="">
      <xdr:nvCxnSpPr>
        <xdr:cNvPr id="358" name="直線コネクタ 357">
          <a:extLst>
            <a:ext uri="{FF2B5EF4-FFF2-40B4-BE49-F238E27FC236}">
              <a16:creationId xmlns="" xmlns:a16="http://schemas.microsoft.com/office/drawing/2014/main" id="{00000000-0008-0000-0600-000066010000}"/>
            </a:ext>
          </a:extLst>
        </xdr:cNvPr>
        <xdr:cNvCxnSpPr/>
      </xdr:nvCxnSpPr>
      <xdr:spPr>
        <a:xfrm flipV="1">
          <a:off x="6972300" y="9700636"/>
          <a:ext cx="889000" cy="20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165839</xdr:rowOff>
    </xdr:from>
    <xdr:to>
      <xdr:col>55</xdr:col>
      <xdr:colOff>50800</xdr:colOff>
      <xdr:row>57</xdr:row>
      <xdr:rowOff>95989</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10426700" y="97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144266</xdr:rowOff>
    </xdr:from>
    <xdr:ext cx="534377" cy="259045"/>
    <xdr:sp macro="" textlink="">
      <xdr:nvSpPr>
        <xdr:cNvPr id="369" name="普通建設事業費該当値テキスト">
          <a:extLst>
            <a:ext uri="{FF2B5EF4-FFF2-40B4-BE49-F238E27FC236}">
              <a16:creationId xmlns="" xmlns:a16="http://schemas.microsoft.com/office/drawing/2014/main" id="{00000000-0008-0000-0600-000071010000}"/>
            </a:ext>
          </a:extLst>
        </xdr:cNvPr>
        <xdr:cNvSpPr txBox="1"/>
      </xdr:nvSpPr>
      <xdr:spPr>
        <a:xfrm>
          <a:off x="10528300" y="974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127251</xdr:rowOff>
    </xdr:from>
    <xdr:to>
      <xdr:col>50</xdr:col>
      <xdr:colOff>165100</xdr:colOff>
      <xdr:row>57</xdr:row>
      <xdr:rowOff>57401</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9588500" y="972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48528</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9372111" y="98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7671</xdr:rowOff>
    </xdr:from>
    <xdr:to>
      <xdr:col>46</xdr:col>
      <xdr:colOff>38100</xdr:colOff>
      <xdr:row>57</xdr:row>
      <xdr:rowOff>109271</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8699500" y="97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100398</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8483111" y="98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48636</xdr:rowOff>
    </xdr:from>
    <xdr:to>
      <xdr:col>41</xdr:col>
      <xdr:colOff>101600</xdr:colOff>
      <xdr:row>56</xdr:row>
      <xdr:rowOff>150236</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7810500" y="964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141363</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7594111" y="97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85928</xdr:rowOff>
    </xdr:from>
    <xdr:to>
      <xdr:col>36</xdr:col>
      <xdr:colOff>165100</xdr:colOff>
      <xdr:row>58</xdr:row>
      <xdr:rowOff>16078</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6921500" y="98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7205</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6705111" y="995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145262</xdr:rowOff>
    </xdr:from>
    <xdr:to>
      <xdr:col>55</xdr:col>
      <xdr:colOff>0</xdr:colOff>
      <xdr:row>79</xdr:row>
      <xdr:rowOff>35829</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9639300" y="13518362"/>
          <a:ext cx="838200" cy="6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138078</xdr:rowOff>
    </xdr:from>
    <xdr:to>
      <xdr:col>50</xdr:col>
      <xdr:colOff>114300</xdr:colOff>
      <xdr:row>79</xdr:row>
      <xdr:rowOff>35829</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8750300" y="13511178"/>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33891</xdr:rowOff>
    </xdr:from>
    <xdr:to>
      <xdr:col>45</xdr:col>
      <xdr:colOff>177800</xdr:colOff>
      <xdr:row>78</xdr:row>
      <xdr:rowOff>138078</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a:off x="7861300" y="13406991"/>
          <a:ext cx="889000" cy="10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33891</xdr:rowOff>
    </xdr:from>
    <xdr:to>
      <xdr:col>41</xdr:col>
      <xdr:colOff>50800</xdr:colOff>
      <xdr:row>78</xdr:row>
      <xdr:rowOff>170126</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flipV="1">
          <a:off x="6972300" y="13406991"/>
          <a:ext cx="889000" cy="13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94462</xdr:rowOff>
    </xdr:from>
    <xdr:to>
      <xdr:col>55</xdr:col>
      <xdr:colOff>50800</xdr:colOff>
      <xdr:row>79</xdr:row>
      <xdr:rowOff>24612</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10426700" y="134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9389</xdr:rowOff>
    </xdr:from>
    <xdr:ext cx="534377" cy="259045"/>
    <xdr:sp macro="" textlink="">
      <xdr:nvSpPr>
        <xdr:cNvPr id="428" name="普通建設事業費 （ うち新規整備　）該当値テキスト">
          <a:extLst>
            <a:ext uri="{FF2B5EF4-FFF2-40B4-BE49-F238E27FC236}">
              <a16:creationId xmlns="" xmlns:a16="http://schemas.microsoft.com/office/drawing/2014/main" id="{00000000-0008-0000-0600-0000AC010000}"/>
            </a:ext>
          </a:extLst>
        </xdr:cNvPr>
        <xdr:cNvSpPr txBox="1"/>
      </xdr:nvSpPr>
      <xdr:spPr>
        <a:xfrm>
          <a:off x="10528300" y="1338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156479</xdr:rowOff>
    </xdr:from>
    <xdr:to>
      <xdr:col>50</xdr:col>
      <xdr:colOff>165100</xdr:colOff>
      <xdr:row>79</xdr:row>
      <xdr:rowOff>86629</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9588500" y="135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77756</xdr:rowOff>
    </xdr:from>
    <xdr:ext cx="469744"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9404428" y="136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87278</xdr:rowOff>
    </xdr:from>
    <xdr:to>
      <xdr:col>46</xdr:col>
      <xdr:colOff>38100</xdr:colOff>
      <xdr:row>79</xdr:row>
      <xdr:rowOff>17428</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8699500" y="134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8555</xdr:rowOff>
    </xdr:from>
    <xdr:ext cx="534377"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8483111" y="135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154541</xdr:rowOff>
    </xdr:from>
    <xdr:to>
      <xdr:col>41</xdr:col>
      <xdr:colOff>101600</xdr:colOff>
      <xdr:row>78</xdr:row>
      <xdr:rowOff>84691</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7810500" y="133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101218</xdr:rowOff>
    </xdr:from>
    <xdr:ext cx="534377"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7594111" y="13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119326</xdr:rowOff>
    </xdr:from>
    <xdr:to>
      <xdr:col>36</xdr:col>
      <xdr:colOff>165100</xdr:colOff>
      <xdr:row>79</xdr:row>
      <xdr:rowOff>49476</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6921500" y="1349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40603</xdr:rowOff>
    </xdr:from>
    <xdr:ext cx="469744"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737428" y="1358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 xmlns:a16="http://schemas.microsoft.com/office/drawing/2014/main" id="{00000000-0008-0000-06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5" name="普通建設事業費 （ うち更新整備　）最小値テキスト">
          <a:extLst>
            <a:ext uri="{FF2B5EF4-FFF2-40B4-BE49-F238E27FC236}">
              <a16:creationId xmlns="" xmlns:a16="http://schemas.microsoft.com/office/drawing/2014/main" id="{00000000-0008-0000-0600-0000D1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7" name="普通建設事業費 （ うち更新整備　）最大値テキスト">
          <a:extLst>
            <a:ext uri="{FF2B5EF4-FFF2-40B4-BE49-F238E27FC236}">
              <a16:creationId xmlns="" xmlns:a16="http://schemas.microsoft.com/office/drawing/2014/main" id="{00000000-0008-0000-0600-0000D3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160903</xdr:rowOff>
    </xdr:from>
    <xdr:to>
      <xdr:col>55</xdr:col>
      <xdr:colOff>0</xdr:colOff>
      <xdr:row>97</xdr:row>
      <xdr:rowOff>84637</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a:off x="9639300" y="16620103"/>
          <a:ext cx="838200" cy="9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70" name="普通建設事業費 （ うち更新整備　）平均値テキスト">
          <a:extLst>
            <a:ext uri="{FF2B5EF4-FFF2-40B4-BE49-F238E27FC236}">
              <a16:creationId xmlns="" xmlns:a16="http://schemas.microsoft.com/office/drawing/2014/main" id="{00000000-0008-0000-0600-0000D6010000}"/>
            </a:ext>
          </a:extLst>
        </xdr:cNvPr>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160903</xdr:rowOff>
    </xdr:from>
    <xdr:to>
      <xdr:col>50</xdr:col>
      <xdr:colOff>114300</xdr:colOff>
      <xdr:row>97</xdr:row>
      <xdr:rowOff>81065</xdr:rowOff>
    </xdr:to>
    <xdr:cxnSp macro="">
      <xdr:nvCxnSpPr>
        <xdr:cNvPr id="472" name="直線コネクタ 471">
          <a:extLst>
            <a:ext uri="{FF2B5EF4-FFF2-40B4-BE49-F238E27FC236}">
              <a16:creationId xmlns="" xmlns:a16="http://schemas.microsoft.com/office/drawing/2014/main" id="{00000000-0008-0000-0600-0000D8010000}"/>
            </a:ext>
          </a:extLst>
        </xdr:cNvPr>
        <xdr:cNvCxnSpPr/>
      </xdr:nvCxnSpPr>
      <xdr:spPr>
        <a:xfrm flipV="1">
          <a:off x="8750300" y="16620103"/>
          <a:ext cx="889000" cy="9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81065</xdr:rowOff>
    </xdr:from>
    <xdr:to>
      <xdr:col>45</xdr:col>
      <xdr:colOff>177800</xdr:colOff>
      <xdr:row>97</xdr:row>
      <xdr:rowOff>124027</xdr:rowOff>
    </xdr:to>
    <xdr:cxnSp macro="">
      <xdr:nvCxnSpPr>
        <xdr:cNvPr id="475" name="直線コネクタ 474">
          <a:extLst>
            <a:ext uri="{FF2B5EF4-FFF2-40B4-BE49-F238E27FC236}">
              <a16:creationId xmlns="" xmlns:a16="http://schemas.microsoft.com/office/drawing/2014/main" id="{00000000-0008-0000-0600-0000DB010000}"/>
            </a:ext>
          </a:extLst>
        </xdr:cNvPr>
        <xdr:cNvCxnSpPr/>
      </xdr:nvCxnSpPr>
      <xdr:spPr>
        <a:xfrm flipV="1">
          <a:off x="7861300" y="16711715"/>
          <a:ext cx="889000" cy="4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6" name="フローチャート: 判断 475">
          <a:extLst>
            <a:ext uri="{FF2B5EF4-FFF2-40B4-BE49-F238E27FC236}">
              <a16:creationId xmlns="" xmlns:a16="http://schemas.microsoft.com/office/drawing/2014/main" id="{00000000-0008-0000-0600-0000DC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124027</xdr:rowOff>
    </xdr:from>
    <xdr:to>
      <xdr:col>41</xdr:col>
      <xdr:colOff>50800</xdr:colOff>
      <xdr:row>98</xdr:row>
      <xdr:rowOff>67906</xdr:rowOff>
    </xdr:to>
    <xdr:cxnSp macro="">
      <xdr:nvCxnSpPr>
        <xdr:cNvPr id="478" name="直線コネクタ 477">
          <a:extLst>
            <a:ext uri="{FF2B5EF4-FFF2-40B4-BE49-F238E27FC236}">
              <a16:creationId xmlns="" xmlns:a16="http://schemas.microsoft.com/office/drawing/2014/main" id="{00000000-0008-0000-0600-0000DE010000}"/>
            </a:ext>
          </a:extLst>
        </xdr:cNvPr>
        <xdr:cNvCxnSpPr/>
      </xdr:nvCxnSpPr>
      <xdr:spPr>
        <a:xfrm flipV="1">
          <a:off x="6972300" y="16754677"/>
          <a:ext cx="889000" cy="1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9" name="フローチャート: 判断 478">
          <a:extLst>
            <a:ext uri="{FF2B5EF4-FFF2-40B4-BE49-F238E27FC236}">
              <a16:creationId xmlns="" xmlns:a16="http://schemas.microsoft.com/office/drawing/2014/main" id="{00000000-0008-0000-0600-0000DF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1" name="フローチャート: 判断 480">
          <a:extLst>
            <a:ext uri="{FF2B5EF4-FFF2-40B4-BE49-F238E27FC236}">
              <a16:creationId xmlns="" xmlns:a16="http://schemas.microsoft.com/office/drawing/2014/main" id="{00000000-0008-0000-0600-0000E1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33837</xdr:rowOff>
    </xdr:from>
    <xdr:to>
      <xdr:col>55</xdr:col>
      <xdr:colOff>50800</xdr:colOff>
      <xdr:row>97</xdr:row>
      <xdr:rowOff>135437</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10426700" y="166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12264</xdr:rowOff>
    </xdr:from>
    <xdr:ext cx="534377" cy="259045"/>
    <xdr:sp macro="" textlink="">
      <xdr:nvSpPr>
        <xdr:cNvPr id="489" name="普通建設事業費 （ うち更新整備　）該当値テキスト">
          <a:extLst>
            <a:ext uri="{FF2B5EF4-FFF2-40B4-BE49-F238E27FC236}">
              <a16:creationId xmlns="" xmlns:a16="http://schemas.microsoft.com/office/drawing/2014/main" id="{00000000-0008-0000-0600-0000E9010000}"/>
            </a:ext>
          </a:extLst>
        </xdr:cNvPr>
        <xdr:cNvSpPr txBox="1"/>
      </xdr:nvSpPr>
      <xdr:spPr>
        <a:xfrm>
          <a:off x="10528300" y="166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110103</xdr:rowOff>
    </xdr:from>
    <xdr:to>
      <xdr:col>50</xdr:col>
      <xdr:colOff>165100</xdr:colOff>
      <xdr:row>97</xdr:row>
      <xdr:rowOff>40253</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9588500" y="16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31380</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9372111" y="1666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30265</xdr:rowOff>
    </xdr:from>
    <xdr:to>
      <xdr:col>46</xdr:col>
      <xdr:colOff>38100</xdr:colOff>
      <xdr:row>97</xdr:row>
      <xdr:rowOff>131865</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8699500" y="166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122992</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8483111" y="1675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73227</xdr:rowOff>
    </xdr:from>
    <xdr:to>
      <xdr:col>41</xdr:col>
      <xdr:colOff>101600</xdr:colOff>
      <xdr:row>98</xdr:row>
      <xdr:rowOff>3377</xdr:rowOff>
    </xdr:to>
    <xdr:sp macro="" textlink="">
      <xdr:nvSpPr>
        <xdr:cNvPr id="494" name="楕円 493">
          <a:extLst>
            <a:ext uri="{FF2B5EF4-FFF2-40B4-BE49-F238E27FC236}">
              <a16:creationId xmlns="" xmlns:a16="http://schemas.microsoft.com/office/drawing/2014/main" id="{00000000-0008-0000-0600-0000EE010000}"/>
            </a:ext>
          </a:extLst>
        </xdr:cNvPr>
        <xdr:cNvSpPr/>
      </xdr:nvSpPr>
      <xdr:spPr>
        <a:xfrm>
          <a:off x="7810500" y="1670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165954</xdr:rowOff>
    </xdr:from>
    <xdr:ext cx="534377" cy="259045"/>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7594111" y="1679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17106</xdr:rowOff>
    </xdr:from>
    <xdr:to>
      <xdr:col>36</xdr:col>
      <xdr:colOff>165100</xdr:colOff>
      <xdr:row>98</xdr:row>
      <xdr:rowOff>118706</xdr:rowOff>
    </xdr:to>
    <xdr:sp macro="" textlink="">
      <xdr:nvSpPr>
        <xdr:cNvPr id="496" name="楕円 495">
          <a:extLst>
            <a:ext uri="{FF2B5EF4-FFF2-40B4-BE49-F238E27FC236}">
              <a16:creationId xmlns="" xmlns:a16="http://schemas.microsoft.com/office/drawing/2014/main" id="{00000000-0008-0000-0600-0000F0010000}"/>
            </a:ext>
          </a:extLst>
        </xdr:cNvPr>
        <xdr:cNvSpPr/>
      </xdr:nvSpPr>
      <xdr:spPr>
        <a:xfrm>
          <a:off x="6921500" y="168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109833</xdr:rowOff>
    </xdr:from>
    <xdr:ext cx="534377" cy="259045"/>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6705111" y="169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2" name="災害復旧事業費最大値テキスト">
          <a:extLst>
            <a:ext uri="{FF2B5EF4-FFF2-40B4-BE49-F238E27FC236}">
              <a16:creationId xmlns="" xmlns:a16="http://schemas.microsoft.com/office/drawing/2014/main" id="{00000000-0008-0000-0600-00000A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102850</xdr:rowOff>
    </xdr:from>
    <xdr:to>
      <xdr:col>85</xdr:col>
      <xdr:colOff>127000</xdr:colOff>
      <xdr:row>38</xdr:row>
      <xdr:rowOff>113091</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flipV="1">
          <a:off x="15481300" y="6617950"/>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5" name="災害復旧事業費平均値テキスト">
          <a:extLst>
            <a:ext uri="{FF2B5EF4-FFF2-40B4-BE49-F238E27FC236}">
              <a16:creationId xmlns="" xmlns:a16="http://schemas.microsoft.com/office/drawing/2014/main" id="{00000000-0008-0000-0600-00000D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36556</xdr:rowOff>
    </xdr:from>
    <xdr:to>
      <xdr:col>81</xdr:col>
      <xdr:colOff>50800</xdr:colOff>
      <xdr:row>38</xdr:row>
      <xdr:rowOff>113091</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a:off x="14592300" y="6551656"/>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36556</xdr:rowOff>
    </xdr:from>
    <xdr:to>
      <xdr:col>76</xdr:col>
      <xdr:colOff>114300</xdr:colOff>
      <xdr:row>38</xdr:row>
      <xdr:rowOff>58501</xdr:rowOff>
    </xdr:to>
    <xdr:cxnSp macro="">
      <xdr:nvCxnSpPr>
        <xdr:cNvPr id="530" name="直線コネクタ 529">
          <a:extLst>
            <a:ext uri="{FF2B5EF4-FFF2-40B4-BE49-F238E27FC236}">
              <a16:creationId xmlns="" xmlns:a16="http://schemas.microsoft.com/office/drawing/2014/main" id="{00000000-0008-0000-0600-000012020000}"/>
            </a:ext>
          </a:extLst>
        </xdr:cNvPr>
        <xdr:cNvCxnSpPr/>
      </xdr:nvCxnSpPr>
      <xdr:spPr>
        <a:xfrm flipV="1">
          <a:off x="13703300" y="6551656"/>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1" name="フローチャート: 判断 530">
          <a:extLst>
            <a:ext uri="{FF2B5EF4-FFF2-40B4-BE49-F238E27FC236}">
              <a16:creationId xmlns="" xmlns:a16="http://schemas.microsoft.com/office/drawing/2014/main" id="{00000000-0008-0000-0600-000013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10816</xdr:rowOff>
    </xdr:from>
    <xdr:to>
      <xdr:col>71</xdr:col>
      <xdr:colOff>177800</xdr:colOff>
      <xdr:row>38</xdr:row>
      <xdr:rowOff>58501</xdr:rowOff>
    </xdr:to>
    <xdr:cxnSp macro="">
      <xdr:nvCxnSpPr>
        <xdr:cNvPr id="533" name="直線コネクタ 532">
          <a:extLst>
            <a:ext uri="{FF2B5EF4-FFF2-40B4-BE49-F238E27FC236}">
              <a16:creationId xmlns="" xmlns:a16="http://schemas.microsoft.com/office/drawing/2014/main" id="{00000000-0008-0000-0600-000015020000}"/>
            </a:ext>
          </a:extLst>
        </xdr:cNvPr>
        <xdr:cNvCxnSpPr/>
      </xdr:nvCxnSpPr>
      <xdr:spPr>
        <a:xfrm>
          <a:off x="12814300" y="6525916"/>
          <a:ext cx="889000" cy="4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4" name="フローチャート: 判断 533">
          <a:extLst>
            <a:ext uri="{FF2B5EF4-FFF2-40B4-BE49-F238E27FC236}">
              <a16:creationId xmlns="" xmlns:a16="http://schemas.microsoft.com/office/drawing/2014/main" id="{00000000-0008-0000-0600-000016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6" name="フローチャート: 判断 535">
          <a:extLst>
            <a:ext uri="{FF2B5EF4-FFF2-40B4-BE49-F238E27FC236}">
              <a16:creationId xmlns="" xmlns:a16="http://schemas.microsoft.com/office/drawing/2014/main" id="{00000000-0008-0000-0600-000018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52050</xdr:rowOff>
    </xdr:from>
    <xdr:to>
      <xdr:col>85</xdr:col>
      <xdr:colOff>177800</xdr:colOff>
      <xdr:row>38</xdr:row>
      <xdr:rowOff>153650</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6268700" y="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138427</xdr:rowOff>
    </xdr:from>
    <xdr:ext cx="378565" cy="259045"/>
    <xdr:sp macro="" textlink="">
      <xdr:nvSpPr>
        <xdr:cNvPr id="544" name="災害復旧事業費該当値テキスト">
          <a:extLst>
            <a:ext uri="{FF2B5EF4-FFF2-40B4-BE49-F238E27FC236}">
              <a16:creationId xmlns="" xmlns:a16="http://schemas.microsoft.com/office/drawing/2014/main" id="{00000000-0008-0000-0600-000020020000}"/>
            </a:ext>
          </a:extLst>
        </xdr:cNvPr>
        <xdr:cNvSpPr txBox="1"/>
      </xdr:nvSpPr>
      <xdr:spPr>
        <a:xfrm>
          <a:off x="16370300" y="648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62291</xdr:rowOff>
    </xdr:from>
    <xdr:to>
      <xdr:col>81</xdr:col>
      <xdr:colOff>101600</xdr:colOff>
      <xdr:row>38</xdr:row>
      <xdr:rowOff>163891</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5430500" y="65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155018</xdr:rowOff>
    </xdr:from>
    <xdr:ext cx="378565"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5292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157206</xdr:rowOff>
    </xdr:from>
    <xdr:to>
      <xdr:col>76</xdr:col>
      <xdr:colOff>165100</xdr:colOff>
      <xdr:row>38</xdr:row>
      <xdr:rowOff>87356</xdr:rowOff>
    </xdr:to>
    <xdr:sp macro="" textlink="">
      <xdr:nvSpPr>
        <xdr:cNvPr id="547" name="楕円 546">
          <a:extLst>
            <a:ext uri="{FF2B5EF4-FFF2-40B4-BE49-F238E27FC236}">
              <a16:creationId xmlns="" xmlns:a16="http://schemas.microsoft.com/office/drawing/2014/main" id="{00000000-0008-0000-0600-000023020000}"/>
            </a:ext>
          </a:extLst>
        </xdr:cNvPr>
        <xdr:cNvSpPr/>
      </xdr:nvSpPr>
      <xdr:spPr>
        <a:xfrm>
          <a:off x="14541500" y="65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78483</xdr:rowOff>
    </xdr:from>
    <xdr:ext cx="469744"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4357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7701</xdr:rowOff>
    </xdr:from>
    <xdr:to>
      <xdr:col>72</xdr:col>
      <xdr:colOff>38100</xdr:colOff>
      <xdr:row>38</xdr:row>
      <xdr:rowOff>109301</xdr:rowOff>
    </xdr:to>
    <xdr:sp macro="" textlink="">
      <xdr:nvSpPr>
        <xdr:cNvPr id="549" name="楕円 548">
          <a:extLst>
            <a:ext uri="{FF2B5EF4-FFF2-40B4-BE49-F238E27FC236}">
              <a16:creationId xmlns="" xmlns:a16="http://schemas.microsoft.com/office/drawing/2014/main" id="{00000000-0008-0000-0600-000025020000}"/>
            </a:ext>
          </a:extLst>
        </xdr:cNvPr>
        <xdr:cNvSpPr/>
      </xdr:nvSpPr>
      <xdr:spPr>
        <a:xfrm>
          <a:off x="13652500" y="65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100428</xdr:rowOff>
    </xdr:from>
    <xdr:ext cx="469744" cy="259045"/>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3468428" y="66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131465</xdr:rowOff>
    </xdr:from>
    <xdr:to>
      <xdr:col>67</xdr:col>
      <xdr:colOff>101600</xdr:colOff>
      <xdr:row>38</xdr:row>
      <xdr:rowOff>61615</xdr:rowOff>
    </xdr:to>
    <xdr:sp macro="" textlink="">
      <xdr:nvSpPr>
        <xdr:cNvPr id="551" name="楕円 550">
          <a:extLst>
            <a:ext uri="{FF2B5EF4-FFF2-40B4-BE49-F238E27FC236}">
              <a16:creationId xmlns="" xmlns:a16="http://schemas.microsoft.com/office/drawing/2014/main" id="{00000000-0008-0000-0600-000027020000}"/>
            </a:ext>
          </a:extLst>
        </xdr:cNvPr>
        <xdr:cNvSpPr/>
      </xdr:nvSpPr>
      <xdr:spPr>
        <a:xfrm>
          <a:off x="12763500" y="64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52743</xdr:rowOff>
    </xdr:from>
    <xdr:ext cx="469744" cy="259045"/>
    <xdr:sp macro="" textlink="">
      <xdr:nvSpPr>
        <xdr:cNvPr id="552" name="テキスト ボックス 551">
          <a:extLst>
            <a:ext uri="{FF2B5EF4-FFF2-40B4-BE49-F238E27FC236}">
              <a16:creationId xmlns="" xmlns:a16="http://schemas.microsoft.com/office/drawing/2014/main" id="{00000000-0008-0000-0600-000028020000}"/>
            </a:ext>
          </a:extLst>
        </xdr:cNvPr>
        <xdr:cNvSpPr txBox="1"/>
      </xdr:nvSpPr>
      <xdr:spPr>
        <a:xfrm>
          <a:off x="12579428" y="656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6" name="公債費最小値テキスト">
          <a:extLst>
            <a:ext uri="{FF2B5EF4-FFF2-40B4-BE49-F238E27FC236}">
              <a16:creationId xmlns="" xmlns:a16="http://schemas.microsoft.com/office/drawing/2014/main" id="{00000000-0008-0000-0600-000072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8" name="公債費最大値テキスト">
          <a:extLst>
            <a:ext uri="{FF2B5EF4-FFF2-40B4-BE49-F238E27FC236}">
              <a16:creationId xmlns="" xmlns:a16="http://schemas.microsoft.com/office/drawing/2014/main" id="{00000000-0008-0000-0600-000074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111417</xdr:rowOff>
    </xdr:from>
    <xdr:to>
      <xdr:col>85</xdr:col>
      <xdr:colOff>127000</xdr:colOff>
      <xdr:row>75</xdr:row>
      <xdr:rowOff>121856</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flipV="1">
          <a:off x="15481300" y="12970167"/>
          <a:ext cx="8382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31" name="公債費平均値テキスト">
          <a:extLst>
            <a:ext uri="{FF2B5EF4-FFF2-40B4-BE49-F238E27FC236}">
              <a16:creationId xmlns="" xmlns:a16="http://schemas.microsoft.com/office/drawing/2014/main" id="{00000000-0008-0000-0600-000077020000}"/>
            </a:ext>
          </a:extLst>
        </xdr:cNvPr>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77089</xdr:rowOff>
    </xdr:from>
    <xdr:to>
      <xdr:col>81</xdr:col>
      <xdr:colOff>50800</xdr:colOff>
      <xdr:row>75</xdr:row>
      <xdr:rowOff>121856</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a:off x="14592300" y="12935839"/>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77089</xdr:rowOff>
    </xdr:from>
    <xdr:to>
      <xdr:col>76</xdr:col>
      <xdr:colOff>114300</xdr:colOff>
      <xdr:row>75</xdr:row>
      <xdr:rowOff>137871</xdr:rowOff>
    </xdr:to>
    <xdr:cxnSp macro="">
      <xdr:nvCxnSpPr>
        <xdr:cNvPr id="636" name="直線コネクタ 635">
          <a:extLst>
            <a:ext uri="{FF2B5EF4-FFF2-40B4-BE49-F238E27FC236}">
              <a16:creationId xmlns="" xmlns:a16="http://schemas.microsoft.com/office/drawing/2014/main" id="{00000000-0008-0000-0600-00007C020000}"/>
            </a:ext>
          </a:extLst>
        </xdr:cNvPr>
        <xdr:cNvCxnSpPr/>
      </xdr:nvCxnSpPr>
      <xdr:spPr>
        <a:xfrm flipV="1">
          <a:off x="13703300" y="12935839"/>
          <a:ext cx="889000" cy="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137871</xdr:rowOff>
    </xdr:from>
    <xdr:to>
      <xdr:col>71</xdr:col>
      <xdr:colOff>177800</xdr:colOff>
      <xdr:row>75</xdr:row>
      <xdr:rowOff>146989</xdr:rowOff>
    </xdr:to>
    <xdr:cxnSp macro="">
      <xdr:nvCxnSpPr>
        <xdr:cNvPr id="639" name="直線コネクタ 638">
          <a:extLst>
            <a:ext uri="{FF2B5EF4-FFF2-40B4-BE49-F238E27FC236}">
              <a16:creationId xmlns="" xmlns:a16="http://schemas.microsoft.com/office/drawing/2014/main" id="{00000000-0008-0000-0600-00007F020000}"/>
            </a:ext>
          </a:extLst>
        </xdr:cNvPr>
        <xdr:cNvCxnSpPr/>
      </xdr:nvCxnSpPr>
      <xdr:spPr>
        <a:xfrm flipV="1">
          <a:off x="12814300" y="12996621"/>
          <a:ext cx="8890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0" name="フローチャート: 判断 639">
          <a:extLst>
            <a:ext uri="{FF2B5EF4-FFF2-40B4-BE49-F238E27FC236}">
              <a16:creationId xmlns="" xmlns:a16="http://schemas.microsoft.com/office/drawing/2014/main" id="{00000000-0008-0000-0600-000080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2" name="フローチャート: 判断 641">
          <a:extLst>
            <a:ext uri="{FF2B5EF4-FFF2-40B4-BE49-F238E27FC236}">
              <a16:creationId xmlns="" xmlns:a16="http://schemas.microsoft.com/office/drawing/2014/main" id="{00000000-0008-0000-0600-000082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60617</xdr:rowOff>
    </xdr:from>
    <xdr:to>
      <xdr:col>85</xdr:col>
      <xdr:colOff>177800</xdr:colOff>
      <xdr:row>75</xdr:row>
      <xdr:rowOff>162216</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6268700" y="129193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39044</xdr:rowOff>
    </xdr:from>
    <xdr:ext cx="534377" cy="259045"/>
    <xdr:sp macro="" textlink="">
      <xdr:nvSpPr>
        <xdr:cNvPr id="650" name="公債費該当値テキスト">
          <a:extLst>
            <a:ext uri="{FF2B5EF4-FFF2-40B4-BE49-F238E27FC236}">
              <a16:creationId xmlns="" xmlns:a16="http://schemas.microsoft.com/office/drawing/2014/main" id="{00000000-0008-0000-0600-00008A020000}"/>
            </a:ext>
          </a:extLst>
        </xdr:cNvPr>
        <xdr:cNvSpPr txBox="1"/>
      </xdr:nvSpPr>
      <xdr:spPr>
        <a:xfrm>
          <a:off x="16370300" y="128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71056</xdr:rowOff>
    </xdr:from>
    <xdr:to>
      <xdr:col>81</xdr:col>
      <xdr:colOff>101600</xdr:colOff>
      <xdr:row>76</xdr:row>
      <xdr:rowOff>1206</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5430500" y="129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163783</xdr:rowOff>
    </xdr:from>
    <xdr:ext cx="534377"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5214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26289</xdr:rowOff>
    </xdr:from>
    <xdr:to>
      <xdr:col>76</xdr:col>
      <xdr:colOff>165100</xdr:colOff>
      <xdr:row>75</xdr:row>
      <xdr:rowOff>127889</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4541500" y="128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119015</xdr:rowOff>
    </xdr:from>
    <xdr:ext cx="534377"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4325111" y="1297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87071</xdr:rowOff>
    </xdr:from>
    <xdr:to>
      <xdr:col>72</xdr:col>
      <xdr:colOff>38100</xdr:colOff>
      <xdr:row>76</xdr:row>
      <xdr:rowOff>17221</xdr:rowOff>
    </xdr:to>
    <xdr:sp macro="" textlink="">
      <xdr:nvSpPr>
        <xdr:cNvPr id="655" name="楕円 654">
          <a:extLst>
            <a:ext uri="{FF2B5EF4-FFF2-40B4-BE49-F238E27FC236}">
              <a16:creationId xmlns="" xmlns:a16="http://schemas.microsoft.com/office/drawing/2014/main" id="{00000000-0008-0000-0600-00008F020000}"/>
            </a:ext>
          </a:extLst>
        </xdr:cNvPr>
        <xdr:cNvSpPr/>
      </xdr:nvSpPr>
      <xdr:spPr>
        <a:xfrm>
          <a:off x="13652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8348</xdr:rowOff>
    </xdr:from>
    <xdr:ext cx="534377"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3436111" y="130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96189</xdr:rowOff>
    </xdr:from>
    <xdr:to>
      <xdr:col>67</xdr:col>
      <xdr:colOff>101600</xdr:colOff>
      <xdr:row>76</xdr:row>
      <xdr:rowOff>26339</xdr:rowOff>
    </xdr:to>
    <xdr:sp macro="" textlink="">
      <xdr:nvSpPr>
        <xdr:cNvPr id="657" name="楕円 656">
          <a:extLst>
            <a:ext uri="{FF2B5EF4-FFF2-40B4-BE49-F238E27FC236}">
              <a16:creationId xmlns="" xmlns:a16="http://schemas.microsoft.com/office/drawing/2014/main" id="{00000000-0008-0000-0600-000091020000}"/>
            </a:ext>
          </a:extLst>
        </xdr:cNvPr>
        <xdr:cNvSpPr/>
      </xdr:nvSpPr>
      <xdr:spPr>
        <a:xfrm>
          <a:off x="12763500" y="1295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17466</xdr:rowOff>
    </xdr:from>
    <xdr:ext cx="534377"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2547111" y="1304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3" name="積立金最小値テキスト">
          <a:extLst>
            <a:ext uri="{FF2B5EF4-FFF2-40B4-BE49-F238E27FC236}">
              <a16:creationId xmlns="" xmlns:a16="http://schemas.microsoft.com/office/drawing/2014/main" id="{00000000-0008-0000-0600-0000AB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5" name="積立金最大値テキスト">
          <a:extLst>
            <a:ext uri="{FF2B5EF4-FFF2-40B4-BE49-F238E27FC236}">
              <a16:creationId xmlns="" xmlns:a16="http://schemas.microsoft.com/office/drawing/2014/main" id="{00000000-0008-0000-0600-0000AD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99822</xdr:rowOff>
    </xdr:from>
    <xdr:to>
      <xdr:col>85</xdr:col>
      <xdr:colOff>127000</xdr:colOff>
      <xdr:row>97</xdr:row>
      <xdr:rowOff>169583</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flipV="1">
          <a:off x="15481300" y="16730472"/>
          <a:ext cx="8382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8" name="積立金平均値テキスト">
          <a:extLst>
            <a:ext uri="{FF2B5EF4-FFF2-40B4-BE49-F238E27FC236}">
              <a16:creationId xmlns="" xmlns:a16="http://schemas.microsoft.com/office/drawing/2014/main" id="{00000000-0008-0000-0600-0000B0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169583</xdr:rowOff>
    </xdr:from>
    <xdr:to>
      <xdr:col>81</xdr:col>
      <xdr:colOff>50800</xdr:colOff>
      <xdr:row>98</xdr:row>
      <xdr:rowOff>67475</xdr:rowOff>
    </xdr:to>
    <xdr:cxnSp macro="">
      <xdr:nvCxnSpPr>
        <xdr:cNvPr id="690" name="直線コネクタ 689">
          <a:extLst>
            <a:ext uri="{FF2B5EF4-FFF2-40B4-BE49-F238E27FC236}">
              <a16:creationId xmlns="" xmlns:a16="http://schemas.microsoft.com/office/drawing/2014/main" id="{00000000-0008-0000-0600-0000B2020000}"/>
            </a:ext>
          </a:extLst>
        </xdr:cNvPr>
        <xdr:cNvCxnSpPr/>
      </xdr:nvCxnSpPr>
      <xdr:spPr>
        <a:xfrm flipV="1">
          <a:off x="14592300" y="16800233"/>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67475</xdr:rowOff>
    </xdr:from>
    <xdr:to>
      <xdr:col>76</xdr:col>
      <xdr:colOff>114300</xdr:colOff>
      <xdr:row>98</xdr:row>
      <xdr:rowOff>75806</xdr:rowOff>
    </xdr:to>
    <xdr:cxnSp macro="">
      <xdr:nvCxnSpPr>
        <xdr:cNvPr id="693" name="直線コネクタ 692">
          <a:extLst>
            <a:ext uri="{FF2B5EF4-FFF2-40B4-BE49-F238E27FC236}">
              <a16:creationId xmlns="" xmlns:a16="http://schemas.microsoft.com/office/drawing/2014/main" id="{00000000-0008-0000-0600-0000B5020000}"/>
            </a:ext>
          </a:extLst>
        </xdr:cNvPr>
        <xdr:cNvCxnSpPr/>
      </xdr:nvCxnSpPr>
      <xdr:spPr>
        <a:xfrm flipV="1">
          <a:off x="13703300" y="16869575"/>
          <a:ext cx="889000"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61494</xdr:rowOff>
    </xdr:from>
    <xdr:to>
      <xdr:col>71</xdr:col>
      <xdr:colOff>177800</xdr:colOff>
      <xdr:row>98</xdr:row>
      <xdr:rowOff>75806</xdr:rowOff>
    </xdr:to>
    <xdr:cxnSp macro="">
      <xdr:nvCxnSpPr>
        <xdr:cNvPr id="696" name="直線コネクタ 695">
          <a:extLst>
            <a:ext uri="{FF2B5EF4-FFF2-40B4-BE49-F238E27FC236}">
              <a16:creationId xmlns="" xmlns:a16="http://schemas.microsoft.com/office/drawing/2014/main" id="{00000000-0008-0000-0600-0000B8020000}"/>
            </a:ext>
          </a:extLst>
        </xdr:cNvPr>
        <xdr:cNvCxnSpPr/>
      </xdr:nvCxnSpPr>
      <xdr:spPr>
        <a:xfrm>
          <a:off x="12814300" y="16863594"/>
          <a:ext cx="889000" cy="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7" name="フローチャート: 判断 696">
          <a:extLst>
            <a:ext uri="{FF2B5EF4-FFF2-40B4-BE49-F238E27FC236}">
              <a16:creationId xmlns="" xmlns:a16="http://schemas.microsoft.com/office/drawing/2014/main" id="{00000000-0008-0000-0600-0000B9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9" name="フローチャート: 判断 698">
          <a:extLst>
            <a:ext uri="{FF2B5EF4-FFF2-40B4-BE49-F238E27FC236}">
              <a16:creationId xmlns="" xmlns:a16="http://schemas.microsoft.com/office/drawing/2014/main" id="{00000000-0008-0000-0600-0000BB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49022</xdr:rowOff>
    </xdr:from>
    <xdr:to>
      <xdr:col>85</xdr:col>
      <xdr:colOff>177800</xdr:colOff>
      <xdr:row>97</xdr:row>
      <xdr:rowOff>150622</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6268700" y="166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27449</xdr:rowOff>
    </xdr:from>
    <xdr:ext cx="534377" cy="259045"/>
    <xdr:sp macro="" textlink="">
      <xdr:nvSpPr>
        <xdr:cNvPr id="707" name="積立金該当値テキスト">
          <a:extLst>
            <a:ext uri="{FF2B5EF4-FFF2-40B4-BE49-F238E27FC236}">
              <a16:creationId xmlns="" xmlns:a16="http://schemas.microsoft.com/office/drawing/2014/main" id="{00000000-0008-0000-0600-0000C3020000}"/>
            </a:ext>
          </a:extLst>
        </xdr:cNvPr>
        <xdr:cNvSpPr txBox="1"/>
      </xdr:nvSpPr>
      <xdr:spPr>
        <a:xfrm>
          <a:off x="16370300" y="166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118783</xdr:rowOff>
    </xdr:from>
    <xdr:to>
      <xdr:col>81</xdr:col>
      <xdr:colOff>101600</xdr:colOff>
      <xdr:row>98</xdr:row>
      <xdr:rowOff>48933</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5430500" y="167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40060</xdr:rowOff>
    </xdr:from>
    <xdr:ext cx="534377"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5214111" y="1684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16675</xdr:rowOff>
    </xdr:from>
    <xdr:to>
      <xdr:col>76</xdr:col>
      <xdr:colOff>165100</xdr:colOff>
      <xdr:row>98</xdr:row>
      <xdr:rowOff>118275</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4541500" y="168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109402</xdr:rowOff>
    </xdr:from>
    <xdr:ext cx="534377"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4325111" y="1691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25006</xdr:rowOff>
    </xdr:from>
    <xdr:to>
      <xdr:col>72</xdr:col>
      <xdr:colOff>38100</xdr:colOff>
      <xdr:row>98</xdr:row>
      <xdr:rowOff>126606</xdr:rowOff>
    </xdr:to>
    <xdr:sp macro="" textlink="">
      <xdr:nvSpPr>
        <xdr:cNvPr id="712" name="楕円 711">
          <a:extLst>
            <a:ext uri="{FF2B5EF4-FFF2-40B4-BE49-F238E27FC236}">
              <a16:creationId xmlns="" xmlns:a16="http://schemas.microsoft.com/office/drawing/2014/main" id="{00000000-0008-0000-0600-0000C8020000}"/>
            </a:ext>
          </a:extLst>
        </xdr:cNvPr>
        <xdr:cNvSpPr/>
      </xdr:nvSpPr>
      <xdr:spPr>
        <a:xfrm>
          <a:off x="13652500" y="168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117733</xdr:rowOff>
    </xdr:from>
    <xdr:ext cx="534377"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3436111" y="1691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10694</xdr:rowOff>
    </xdr:from>
    <xdr:to>
      <xdr:col>67</xdr:col>
      <xdr:colOff>101600</xdr:colOff>
      <xdr:row>98</xdr:row>
      <xdr:rowOff>112294</xdr:rowOff>
    </xdr:to>
    <xdr:sp macro="" textlink="">
      <xdr:nvSpPr>
        <xdr:cNvPr id="714" name="楕円 713">
          <a:extLst>
            <a:ext uri="{FF2B5EF4-FFF2-40B4-BE49-F238E27FC236}">
              <a16:creationId xmlns="" xmlns:a16="http://schemas.microsoft.com/office/drawing/2014/main" id="{00000000-0008-0000-0600-0000CA020000}"/>
            </a:ext>
          </a:extLst>
        </xdr:cNvPr>
        <xdr:cNvSpPr/>
      </xdr:nvSpPr>
      <xdr:spPr>
        <a:xfrm>
          <a:off x="12763500" y="168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103421</xdr:rowOff>
    </xdr:from>
    <xdr:ext cx="534377"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2547111" y="1690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4" name="投資及び出資金最大値テキスト">
          <a:extLst>
            <a:ext uri="{FF2B5EF4-FFF2-40B4-BE49-F238E27FC236}">
              <a16:creationId xmlns="" xmlns:a16="http://schemas.microsoft.com/office/drawing/2014/main" id="{00000000-0008-0000-0600-0000E8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89636</xdr:rowOff>
    </xdr:from>
    <xdr:to>
      <xdr:col>116</xdr:col>
      <xdr:colOff>63500</xdr:colOff>
      <xdr:row>39</xdr:row>
      <xdr:rowOff>91432</xdr:rowOff>
    </xdr:to>
    <xdr:cxnSp macro="">
      <xdr:nvCxnSpPr>
        <xdr:cNvPr id="746" name="直線コネクタ 745">
          <a:extLst>
            <a:ext uri="{FF2B5EF4-FFF2-40B4-BE49-F238E27FC236}">
              <a16:creationId xmlns="" xmlns:a16="http://schemas.microsoft.com/office/drawing/2014/main" id="{00000000-0008-0000-0600-0000EA020000}"/>
            </a:ext>
          </a:extLst>
        </xdr:cNvPr>
        <xdr:cNvCxnSpPr/>
      </xdr:nvCxnSpPr>
      <xdr:spPr>
        <a:xfrm>
          <a:off x="21323300" y="6776186"/>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7" name="投資及び出資金平均値テキスト">
          <a:extLst>
            <a:ext uri="{FF2B5EF4-FFF2-40B4-BE49-F238E27FC236}">
              <a16:creationId xmlns="" xmlns:a16="http://schemas.microsoft.com/office/drawing/2014/main" id="{00000000-0008-0000-0600-0000EB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85979</xdr:rowOff>
    </xdr:from>
    <xdr:to>
      <xdr:col>111</xdr:col>
      <xdr:colOff>177800</xdr:colOff>
      <xdr:row>39</xdr:row>
      <xdr:rowOff>89636</xdr:rowOff>
    </xdr:to>
    <xdr:cxnSp macro="">
      <xdr:nvCxnSpPr>
        <xdr:cNvPr id="749" name="直線コネクタ 748">
          <a:extLst>
            <a:ext uri="{FF2B5EF4-FFF2-40B4-BE49-F238E27FC236}">
              <a16:creationId xmlns="" xmlns:a16="http://schemas.microsoft.com/office/drawing/2014/main" id="{00000000-0008-0000-0600-0000ED020000}"/>
            </a:ext>
          </a:extLst>
        </xdr:cNvPr>
        <xdr:cNvCxnSpPr/>
      </xdr:nvCxnSpPr>
      <xdr:spPr>
        <a:xfrm>
          <a:off x="20434300" y="677252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84216</xdr:rowOff>
    </xdr:from>
    <xdr:to>
      <xdr:col>107</xdr:col>
      <xdr:colOff>50800</xdr:colOff>
      <xdr:row>39</xdr:row>
      <xdr:rowOff>85979</xdr:rowOff>
    </xdr:to>
    <xdr:cxnSp macro="">
      <xdr:nvCxnSpPr>
        <xdr:cNvPr id="752" name="直線コネクタ 751">
          <a:extLst>
            <a:ext uri="{FF2B5EF4-FFF2-40B4-BE49-F238E27FC236}">
              <a16:creationId xmlns="" xmlns:a16="http://schemas.microsoft.com/office/drawing/2014/main" id="{00000000-0008-0000-0600-0000F0020000}"/>
            </a:ext>
          </a:extLst>
        </xdr:cNvPr>
        <xdr:cNvCxnSpPr/>
      </xdr:nvCxnSpPr>
      <xdr:spPr>
        <a:xfrm>
          <a:off x="19545300" y="6770766"/>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3" name="フローチャート: 判断 752">
          <a:extLst>
            <a:ext uri="{FF2B5EF4-FFF2-40B4-BE49-F238E27FC236}">
              <a16:creationId xmlns="" xmlns:a16="http://schemas.microsoft.com/office/drawing/2014/main" id="{00000000-0008-0000-0600-0000F1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73798</xdr:rowOff>
    </xdr:from>
    <xdr:to>
      <xdr:col>102</xdr:col>
      <xdr:colOff>114300</xdr:colOff>
      <xdr:row>39</xdr:row>
      <xdr:rowOff>84216</xdr:rowOff>
    </xdr:to>
    <xdr:cxnSp macro="">
      <xdr:nvCxnSpPr>
        <xdr:cNvPr id="755" name="直線コネクタ 754">
          <a:extLst>
            <a:ext uri="{FF2B5EF4-FFF2-40B4-BE49-F238E27FC236}">
              <a16:creationId xmlns="" xmlns:a16="http://schemas.microsoft.com/office/drawing/2014/main" id="{00000000-0008-0000-0600-0000F3020000}"/>
            </a:ext>
          </a:extLst>
        </xdr:cNvPr>
        <xdr:cNvCxnSpPr/>
      </xdr:nvCxnSpPr>
      <xdr:spPr>
        <a:xfrm>
          <a:off x="18656300" y="6588898"/>
          <a:ext cx="889000" cy="18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6" name="フローチャート: 判断 755">
          <a:extLst>
            <a:ext uri="{FF2B5EF4-FFF2-40B4-BE49-F238E27FC236}">
              <a16:creationId xmlns="" xmlns:a16="http://schemas.microsoft.com/office/drawing/2014/main" id="{00000000-0008-0000-0600-0000F4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8" name="フローチャート: 判断 757">
          <a:extLst>
            <a:ext uri="{FF2B5EF4-FFF2-40B4-BE49-F238E27FC236}">
              <a16:creationId xmlns="" xmlns:a16="http://schemas.microsoft.com/office/drawing/2014/main" id="{00000000-0008-0000-0600-0000F6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40157</xdr:rowOff>
    </xdr:from>
    <xdr:ext cx="469744"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8421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40632</xdr:rowOff>
    </xdr:from>
    <xdr:to>
      <xdr:col>116</xdr:col>
      <xdr:colOff>114300</xdr:colOff>
      <xdr:row>39</xdr:row>
      <xdr:rowOff>142232</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22110700" y="67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127009</xdr:rowOff>
    </xdr:from>
    <xdr:ext cx="378565" cy="259045"/>
    <xdr:sp macro="" textlink="">
      <xdr:nvSpPr>
        <xdr:cNvPr id="766" name="投資及び出資金該当値テキスト">
          <a:extLst>
            <a:ext uri="{FF2B5EF4-FFF2-40B4-BE49-F238E27FC236}">
              <a16:creationId xmlns="" xmlns:a16="http://schemas.microsoft.com/office/drawing/2014/main" id="{00000000-0008-0000-0600-0000FE020000}"/>
            </a:ext>
          </a:extLst>
        </xdr:cNvPr>
        <xdr:cNvSpPr txBox="1"/>
      </xdr:nvSpPr>
      <xdr:spPr>
        <a:xfrm>
          <a:off x="22212300" y="6642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38836</xdr:rowOff>
    </xdr:from>
    <xdr:to>
      <xdr:col>112</xdr:col>
      <xdr:colOff>38100</xdr:colOff>
      <xdr:row>39</xdr:row>
      <xdr:rowOff>140436</xdr:rowOff>
    </xdr:to>
    <xdr:sp macro="" textlink="">
      <xdr:nvSpPr>
        <xdr:cNvPr id="767" name="楕円 766">
          <a:extLst>
            <a:ext uri="{FF2B5EF4-FFF2-40B4-BE49-F238E27FC236}">
              <a16:creationId xmlns="" xmlns:a16="http://schemas.microsoft.com/office/drawing/2014/main" id="{00000000-0008-0000-0600-0000FF020000}"/>
            </a:ext>
          </a:extLst>
        </xdr:cNvPr>
        <xdr:cNvSpPr/>
      </xdr:nvSpPr>
      <xdr:spPr>
        <a:xfrm>
          <a:off x="21272500" y="67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131563</xdr:rowOff>
    </xdr:from>
    <xdr:ext cx="378565"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21134017" y="681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35179</xdr:rowOff>
    </xdr:from>
    <xdr:to>
      <xdr:col>107</xdr:col>
      <xdr:colOff>101600</xdr:colOff>
      <xdr:row>39</xdr:row>
      <xdr:rowOff>136779</xdr:rowOff>
    </xdr:to>
    <xdr:sp macro="" textlink="">
      <xdr:nvSpPr>
        <xdr:cNvPr id="769" name="楕円 768">
          <a:extLst>
            <a:ext uri="{FF2B5EF4-FFF2-40B4-BE49-F238E27FC236}">
              <a16:creationId xmlns="" xmlns:a16="http://schemas.microsoft.com/office/drawing/2014/main" id="{00000000-0008-0000-0600-000001030000}"/>
            </a:ext>
          </a:extLst>
        </xdr:cNvPr>
        <xdr:cNvSpPr/>
      </xdr:nvSpPr>
      <xdr:spPr>
        <a:xfrm>
          <a:off x="20383500" y="67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127906</xdr:rowOff>
    </xdr:from>
    <xdr:ext cx="378565"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20245017" y="6814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33416</xdr:rowOff>
    </xdr:from>
    <xdr:to>
      <xdr:col>102</xdr:col>
      <xdr:colOff>165100</xdr:colOff>
      <xdr:row>39</xdr:row>
      <xdr:rowOff>135016</xdr:rowOff>
    </xdr:to>
    <xdr:sp macro="" textlink="">
      <xdr:nvSpPr>
        <xdr:cNvPr id="771" name="楕円 770">
          <a:extLst>
            <a:ext uri="{FF2B5EF4-FFF2-40B4-BE49-F238E27FC236}">
              <a16:creationId xmlns="" xmlns:a16="http://schemas.microsoft.com/office/drawing/2014/main" id="{00000000-0008-0000-0600-000003030000}"/>
            </a:ext>
          </a:extLst>
        </xdr:cNvPr>
        <xdr:cNvSpPr/>
      </xdr:nvSpPr>
      <xdr:spPr>
        <a:xfrm>
          <a:off x="19494500" y="67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126143</xdr:rowOff>
    </xdr:from>
    <xdr:ext cx="378565"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9356017" y="6812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22998</xdr:rowOff>
    </xdr:from>
    <xdr:to>
      <xdr:col>98</xdr:col>
      <xdr:colOff>38100</xdr:colOff>
      <xdr:row>38</xdr:row>
      <xdr:rowOff>124598</xdr:rowOff>
    </xdr:to>
    <xdr:sp macro="" textlink="">
      <xdr:nvSpPr>
        <xdr:cNvPr id="773" name="楕円 772">
          <a:extLst>
            <a:ext uri="{FF2B5EF4-FFF2-40B4-BE49-F238E27FC236}">
              <a16:creationId xmlns="" xmlns:a16="http://schemas.microsoft.com/office/drawing/2014/main" id="{00000000-0008-0000-0600-000005030000}"/>
            </a:ext>
          </a:extLst>
        </xdr:cNvPr>
        <xdr:cNvSpPr/>
      </xdr:nvSpPr>
      <xdr:spPr>
        <a:xfrm>
          <a:off x="18605500" y="65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141125</xdr:rowOff>
    </xdr:from>
    <xdr:ext cx="469744"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8421428" y="631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1" name="貸付金最大値テキスト">
          <a:extLst>
            <a:ext uri="{FF2B5EF4-FFF2-40B4-BE49-F238E27FC236}">
              <a16:creationId xmlns="" xmlns:a16="http://schemas.microsoft.com/office/drawing/2014/main" id="{00000000-0008-0000-0600-000021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368</xdr:rowOff>
    </xdr:from>
    <xdr:to>
      <xdr:col>116</xdr:col>
      <xdr:colOff>63500</xdr:colOff>
      <xdr:row>59</xdr:row>
      <xdr:rowOff>901</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flipV="1">
          <a:off x="21323300" y="10115918"/>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4" name="貸付金平均値テキスト">
          <a:extLst>
            <a:ext uri="{FF2B5EF4-FFF2-40B4-BE49-F238E27FC236}">
              <a16:creationId xmlns="" xmlns:a16="http://schemas.microsoft.com/office/drawing/2014/main" id="{00000000-0008-0000-0600-000024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901</xdr:rowOff>
    </xdr:from>
    <xdr:to>
      <xdr:col>111</xdr:col>
      <xdr:colOff>177800</xdr:colOff>
      <xdr:row>59</xdr:row>
      <xdr:rowOff>1663</xdr:rowOff>
    </xdr:to>
    <xdr:cxnSp macro="">
      <xdr:nvCxnSpPr>
        <xdr:cNvPr id="806" name="直線コネクタ 805">
          <a:extLst>
            <a:ext uri="{FF2B5EF4-FFF2-40B4-BE49-F238E27FC236}">
              <a16:creationId xmlns="" xmlns:a16="http://schemas.microsoft.com/office/drawing/2014/main" id="{00000000-0008-0000-0600-000026030000}"/>
            </a:ext>
          </a:extLst>
        </xdr:cNvPr>
        <xdr:cNvCxnSpPr/>
      </xdr:nvCxnSpPr>
      <xdr:spPr>
        <a:xfrm flipV="1">
          <a:off x="20434300" y="1011645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23457</xdr:rowOff>
    </xdr:from>
    <xdr:to>
      <xdr:col>107</xdr:col>
      <xdr:colOff>50800</xdr:colOff>
      <xdr:row>59</xdr:row>
      <xdr:rowOff>1663</xdr:rowOff>
    </xdr:to>
    <xdr:cxnSp macro="">
      <xdr:nvCxnSpPr>
        <xdr:cNvPr id="809" name="直線コネクタ 808">
          <a:extLst>
            <a:ext uri="{FF2B5EF4-FFF2-40B4-BE49-F238E27FC236}">
              <a16:creationId xmlns="" xmlns:a16="http://schemas.microsoft.com/office/drawing/2014/main" id="{00000000-0008-0000-0600-000029030000}"/>
            </a:ext>
          </a:extLst>
        </xdr:cNvPr>
        <xdr:cNvCxnSpPr/>
      </xdr:nvCxnSpPr>
      <xdr:spPr>
        <a:xfrm>
          <a:off x="19545300" y="9967557"/>
          <a:ext cx="889000" cy="14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0" name="フローチャート: 判断 809">
          <a:extLst>
            <a:ext uri="{FF2B5EF4-FFF2-40B4-BE49-F238E27FC236}">
              <a16:creationId xmlns="" xmlns:a16="http://schemas.microsoft.com/office/drawing/2014/main" id="{00000000-0008-0000-0600-00002A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23457</xdr:rowOff>
    </xdr:from>
    <xdr:to>
      <xdr:col>102</xdr:col>
      <xdr:colOff>114300</xdr:colOff>
      <xdr:row>59</xdr:row>
      <xdr:rowOff>2845</xdr:rowOff>
    </xdr:to>
    <xdr:cxnSp macro="">
      <xdr:nvCxnSpPr>
        <xdr:cNvPr id="812" name="直線コネクタ 811">
          <a:extLst>
            <a:ext uri="{FF2B5EF4-FFF2-40B4-BE49-F238E27FC236}">
              <a16:creationId xmlns="" xmlns:a16="http://schemas.microsoft.com/office/drawing/2014/main" id="{00000000-0008-0000-0600-00002C030000}"/>
            </a:ext>
          </a:extLst>
        </xdr:cNvPr>
        <xdr:cNvCxnSpPr/>
      </xdr:nvCxnSpPr>
      <xdr:spPr>
        <a:xfrm flipV="1">
          <a:off x="18656300" y="9967557"/>
          <a:ext cx="889000" cy="15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3" name="フローチャート: 判断 812">
          <a:extLst>
            <a:ext uri="{FF2B5EF4-FFF2-40B4-BE49-F238E27FC236}">
              <a16:creationId xmlns="" xmlns:a16="http://schemas.microsoft.com/office/drawing/2014/main" id="{00000000-0008-0000-0600-00002D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5" name="フローチャート: 判断 814">
          <a:extLst>
            <a:ext uri="{FF2B5EF4-FFF2-40B4-BE49-F238E27FC236}">
              <a16:creationId xmlns="" xmlns:a16="http://schemas.microsoft.com/office/drawing/2014/main" id="{00000000-0008-0000-0600-00002F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121018</xdr:rowOff>
    </xdr:from>
    <xdr:to>
      <xdr:col>116</xdr:col>
      <xdr:colOff>114300</xdr:colOff>
      <xdr:row>59</xdr:row>
      <xdr:rowOff>51168</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221107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35945</xdr:rowOff>
    </xdr:from>
    <xdr:ext cx="469744" cy="259045"/>
    <xdr:sp macro="" textlink="">
      <xdr:nvSpPr>
        <xdr:cNvPr id="823" name="貸付金該当値テキスト">
          <a:extLst>
            <a:ext uri="{FF2B5EF4-FFF2-40B4-BE49-F238E27FC236}">
              <a16:creationId xmlns="" xmlns:a16="http://schemas.microsoft.com/office/drawing/2014/main" id="{00000000-0008-0000-0600-000037030000}"/>
            </a:ext>
          </a:extLst>
        </xdr:cNvPr>
        <xdr:cNvSpPr txBox="1"/>
      </xdr:nvSpPr>
      <xdr:spPr>
        <a:xfrm>
          <a:off x="22212300" y="998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121551</xdr:rowOff>
    </xdr:from>
    <xdr:to>
      <xdr:col>112</xdr:col>
      <xdr:colOff>38100</xdr:colOff>
      <xdr:row>59</xdr:row>
      <xdr:rowOff>51701</xdr:rowOff>
    </xdr:to>
    <xdr:sp macro="" textlink="">
      <xdr:nvSpPr>
        <xdr:cNvPr id="824" name="楕円 823">
          <a:extLst>
            <a:ext uri="{FF2B5EF4-FFF2-40B4-BE49-F238E27FC236}">
              <a16:creationId xmlns="" xmlns:a16="http://schemas.microsoft.com/office/drawing/2014/main" id="{00000000-0008-0000-0600-000038030000}"/>
            </a:ext>
          </a:extLst>
        </xdr:cNvPr>
        <xdr:cNvSpPr/>
      </xdr:nvSpPr>
      <xdr:spPr>
        <a:xfrm>
          <a:off x="21272500" y="100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42828</xdr:rowOff>
    </xdr:from>
    <xdr:ext cx="469744"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21088428" y="101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122313</xdr:rowOff>
    </xdr:from>
    <xdr:to>
      <xdr:col>107</xdr:col>
      <xdr:colOff>101600</xdr:colOff>
      <xdr:row>59</xdr:row>
      <xdr:rowOff>52463</xdr:rowOff>
    </xdr:to>
    <xdr:sp macro="" textlink="">
      <xdr:nvSpPr>
        <xdr:cNvPr id="826" name="楕円 825">
          <a:extLst>
            <a:ext uri="{FF2B5EF4-FFF2-40B4-BE49-F238E27FC236}">
              <a16:creationId xmlns="" xmlns:a16="http://schemas.microsoft.com/office/drawing/2014/main" id="{00000000-0008-0000-0600-00003A030000}"/>
            </a:ext>
          </a:extLst>
        </xdr:cNvPr>
        <xdr:cNvSpPr/>
      </xdr:nvSpPr>
      <xdr:spPr>
        <a:xfrm>
          <a:off x="20383500" y="100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43590</xdr:rowOff>
    </xdr:from>
    <xdr:ext cx="469744"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20199428" y="1015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144107</xdr:rowOff>
    </xdr:from>
    <xdr:to>
      <xdr:col>102</xdr:col>
      <xdr:colOff>165100</xdr:colOff>
      <xdr:row>58</xdr:row>
      <xdr:rowOff>74257</xdr:rowOff>
    </xdr:to>
    <xdr:sp macro="" textlink="">
      <xdr:nvSpPr>
        <xdr:cNvPr id="828" name="楕円 827">
          <a:extLst>
            <a:ext uri="{FF2B5EF4-FFF2-40B4-BE49-F238E27FC236}">
              <a16:creationId xmlns="" xmlns:a16="http://schemas.microsoft.com/office/drawing/2014/main" id="{00000000-0008-0000-0600-00003C030000}"/>
            </a:ext>
          </a:extLst>
        </xdr:cNvPr>
        <xdr:cNvSpPr/>
      </xdr:nvSpPr>
      <xdr:spPr>
        <a:xfrm>
          <a:off x="19494500" y="99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90784</xdr:rowOff>
    </xdr:from>
    <xdr:ext cx="469744"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9310428" y="969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123495</xdr:rowOff>
    </xdr:from>
    <xdr:to>
      <xdr:col>98</xdr:col>
      <xdr:colOff>38100</xdr:colOff>
      <xdr:row>59</xdr:row>
      <xdr:rowOff>53645</xdr:rowOff>
    </xdr:to>
    <xdr:sp macro="" textlink="">
      <xdr:nvSpPr>
        <xdr:cNvPr id="830" name="楕円 829">
          <a:extLst>
            <a:ext uri="{FF2B5EF4-FFF2-40B4-BE49-F238E27FC236}">
              <a16:creationId xmlns="" xmlns:a16="http://schemas.microsoft.com/office/drawing/2014/main" id="{00000000-0008-0000-0600-00003E030000}"/>
            </a:ext>
          </a:extLst>
        </xdr:cNvPr>
        <xdr:cNvSpPr/>
      </xdr:nvSpPr>
      <xdr:spPr>
        <a:xfrm>
          <a:off x="18605500" y="100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44772</xdr:rowOff>
    </xdr:from>
    <xdr:ext cx="469744"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8421428" y="1016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7" name="繰出金最小値テキスト">
          <a:extLst>
            <a:ext uri="{FF2B5EF4-FFF2-40B4-BE49-F238E27FC236}">
              <a16:creationId xmlns="" xmlns:a16="http://schemas.microsoft.com/office/drawing/2014/main" id="{00000000-0008-0000-0600-000059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9" name="繰出金最大値テキスト">
          <a:extLst>
            <a:ext uri="{FF2B5EF4-FFF2-40B4-BE49-F238E27FC236}">
              <a16:creationId xmlns="" xmlns:a16="http://schemas.microsoft.com/office/drawing/2014/main" id="{00000000-0008-0000-0600-00005B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110554</xdr:rowOff>
    </xdr:from>
    <xdr:to>
      <xdr:col>116</xdr:col>
      <xdr:colOff>63500</xdr:colOff>
      <xdr:row>75</xdr:row>
      <xdr:rowOff>126136</xdr:rowOff>
    </xdr:to>
    <xdr:cxnSp macro="">
      <xdr:nvCxnSpPr>
        <xdr:cNvPr id="861" name="直線コネクタ 860">
          <a:extLst>
            <a:ext uri="{FF2B5EF4-FFF2-40B4-BE49-F238E27FC236}">
              <a16:creationId xmlns="" xmlns:a16="http://schemas.microsoft.com/office/drawing/2014/main" id="{00000000-0008-0000-0600-00005D030000}"/>
            </a:ext>
          </a:extLst>
        </xdr:cNvPr>
        <xdr:cNvCxnSpPr/>
      </xdr:nvCxnSpPr>
      <xdr:spPr>
        <a:xfrm flipV="1">
          <a:off x="21323300" y="12969304"/>
          <a:ext cx="8382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62" name="繰出金平均値テキスト">
          <a:extLst>
            <a:ext uri="{FF2B5EF4-FFF2-40B4-BE49-F238E27FC236}">
              <a16:creationId xmlns="" xmlns:a16="http://schemas.microsoft.com/office/drawing/2014/main" id="{00000000-0008-0000-0600-00005E030000}"/>
            </a:ext>
          </a:extLst>
        </xdr:cNvPr>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126136</xdr:rowOff>
    </xdr:from>
    <xdr:to>
      <xdr:col>111</xdr:col>
      <xdr:colOff>177800</xdr:colOff>
      <xdr:row>75</xdr:row>
      <xdr:rowOff>150710</xdr:rowOff>
    </xdr:to>
    <xdr:cxnSp macro="">
      <xdr:nvCxnSpPr>
        <xdr:cNvPr id="864" name="直線コネクタ 863">
          <a:extLst>
            <a:ext uri="{FF2B5EF4-FFF2-40B4-BE49-F238E27FC236}">
              <a16:creationId xmlns="" xmlns:a16="http://schemas.microsoft.com/office/drawing/2014/main" id="{00000000-0008-0000-0600-000060030000}"/>
            </a:ext>
          </a:extLst>
        </xdr:cNvPr>
        <xdr:cNvCxnSpPr/>
      </xdr:nvCxnSpPr>
      <xdr:spPr>
        <a:xfrm flipV="1">
          <a:off x="20434300" y="12984886"/>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5" name="フローチャート: 判断 864">
          <a:extLst>
            <a:ext uri="{FF2B5EF4-FFF2-40B4-BE49-F238E27FC236}">
              <a16:creationId xmlns="" xmlns:a16="http://schemas.microsoft.com/office/drawing/2014/main" id="{00000000-0008-0000-0600-000061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150710</xdr:rowOff>
    </xdr:from>
    <xdr:to>
      <xdr:col>107</xdr:col>
      <xdr:colOff>50800</xdr:colOff>
      <xdr:row>75</xdr:row>
      <xdr:rowOff>169780</xdr:rowOff>
    </xdr:to>
    <xdr:cxnSp macro="">
      <xdr:nvCxnSpPr>
        <xdr:cNvPr id="867" name="直線コネクタ 866">
          <a:extLst>
            <a:ext uri="{FF2B5EF4-FFF2-40B4-BE49-F238E27FC236}">
              <a16:creationId xmlns="" xmlns:a16="http://schemas.microsoft.com/office/drawing/2014/main" id="{00000000-0008-0000-0600-000063030000}"/>
            </a:ext>
          </a:extLst>
        </xdr:cNvPr>
        <xdr:cNvCxnSpPr/>
      </xdr:nvCxnSpPr>
      <xdr:spPr>
        <a:xfrm flipV="1">
          <a:off x="19545300" y="13009460"/>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8" name="フローチャート: 判断 867">
          <a:extLst>
            <a:ext uri="{FF2B5EF4-FFF2-40B4-BE49-F238E27FC236}">
              <a16:creationId xmlns="" xmlns:a16="http://schemas.microsoft.com/office/drawing/2014/main" id="{00000000-0008-0000-0600-000064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169780</xdr:rowOff>
    </xdr:from>
    <xdr:to>
      <xdr:col>102</xdr:col>
      <xdr:colOff>114300</xdr:colOff>
      <xdr:row>76</xdr:row>
      <xdr:rowOff>34582</xdr:rowOff>
    </xdr:to>
    <xdr:cxnSp macro="">
      <xdr:nvCxnSpPr>
        <xdr:cNvPr id="870" name="直線コネクタ 869">
          <a:extLst>
            <a:ext uri="{FF2B5EF4-FFF2-40B4-BE49-F238E27FC236}">
              <a16:creationId xmlns="" xmlns:a16="http://schemas.microsoft.com/office/drawing/2014/main" id="{00000000-0008-0000-0600-000066030000}"/>
            </a:ext>
          </a:extLst>
        </xdr:cNvPr>
        <xdr:cNvCxnSpPr/>
      </xdr:nvCxnSpPr>
      <xdr:spPr>
        <a:xfrm flipV="1">
          <a:off x="18656300" y="13028530"/>
          <a:ext cx="8890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1" name="フローチャート: 判断 870">
          <a:extLst>
            <a:ext uri="{FF2B5EF4-FFF2-40B4-BE49-F238E27FC236}">
              <a16:creationId xmlns="" xmlns:a16="http://schemas.microsoft.com/office/drawing/2014/main" id="{00000000-0008-0000-0600-000067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3" name="フローチャート: 判断 872">
          <a:extLst>
            <a:ext uri="{FF2B5EF4-FFF2-40B4-BE49-F238E27FC236}">
              <a16:creationId xmlns="" xmlns:a16="http://schemas.microsoft.com/office/drawing/2014/main" id="{00000000-0008-0000-0600-000069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59754</xdr:rowOff>
    </xdr:from>
    <xdr:to>
      <xdr:col>116</xdr:col>
      <xdr:colOff>114300</xdr:colOff>
      <xdr:row>75</xdr:row>
      <xdr:rowOff>161354</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22110700" y="129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82631</xdr:rowOff>
    </xdr:from>
    <xdr:ext cx="534377" cy="259045"/>
    <xdr:sp macro="" textlink="">
      <xdr:nvSpPr>
        <xdr:cNvPr id="881" name="繰出金該当値テキスト">
          <a:extLst>
            <a:ext uri="{FF2B5EF4-FFF2-40B4-BE49-F238E27FC236}">
              <a16:creationId xmlns="" xmlns:a16="http://schemas.microsoft.com/office/drawing/2014/main" id="{00000000-0008-0000-0600-000071030000}"/>
            </a:ext>
          </a:extLst>
        </xdr:cNvPr>
        <xdr:cNvSpPr txBox="1"/>
      </xdr:nvSpPr>
      <xdr:spPr>
        <a:xfrm>
          <a:off x="22212300" y="127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75336</xdr:rowOff>
    </xdr:from>
    <xdr:to>
      <xdr:col>112</xdr:col>
      <xdr:colOff>38100</xdr:colOff>
      <xdr:row>76</xdr:row>
      <xdr:rowOff>5486</xdr:rowOff>
    </xdr:to>
    <xdr:sp macro="" textlink="">
      <xdr:nvSpPr>
        <xdr:cNvPr id="882" name="楕円 881">
          <a:extLst>
            <a:ext uri="{FF2B5EF4-FFF2-40B4-BE49-F238E27FC236}">
              <a16:creationId xmlns="" xmlns:a16="http://schemas.microsoft.com/office/drawing/2014/main" id="{00000000-0008-0000-0600-000072030000}"/>
            </a:ext>
          </a:extLst>
        </xdr:cNvPr>
        <xdr:cNvSpPr/>
      </xdr:nvSpPr>
      <xdr:spPr>
        <a:xfrm>
          <a:off x="21272500" y="129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22013</xdr:rowOff>
    </xdr:from>
    <xdr:ext cx="534377"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21056111" y="127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99911</xdr:rowOff>
    </xdr:from>
    <xdr:to>
      <xdr:col>107</xdr:col>
      <xdr:colOff>101600</xdr:colOff>
      <xdr:row>76</xdr:row>
      <xdr:rowOff>30060</xdr:rowOff>
    </xdr:to>
    <xdr:sp macro="" textlink="">
      <xdr:nvSpPr>
        <xdr:cNvPr id="884" name="楕円 883">
          <a:extLst>
            <a:ext uri="{FF2B5EF4-FFF2-40B4-BE49-F238E27FC236}">
              <a16:creationId xmlns="" xmlns:a16="http://schemas.microsoft.com/office/drawing/2014/main" id="{00000000-0008-0000-0600-000074030000}"/>
            </a:ext>
          </a:extLst>
        </xdr:cNvPr>
        <xdr:cNvSpPr/>
      </xdr:nvSpPr>
      <xdr:spPr>
        <a:xfrm>
          <a:off x="20383500" y="12958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46588</xdr:rowOff>
    </xdr:from>
    <xdr:ext cx="534377"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20167111" y="127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118980</xdr:rowOff>
    </xdr:from>
    <xdr:to>
      <xdr:col>102</xdr:col>
      <xdr:colOff>165100</xdr:colOff>
      <xdr:row>76</xdr:row>
      <xdr:rowOff>49130</xdr:rowOff>
    </xdr:to>
    <xdr:sp macro="" textlink="">
      <xdr:nvSpPr>
        <xdr:cNvPr id="886" name="楕円 885">
          <a:extLst>
            <a:ext uri="{FF2B5EF4-FFF2-40B4-BE49-F238E27FC236}">
              <a16:creationId xmlns="" xmlns:a16="http://schemas.microsoft.com/office/drawing/2014/main" id="{00000000-0008-0000-0600-000076030000}"/>
            </a:ext>
          </a:extLst>
        </xdr:cNvPr>
        <xdr:cNvSpPr/>
      </xdr:nvSpPr>
      <xdr:spPr>
        <a:xfrm>
          <a:off x="19494500" y="129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65657</xdr:rowOff>
    </xdr:from>
    <xdr:ext cx="534377" cy="25904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9278111" y="127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155232</xdr:rowOff>
    </xdr:from>
    <xdr:to>
      <xdr:col>98</xdr:col>
      <xdr:colOff>38100</xdr:colOff>
      <xdr:row>76</xdr:row>
      <xdr:rowOff>85382</xdr:rowOff>
    </xdr:to>
    <xdr:sp macro="" textlink="">
      <xdr:nvSpPr>
        <xdr:cNvPr id="888" name="楕円 887">
          <a:extLst>
            <a:ext uri="{FF2B5EF4-FFF2-40B4-BE49-F238E27FC236}">
              <a16:creationId xmlns="" xmlns:a16="http://schemas.microsoft.com/office/drawing/2014/main" id="{00000000-0008-0000-0600-000078030000}"/>
            </a:ext>
          </a:extLst>
        </xdr:cNvPr>
        <xdr:cNvSpPr/>
      </xdr:nvSpPr>
      <xdr:spPr>
        <a:xfrm>
          <a:off x="18605500" y="130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76509</xdr:rowOff>
    </xdr:from>
    <xdr:ext cx="534377" cy="259045"/>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389111" y="1310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人件費の住民一人当たりのコストは、前年度から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１，０２４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円増加している。これは、会計年度任用職員報酬の増加が主な要因である。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扶助費の住民一人当たりのコストは、１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３７，７７８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と比較して高い数値となっている。これは、障害者福祉費の増加傾向が止まらないこと。また、独自施策である副食費の助成等の児童福祉や食の自立支援事業など生涯現役社会づくりに取り組んで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補助費等の住民一人当たりのコストは、前年度から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４，９１９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物価高騰対策関連各種補助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一時的な増加が主な原因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積立金の住民一人当たりのコストは、前年度から５，４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円増加している。これは、学校再編成に備えるための公共施設等整備基金への積立、将来の大量退職に備えるための退職手当基金への積立を行ったことによるものである。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24,195
23,787
111.01
13,540,233
13,153,406
381,090
7,139,534
8,677,124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132461</xdr:rowOff>
    </xdr:from>
    <xdr:to>
      <xdr:col>24</xdr:col>
      <xdr:colOff>63500</xdr:colOff>
      <xdr:row>34</xdr:row>
      <xdr:rowOff>24638</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5790311"/>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84455</xdr:rowOff>
    </xdr:from>
    <xdr:to>
      <xdr:col>19</xdr:col>
      <xdr:colOff>177800</xdr:colOff>
      <xdr:row>34</xdr:row>
      <xdr:rowOff>24638</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5742305"/>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84455</xdr:rowOff>
    </xdr:from>
    <xdr:to>
      <xdr:col>15</xdr:col>
      <xdr:colOff>50800</xdr:colOff>
      <xdr:row>33</xdr:row>
      <xdr:rowOff>133604</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574230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133604</xdr:rowOff>
    </xdr:from>
    <xdr:to>
      <xdr:col>10</xdr:col>
      <xdr:colOff>114300</xdr:colOff>
      <xdr:row>33</xdr:row>
      <xdr:rowOff>162560</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579145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129811</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139336</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81661</xdr:rowOff>
    </xdr:from>
    <xdr:to>
      <xdr:col>24</xdr:col>
      <xdr:colOff>114300</xdr:colOff>
      <xdr:row>34</xdr:row>
      <xdr:rowOff>11811</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7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104538</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59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145288</xdr:rowOff>
    </xdr:from>
    <xdr:to>
      <xdr:col>20</xdr:col>
      <xdr:colOff>38100</xdr:colOff>
      <xdr:row>34</xdr:row>
      <xdr:rowOff>75438</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91965</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33655</xdr:rowOff>
    </xdr:from>
    <xdr:to>
      <xdr:col>15</xdr:col>
      <xdr:colOff>101600</xdr:colOff>
      <xdr:row>33</xdr:row>
      <xdr:rowOff>135255</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151782</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5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82804</xdr:rowOff>
    </xdr:from>
    <xdr:to>
      <xdr:col>10</xdr:col>
      <xdr:colOff>165100</xdr:colOff>
      <xdr:row>34</xdr:row>
      <xdr:rowOff>12954</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7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29481</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551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111760</xdr:rowOff>
    </xdr:from>
    <xdr:to>
      <xdr:col>6</xdr:col>
      <xdr:colOff>38100</xdr:colOff>
      <xdr:row>34</xdr:row>
      <xdr:rowOff>41910</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58437</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5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87054</xdr:rowOff>
    </xdr:from>
    <xdr:to>
      <xdr:col>24</xdr:col>
      <xdr:colOff>63500</xdr:colOff>
      <xdr:row>56</xdr:row>
      <xdr:rowOff>141648</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3797300" y="9688254"/>
          <a:ext cx="838200" cy="5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69053</xdr:rowOff>
    </xdr:from>
    <xdr:to>
      <xdr:col>19</xdr:col>
      <xdr:colOff>177800</xdr:colOff>
      <xdr:row>56</xdr:row>
      <xdr:rowOff>87054</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2908300" y="9327353"/>
          <a:ext cx="889000" cy="36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69053</xdr:rowOff>
    </xdr:from>
    <xdr:to>
      <xdr:col>15</xdr:col>
      <xdr:colOff>50800</xdr:colOff>
      <xdr:row>56</xdr:row>
      <xdr:rowOff>162080</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flipV="1">
          <a:off x="2019300" y="9327353"/>
          <a:ext cx="889000" cy="4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162080</xdr:rowOff>
    </xdr:from>
    <xdr:to>
      <xdr:col>10</xdr:col>
      <xdr:colOff>114300</xdr:colOff>
      <xdr:row>57</xdr:row>
      <xdr:rowOff>79423</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1130300" y="9763280"/>
          <a:ext cx="889000" cy="8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90848</xdr:rowOff>
    </xdr:from>
    <xdr:to>
      <xdr:col>24</xdr:col>
      <xdr:colOff>114300</xdr:colOff>
      <xdr:row>57</xdr:row>
      <xdr:rowOff>20998</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4584700" y="96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69275</xdr:rowOff>
    </xdr:from>
    <xdr:ext cx="534377" cy="259045"/>
    <xdr:sp macro="" textlink="">
      <xdr:nvSpPr>
        <xdr:cNvPr id="136" name="総務費該当値テキスト">
          <a:extLst>
            <a:ext uri="{FF2B5EF4-FFF2-40B4-BE49-F238E27FC236}">
              <a16:creationId xmlns="" xmlns:a16="http://schemas.microsoft.com/office/drawing/2014/main" id="{00000000-0008-0000-0700-000088000000}"/>
            </a:ext>
          </a:extLst>
        </xdr:cNvPr>
        <xdr:cNvSpPr txBox="1"/>
      </xdr:nvSpPr>
      <xdr:spPr>
        <a:xfrm>
          <a:off x="4686300" y="96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36254</xdr:rowOff>
    </xdr:from>
    <xdr:to>
      <xdr:col>20</xdr:col>
      <xdr:colOff>38100</xdr:colOff>
      <xdr:row>56</xdr:row>
      <xdr:rowOff>137854</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3746500" y="96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128981</xdr:rowOff>
    </xdr:from>
    <xdr:ext cx="534377"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3530111" y="97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18253</xdr:rowOff>
    </xdr:from>
    <xdr:to>
      <xdr:col>15</xdr:col>
      <xdr:colOff>101600</xdr:colOff>
      <xdr:row>54</xdr:row>
      <xdr:rowOff>119853</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2857500" y="927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110980</xdr:rowOff>
    </xdr:from>
    <xdr:ext cx="59901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2608795" y="936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111280</xdr:rowOff>
    </xdr:from>
    <xdr:to>
      <xdr:col>10</xdr:col>
      <xdr:colOff>165100</xdr:colOff>
      <xdr:row>57</xdr:row>
      <xdr:rowOff>41430</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968500" y="971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32557</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1752111" y="980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28623</xdr:rowOff>
    </xdr:from>
    <xdr:to>
      <xdr:col>6</xdr:col>
      <xdr:colOff>38100</xdr:colOff>
      <xdr:row>57</xdr:row>
      <xdr:rowOff>130223</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079500" y="980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121350</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863111" y="989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121086</xdr:rowOff>
    </xdr:from>
    <xdr:to>
      <xdr:col>24</xdr:col>
      <xdr:colOff>63500</xdr:colOff>
      <xdr:row>73</xdr:row>
      <xdr:rowOff>46660</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3797300" y="12465486"/>
          <a:ext cx="838200" cy="9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121086</xdr:rowOff>
    </xdr:from>
    <xdr:to>
      <xdr:col>19</xdr:col>
      <xdr:colOff>177800</xdr:colOff>
      <xdr:row>74</xdr:row>
      <xdr:rowOff>109340</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908300" y="12465486"/>
          <a:ext cx="889000" cy="3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109340</xdr:rowOff>
    </xdr:from>
    <xdr:to>
      <xdr:col>15</xdr:col>
      <xdr:colOff>50800</xdr:colOff>
      <xdr:row>75</xdr:row>
      <xdr:rowOff>78958</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2796640"/>
          <a:ext cx="889000" cy="1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78958</xdr:rowOff>
    </xdr:from>
    <xdr:to>
      <xdr:col>10</xdr:col>
      <xdr:colOff>114300</xdr:colOff>
      <xdr:row>75</xdr:row>
      <xdr:rowOff>100827</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1130300" y="12937708"/>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167310</xdr:rowOff>
    </xdr:from>
    <xdr:to>
      <xdr:col>24</xdr:col>
      <xdr:colOff>114300</xdr:colOff>
      <xdr:row>73</xdr:row>
      <xdr:rowOff>97460</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25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18737</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236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70286</xdr:rowOff>
    </xdr:from>
    <xdr:to>
      <xdr:col>20</xdr:col>
      <xdr:colOff>38100</xdr:colOff>
      <xdr:row>73</xdr:row>
      <xdr:rowOff>436</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24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16963</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218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58540</xdr:rowOff>
    </xdr:from>
    <xdr:to>
      <xdr:col>15</xdr:col>
      <xdr:colOff>101600</xdr:colOff>
      <xdr:row>74</xdr:row>
      <xdr:rowOff>160140</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27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5217</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252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28158</xdr:rowOff>
    </xdr:from>
    <xdr:to>
      <xdr:col>10</xdr:col>
      <xdr:colOff>165100</xdr:colOff>
      <xdr:row>75</xdr:row>
      <xdr:rowOff>129758</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28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146285</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266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50027</xdr:rowOff>
    </xdr:from>
    <xdr:to>
      <xdr:col>6</xdr:col>
      <xdr:colOff>38100</xdr:colOff>
      <xdr:row>75</xdr:row>
      <xdr:rowOff>151628</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29087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168154</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268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159849</xdr:rowOff>
    </xdr:from>
    <xdr:to>
      <xdr:col>24</xdr:col>
      <xdr:colOff>63500</xdr:colOff>
      <xdr:row>98</xdr:row>
      <xdr:rowOff>162908</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3797300" y="16961949"/>
          <a:ext cx="8382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162908</xdr:rowOff>
    </xdr:from>
    <xdr:to>
      <xdr:col>19</xdr:col>
      <xdr:colOff>177800</xdr:colOff>
      <xdr:row>99</xdr:row>
      <xdr:rowOff>57872</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flipV="1">
          <a:off x="2908300" y="16965008"/>
          <a:ext cx="889000" cy="6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144924</xdr:rowOff>
    </xdr:from>
    <xdr:to>
      <xdr:col>15</xdr:col>
      <xdr:colOff>50800</xdr:colOff>
      <xdr:row>99</xdr:row>
      <xdr:rowOff>57872</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a:off x="2019300" y="16947024"/>
          <a:ext cx="889000" cy="8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77401</xdr:rowOff>
    </xdr:from>
    <xdr:to>
      <xdr:col>10</xdr:col>
      <xdr:colOff>114300</xdr:colOff>
      <xdr:row>98</xdr:row>
      <xdr:rowOff>144924</xdr:rowOff>
    </xdr:to>
    <xdr:cxnSp macro="">
      <xdr:nvCxnSpPr>
        <xdr:cNvPr id="245" name="直線コネクタ 244">
          <a:extLst>
            <a:ext uri="{FF2B5EF4-FFF2-40B4-BE49-F238E27FC236}">
              <a16:creationId xmlns="" xmlns:a16="http://schemas.microsoft.com/office/drawing/2014/main" id="{00000000-0008-0000-0700-0000F5000000}"/>
            </a:ext>
          </a:extLst>
        </xdr:cNvPr>
        <xdr:cNvCxnSpPr/>
      </xdr:nvCxnSpPr>
      <xdr:spPr>
        <a:xfrm>
          <a:off x="1130300" y="16879501"/>
          <a:ext cx="889000" cy="6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109049</xdr:rowOff>
    </xdr:from>
    <xdr:to>
      <xdr:col>24</xdr:col>
      <xdr:colOff>114300</xdr:colOff>
      <xdr:row>99</xdr:row>
      <xdr:rowOff>39199</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4584700" y="169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23976</xdr:rowOff>
    </xdr:from>
    <xdr:ext cx="534377" cy="259045"/>
    <xdr:sp macro="" textlink="">
      <xdr:nvSpPr>
        <xdr:cNvPr id="256" name="衛生費該当値テキスト">
          <a:extLst>
            <a:ext uri="{FF2B5EF4-FFF2-40B4-BE49-F238E27FC236}">
              <a16:creationId xmlns="" xmlns:a16="http://schemas.microsoft.com/office/drawing/2014/main" id="{00000000-0008-0000-0700-000000010000}"/>
            </a:ext>
          </a:extLst>
        </xdr:cNvPr>
        <xdr:cNvSpPr txBox="1"/>
      </xdr:nvSpPr>
      <xdr:spPr>
        <a:xfrm>
          <a:off x="4686300" y="168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112108</xdr:rowOff>
    </xdr:from>
    <xdr:to>
      <xdr:col>20</xdr:col>
      <xdr:colOff>38100</xdr:colOff>
      <xdr:row>99</xdr:row>
      <xdr:rowOff>42258</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3746500" y="1691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33385</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3530111" y="1700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7072</xdr:rowOff>
    </xdr:from>
    <xdr:to>
      <xdr:col>15</xdr:col>
      <xdr:colOff>101600</xdr:colOff>
      <xdr:row>99</xdr:row>
      <xdr:rowOff>108672</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2857500" y="1698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99799</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2641111" y="1707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94124</xdr:rowOff>
    </xdr:from>
    <xdr:to>
      <xdr:col>10</xdr:col>
      <xdr:colOff>165100</xdr:colOff>
      <xdr:row>99</xdr:row>
      <xdr:rowOff>24274</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968500" y="168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15401</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1752111" y="1698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26601</xdr:rowOff>
    </xdr:from>
    <xdr:to>
      <xdr:col>6</xdr:col>
      <xdr:colOff>38100</xdr:colOff>
      <xdr:row>98</xdr:row>
      <xdr:rowOff>128201</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1079500" y="168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144728</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863111" y="166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115534</xdr:rowOff>
    </xdr:from>
    <xdr:to>
      <xdr:col>55</xdr:col>
      <xdr:colOff>0</xdr:colOff>
      <xdr:row>38</xdr:row>
      <xdr:rowOff>169091</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9639300" y="6630634"/>
          <a:ext cx="8382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 xmlns:a16="http://schemas.microsoft.com/office/drawing/2014/main" id="{00000000-0008-0000-0700-000028010000}"/>
            </a:ext>
          </a:extLst>
        </xdr:cNvPr>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115534</xdr:rowOff>
    </xdr:from>
    <xdr:to>
      <xdr:col>50</xdr:col>
      <xdr:colOff>114300</xdr:colOff>
      <xdr:row>38</xdr:row>
      <xdr:rowOff>135781</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flipV="1">
          <a:off x="8750300" y="6630634"/>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103124</xdr:rowOff>
    </xdr:from>
    <xdr:to>
      <xdr:col>45</xdr:col>
      <xdr:colOff>177800</xdr:colOff>
      <xdr:row>38</xdr:row>
      <xdr:rowOff>135781</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7861300" y="6446774"/>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76019</xdr:rowOff>
    </xdr:from>
    <xdr:to>
      <xdr:col>41</xdr:col>
      <xdr:colOff>50800</xdr:colOff>
      <xdr:row>37</xdr:row>
      <xdr:rowOff>103124</xdr:rowOff>
    </xdr:to>
    <xdr:cxnSp macro="">
      <xdr:nvCxnSpPr>
        <xdr:cNvPr id="304" name="直線コネクタ 303">
          <a:extLst>
            <a:ext uri="{FF2B5EF4-FFF2-40B4-BE49-F238E27FC236}">
              <a16:creationId xmlns="" xmlns:a16="http://schemas.microsoft.com/office/drawing/2014/main" id="{00000000-0008-0000-0700-000030010000}"/>
            </a:ext>
          </a:extLst>
        </xdr:cNvPr>
        <xdr:cNvCxnSpPr/>
      </xdr:nvCxnSpPr>
      <xdr:spPr>
        <a:xfrm>
          <a:off x="6972300" y="6419669"/>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118291</xdr:rowOff>
    </xdr:from>
    <xdr:to>
      <xdr:col>55</xdr:col>
      <xdr:colOff>50800</xdr:colOff>
      <xdr:row>39</xdr:row>
      <xdr:rowOff>48441</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104267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33218</xdr:rowOff>
    </xdr:from>
    <xdr:ext cx="378565" cy="259045"/>
    <xdr:sp macro="" textlink="">
      <xdr:nvSpPr>
        <xdr:cNvPr id="315" name="労働費該当値テキスト">
          <a:extLst>
            <a:ext uri="{FF2B5EF4-FFF2-40B4-BE49-F238E27FC236}">
              <a16:creationId xmlns="" xmlns:a16="http://schemas.microsoft.com/office/drawing/2014/main" id="{00000000-0008-0000-0700-00003B010000}"/>
            </a:ext>
          </a:extLst>
        </xdr:cNvPr>
        <xdr:cNvSpPr txBox="1"/>
      </xdr:nvSpPr>
      <xdr:spPr>
        <a:xfrm>
          <a:off x="10528300" y="654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64734</xdr:rowOff>
    </xdr:from>
    <xdr:to>
      <xdr:col>50</xdr:col>
      <xdr:colOff>165100</xdr:colOff>
      <xdr:row>38</xdr:row>
      <xdr:rowOff>166334</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9588500" y="65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157461</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9450017" y="6672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84981</xdr:rowOff>
    </xdr:from>
    <xdr:to>
      <xdr:col>46</xdr:col>
      <xdr:colOff>38100</xdr:colOff>
      <xdr:row>39</xdr:row>
      <xdr:rowOff>15131</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8699500" y="66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6258</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8561017" y="669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52324</xdr:rowOff>
    </xdr:from>
    <xdr:to>
      <xdr:col>41</xdr:col>
      <xdr:colOff>101600</xdr:colOff>
      <xdr:row>37</xdr:row>
      <xdr:rowOff>153924</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7810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170451</xdr:rowOff>
    </xdr:from>
    <xdr:ext cx="469744"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76264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25219</xdr:rowOff>
    </xdr:from>
    <xdr:to>
      <xdr:col>36</xdr:col>
      <xdr:colOff>165100</xdr:colOff>
      <xdr:row>37</xdr:row>
      <xdr:rowOff>126819</xdr:rowOff>
    </xdr:to>
    <xdr:sp macro="" textlink="">
      <xdr:nvSpPr>
        <xdr:cNvPr id="322" name="楕円 321">
          <a:extLst>
            <a:ext uri="{FF2B5EF4-FFF2-40B4-BE49-F238E27FC236}">
              <a16:creationId xmlns="" xmlns:a16="http://schemas.microsoft.com/office/drawing/2014/main" id="{00000000-0008-0000-0700-000042010000}"/>
            </a:ext>
          </a:extLst>
        </xdr:cNvPr>
        <xdr:cNvSpPr/>
      </xdr:nvSpPr>
      <xdr:spPr>
        <a:xfrm>
          <a:off x="6921500" y="63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143346</xdr:rowOff>
    </xdr:from>
    <xdr:ext cx="469744"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737428" y="614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26162</xdr:rowOff>
    </xdr:from>
    <xdr:to>
      <xdr:col>55</xdr:col>
      <xdr:colOff>0</xdr:colOff>
      <xdr:row>56</xdr:row>
      <xdr:rowOff>72968</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9639300" y="9627362"/>
          <a:ext cx="838200" cy="4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53" name="農林水産業費平均値テキスト">
          <a:extLst>
            <a:ext uri="{FF2B5EF4-FFF2-40B4-BE49-F238E27FC236}">
              <a16:creationId xmlns="" xmlns:a16="http://schemas.microsoft.com/office/drawing/2014/main" id="{00000000-0008-0000-0700-000061010000}"/>
            </a:ext>
          </a:extLst>
        </xdr:cNvPr>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26162</xdr:rowOff>
    </xdr:from>
    <xdr:to>
      <xdr:col>50</xdr:col>
      <xdr:colOff>114300</xdr:colOff>
      <xdr:row>56</xdr:row>
      <xdr:rowOff>158864</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flipV="1">
          <a:off x="8750300" y="9627362"/>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18428</xdr:rowOff>
    </xdr:from>
    <xdr:to>
      <xdr:col>45</xdr:col>
      <xdr:colOff>177800</xdr:colOff>
      <xdr:row>56</xdr:row>
      <xdr:rowOff>158864</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7861300" y="9619628"/>
          <a:ext cx="889000" cy="1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18428</xdr:rowOff>
    </xdr:from>
    <xdr:to>
      <xdr:col>41</xdr:col>
      <xdr:colOff>50800</xdr:colOff>
      <xdr:row>57</xdr:row>
      <xdr:rowOff>9589</xdr:rowOff>
    </xdr:to>
    <xdr:cxnSp macro="">
      <xdr:nvCxnSpPr>
        <xdr:cNvPr id="361" name="直線コネクタ 360">
          <a:extLst>
            <a:ext uri="{FF2B5EF4-FFF2-40B4-BE49-F238E27FC236}">
              <a16:creationId xmlns="" xmlns:a16="http://schemas.microsoft.com/office/drawing/2014/main" id="{00000000-0008-0000-0700-000069010000}"/>
            </a:ext>
          </a:extLst>
        </xdr:cNvPr>
        <xdr:cNvCxnSpPr/>
      </xdr:nvCxnSpPr>
      <xdr:spPr>
        <a:xfrm flipV="1">
          <a:off x="6972300" y="9619628"/>
          <a:ext cx="889000" cy="1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22168</xdr:rowOff>
    </xdr:from>
    <xdr:to>
      <xdr:col>55</xdr:col>
      <xdr:colOff>50800</xdr:colOff>
      <xdr:row>56</xdr:row>
      <xdr:rowOff>123768</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10426700" y="96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45045</xdr:rowOff>
    </xdr:from>
    <xdr:ext cx="534377" cy="259045"/>
    <xdr:sp macro="" textlink="">
      <xdr:nvSpPr>
        <xdr:cNvPr id="372" name="農林水産業費該当値テキスト">
          <a:extLst>
            <a:ext uri="{FF2B5EF4-FFF2-40B4-BE49-F238E27FC236}">
              <a16:creationId xmlns="" xmlns:a16="http://schemas.microsoft.com/office/drawing/2014/main" id="{00000000-0008-0000-0700-000074010000}"/>
            </a:ext>
          </a:extLst>
        </xdr:cNvPr>
        <xdr:cNvSpPr txBox="1"/>
      </xdr:nvSpPr>
      <xdr:spPr>
        <a:xfrm>
          <a:off x="10528300" y="94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146812</xdr:rowOff>
    </xdr:from>
    <xdr:to>
      <xdr:col>50</xdr:col>
      <xdr:colOff>165100</xdr:colOff>
      <xdr:row>56</xdr:row>
      <xdr:rowOff>76962</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9588500" y="95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93489</xdr:rowOff>
    </xdr:from>
    <xdr:ext cx="534377"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9372111" y="93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108064</xdr:rowOff>
    </xdr:from>
    <xdr:to>
      <xdr:col>46</xdr:col>
      <xdr:colOff>38100</xdr:colOff>
      <xdr:row>57</xdr:row>
      <xdr:rowOff>38214</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8699500" y="97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29341</xdr:rowOff>
    </xdr:from>
    <xdr:ext cx="534377"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8483111" y="98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139078</xdr:rowOff>
    </xdr:from>
    <xdr:to>
      <xdr:col>41</xdr:col>
      <xdr:colOff>101600</xdr:colOff>
      <xdr:row>56</xdr:row>
      <xdr:rowOff>69228</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7810500" y="95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85755</xdr:rowOff>
    </xdr:from>
    <xdr:ext cx="534377"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7594111" y="934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130239</xdr:rowOff>
    </xdr:from>
    <xdr:to>
      <xdr:col>36</xdr:col>
      <xdr:colOff>165100</xdr:colOff>
      <xdr:row>57</xdr:row>
      <xdr:rowOff>60389</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6921500" y="97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76916</xdr:rowOff>
    </xdr:from>
    <xdr:ext cx="534377"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705111" y="950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112794</xdr:rowOff>
    </xdr:from>
    <xdr:to>
      <xdr:col>55</xdr:col>
      <xdr:colOff>0</xdr:colOff>
      <xdr:row>77</xdr:row>
      <xdr:rowOff>31367</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flipV="1">
          <a:off x="9639300" y="12971544"/>
          <a:ext cx="838200" cy="26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a:extLst>
            <a:ext uri="{FF2B5EF4-FFF2-40B4-BE49-F238E27FC236}">
              <a16:creationId xmlns="" xmlns:a16="http://schemas.microsoft.com/office/drawing/2014/main" id="{00000000-0008-0000-0700-000098010000}"/>
            </a:ext>
          </a:extLst>
        </xdr:cNvPr>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105204</xdr:rowOff>
    </xdr:from>
    <xdr:to>
      <xdr:col>50</xdr:col>
      <xdr:colOff>114300</xdr:colOff>
      <xdr:row>77</xdr:row>
      <xdr:rowOff>31367</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a:off x="8750300" y="13135404"/>
          <a:ext cx="889000" cy="9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105204</xdr:rowOff>
    </xdr:from>
    <xdr:to>
      <xdr:col>45</xdr:col>
      <xdr:colOff>177800</xdr:colOff>
      <xdr:row>77</xdr:row>
      <xdr:rowOff>122396</xdr:rowOff>
    </xdr:to>
    <xdr:cxnSp macro="">
      <xdr:nvCxnSpPr>
        <xdr:cNvPr id="413" name="直線コネクタ 412">
          <a:extLst>
            <a:ext uri="{FF2B5EF4-FFF2-40B4-BE49-F238E27FC236}">
              <a16:creationId xmlns="" xmlns:a16="http://schemas.microsoft.com/office/drawing/2014/main" id="{00000000-0008-0000-0700-00009D010000}"/>
            </a:ext>
          </a:extLst>
        </xdr:cNvPr>
        <xdr:cNvCxnSpPr/>
      </xdr:nvCxnSpPr>
      <xdr:spPr>
        <a:xfrm flipV="1">
          <a:off x="7861300" y="13135404"/>
          <a:ext cx="889000" cy="18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110576</xdr:rowOff>
    </xdr:from>
    <xdr:to>
      <xdr:col>41</xdr:col>
      <xdr:colOff>50800</xdr:colOff>
      <xdr:row>77</xdr:row>
      <xdr:rowOff>122396</xdr:rowOff>
    </xdr:to>
    <xdr:cxnSp macro="">
      <xdr:nvCxnSpPr>
        <xdr:cNvPr id="416" name="直線コネクタ 415">
          <a:extLst>
            <a:ext uri="{FF2B5EF4-FFF2-40B4-BE49-F238E27FC236}">
              <a16:creationId xmlns="" xmlns:a16="http://schemas.microsoft.com/office/drawing/2014/main" id="{00000000-0008-0000-0700-0000A0010000}"/>
            </a:ext>
          </a:extLst>
        </xdr:cNvPr>
        <xdr:cNvCxnSpPr/>
      </xdr:nvCxnSpPr>
      <xdr:spPr>
        <a:xfrm>
          <a:off x="6972300" y="13312226"/>
          <a:ext cx="889000" cy="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61994</xdr:rowOff>
    </xdr:from>
    <xdr:to>
      <xdr:col>55</xdr:col>
      <xdr:colOff>50800</xdr:colOff>
      <xdr:row>75</xdr:row>
      <xdr:rowOff>163593</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10426700" y="129207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84871</xdr:rowOff>
    </xdr:from>
    <xdr:ext cx="534377" cy="259045"/>
    <xdr:sp macro="" textlink="">
      <xdr:nvSpPr>
        <xdr:cNvPr id="427" name="商工費該当値テキスト">
          <a:extLst>
            <a:ext uri="{FF2B5EF4-FFF2-40B4-BE49-F238E27FC236}">
              <a16:creationId xmlns="" xmlns:a16="http://schemas.microsoft.com/office/drawing/2014/main" id="{00000000-0008-0000-0700-0000AB010000}"/>
            </a:ext>
          </a:extLst>
        </xdr:cNvPr>
        <xdr:cNvSpPr txBox="1"/>
      </xdr:nvSpPr>
      <xdr:spPr>
        <a:xfrm>
          <a:off x="10528300" y="1277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152017</xdr:rowOff>
    </xdr:from>
    <xdr:to>
      <xdr:col>50</xdr:col>
      <xdr:colOff>165100</xdr:colOff>
      <xdr:row>77</xdr:row>
      <xdr:rowOff>82167</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9588500" y="131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73294</xdr:rowOff>
    </xdr:from>
    <xdr:ext cx="534377"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9372111" y="1327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54404</xdr:rowOff>
    </xdr:from>
    <xdr:to>
      <xdr:col>46</xdr:col>
      <xdr:colOff>38100</xdr:colOff>
      <xdr:row>76</xdr:row>
      <xdr:rowOff>156004</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8699500" y="1308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147131</xdr:rowOff>
    </xdr:from>
    <xdr:ext cx="534377"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8483111" y="13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71596</xdr:rowOff>
    </xdr:from>
    <xdr:to>
      <xdr:col>41</xdr:col>
      <xdr:colOff>101600</xdr:colOff>
      <xdr:row>78</xdr:row>
      <xdr:rowOff>1746</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7810500" y="132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164323</xdr:rowOff>
    </xdr:from>
    <xdr:ext cx="469744"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7626428" y="1336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59776</xdr:rowOff>
    </xdr:from>
    <xdr:to>
      <xdr:col>36</xdr:col>
      <xdr:colOff>165100</xdr:colOff>
      <xdr:row>77</xdr:row>
      <xdr:rowOff>161376</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6921500" y="132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152503</xdr:rowOff>
    </xdr:from>
    <xdr:ext cx="469744"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6737428" y="1335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87745</xdr:rowOff>
    </xdr:from>
    <xdr:to>
      <xdr:col>55</xdr:col>
      <xdr:colOff>0</xdr:colOff>
      <xdr:row>98</xdr:row>
      <xdr:rowOff>169444</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9639300" y="16889845"/>
          <a:ext cx="838200" cy="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135407</xdr:rowOff>
    </xdr:from>
    <xdr:to>
      <xdr:col>50</xdr:col>
      <xdr:colOff>114300</xdr:colOff>
      <xdr:row>98</xdr:row>
      <xdr:rowOff>169444</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8750300" y="16937507"/>
          <a:ext cx="889000" cy="3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135407</xdr:rowOff>
    </xdr:from>
    <xdr:to>
      <xdr:col>45</xdr:col>
      <xdr:colOff>177800</xdr:colOff>
      <xdr:row>99</xdr:row>
      <xdr:rowOff>9868</xdr:rowOff>
    </xdr:to>
    <xdr:cxnSp macro="">
      <xdr:nvCxnSpPr>
        <xdr:cNvPr id="471" name="直線コネクタ 470">
          <a:extLst>
            <a:ext uri="{FF2B5EF4-FFF2-40B4-BE49-F238E27FC236}">
              <a16:creationId xmlns="" xmlns:a16="http://schemas.microsoft.com/office/drawing/2014/main" id="{00000000-0008-0000-0700-0000D7010000}"/>
            </a:ext>
          </a:extLst>
        </xdr:cNvPr>
        <xdr:cNvCxnSpPr/>
      </xdr:nvCxnSpPr>
      <xdr:spPr>
        <a:xfrm flipV="1">
          <a:off x="7861300" y="16937507"/>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153809</xdr:rowOff>
    </xdr:from>
    <xdr:to>
      <xdr:col>41</xdr:col>
      <xdr:colOff>50800</xdr:colOff>
      <xdr:row>99</xdr:row>
      <xdr:rowOff>9868</xdr:rowOff>
    </xdr:to>
    <xdr:cxnSp macro="">
      <xdr:nvCxnSpPr>
        <xdr:cNvPr id="474" name="直線コネクタ 473">
          <a:extLst>
            <a:ext uri="{FF2B5EF4-FFF2-40B4-BE49-F238E27FC236}">
              <a16:creationId xmlns="" xmlns:a16="http://schemas.microsoft.com/office/drawing/2014/main" id="{00000000-0008-0000-0700-0000DA010000}"/>
            </a:ext>
          </a:extLst>
        </xdr:cNvPr>
        <xdr:cNvCxnSpPr/>
      </xdr:nvCxnSpPr>
      <xdr:spPr>
        <a:xfrm>
          <a:off x="6972300" y="16955909"/>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36945</xdr:rowOff>
    </xdr:from>
    <xdr:to>
      <xdr:col>55</xdr:col>
      <xdr:colOff>50800</xdr:colOff>
      <xdr:row>98</xdr:row>
      <xdr:rowOff>138545</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10426700" y="168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15372</xdr:rowOff>
    </xdr:from>
    <xdr:ext cx="534377" cy="259045"/>
    <xdr:sp macro="" textlink="">
      <xdr:nvSpPr>
        <xdr:cNvPr id="485" name="土木費該当値テキスト">
          <a:extLst>
            <a:ext uri="{FF2B5EF4-FFF2-40B4-BE49-F238E27FC236}">
              <a16:creationId xmlns="" xmlns:a16="http://schemas.microsoft.com/office/drawing/2014/main" id="{00000000-0008-0000-0700-0000E5010000}"/>
            </a:ext>
          </a:extLst>
        </xdr:cNvPr>
        <xdr:cNvSpPr txBox="1"/>
      </xdr:nvSpPr>
      <xdr:spPr>
        <a:xfrm>
          <a:off x="10528300" y="168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118644</xdr:rowOff>
    </xdr:from>
    <xdr:to>
      <xdr:col>50</xdr:col>
      <xdr:colOff>165100</xdr:colOff>
      <xdr:row>99</xdr:row>
      <xdr:rowOff>48794</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9588500" y="169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39921</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9372111" y="170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84607</xdr:rowOff>
    </xdr:from>
    <xdr:to>
      <xdr:col>46</xdr:col>
      <xdr:colOff>38100</xdr:colOff>
      <xdr:row>99</xdr:row>
      <xdr:rowOff>14757</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8699500" y="168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5884</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8483111" y="169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130518</xdr:rowOff>
    </xdr:from>
    <xdr:to>
      <xdr:col>41</xdr:col>
      <xdr:colOff>101600</xdr:colOff>
      <xdr:row>99</xdr:row>
      <xdr:rowOff>60668</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7810500" y="1693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51795</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7594111" y="1702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103009</xdr:rowOff>
    </xdr:from>
    <xdr:to>
      <xdr:col>36</xdr:col>
      <xdr:colOff>165100</xdr:colOff>
      <xdr:row>99</xdr:row>
      <xdr:rowOff>33159</xdr:rowOff>
    </xdr:to>
    <xdr:sp macro="" textlink="">
      <xdr:nvSpPr>
        <xdr:cNvPr id="492" name="楕円 491">
          <a:extLst>
            <a:ext uri="{FF2B5EF4-FFF2-40B4-BE49-F238E27FC236}">
              <a16:creationId xmlns="" xmlns:a16="http://schemas.microsoft.com/office/drawing/2014/main" id="{00000000-0008-0000-0700-0000EC010000}"/>
            </a:ext>
          </a:extLst>
        </xdr:cNvPr>
        <xdr:cNvSpPr/>
      </xdr:nvSpPr>
      <xdr:spPr>
        <a:xfrm>
          <a:off x="6921500" y="169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24286</xdr:rowOff>
    </xdr:from>
    <xdr:ext cx="534377"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6705111" y="1699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6312</xdr:rowOff>
    </xdr:from>
    <xdr:to>
      <xdr:col>85</xdr:col>
      <xdr:colOff>127000</xdr:colOff>
      <xdr:row>37</xdr:row>
      <xdr:rowOff>100114</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flipV="1">
          <a:off x="15481300" y="6349962"/>
          <a:ext cx="8382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a:extLst>
            <a:ext uri="{FF2B5EF4-FFF2-40B4-BE49-F238E27FC236}">
              <a16:creationId xmlns="" xmlns:a16="http://schemas.microsoft.com/office/drawing/2014/main" id="{00000000-0008-0000-0700-00000C020000}"/>
            </a:ext>
          </a:extLst>
        </xdr:cNvPr>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42812</xdr:rowOff>
    </xdr:from>
    <xdr:to>
      <xdr:col>81</xdr:col>
      <xdr:colOff>50800</xdr:colOff>
      <xdr:row>37</xdr:row>
      <xdr:rowOff>100114</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a:off x="14592300" y="6386462"/>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88532</xdr:rowOff>
    </xdr:from>
    <xdr:to>
      <xdr:col>76</xdr:col>
      <xdr:colOff>114300</xdr:colOff>
      <xdr:row>37</xdr:row>
      <xdr:rowOff>42812</xdr:rowOff>
    </xdr:to>
    <xdr:cxnSp macro="">
      <xdr:nvCxnSpPr>
        <xdr:cNvPr id="529" name="直線コネクタ 528">
          <a:extLst>
            <a:ext uri="{FF2B5EF4-FFF2-40B4-BE49-F238E27FC236}">
              <a16:creationId xmlns="" xmlns:a16="http://schemas.microsoft.com/office/drawing/2014/main" id="{00000000-0008-0000-0700-000011020000}"/>
            </a:ext>
          </a:extLst>
        </xdr:cNvPr>
        <xdr:cNvCxnSpPr/>
      </xdr:nvCxnSpPr>
      <xdr:spPr>
        <a:xfrm>
          <a:off x="13703300" y="5917832"/>
          <a:ext cx="8890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88532</xdr:rowOff>
    </xdr:from>
    <xdr:to>
      <xdr:col>71</xdr:col>
      <xdr:colOff>177800</xdr:colOff>
      <xdr:row>37</xdr:row>
      <xdr:rowOff>105524</xdr:rowOff>
    </xdr:to>
    <xdr:cxnSp macro="">
      <xdr:nvCxnSpPr>
        <xdr:cNvPr id="532" name="直線コネクタ 531">
          <a:extLst>
            <a:ext uri="{FF2B5EF4-FFF2-40B4-BE49-F238E27FC236}">
              <a16:creationId xmlns="" xmlns:a16="http://schemas.microsoft.com/office/drawing/2014/main" id="{00000000-0008-0000-0700-000014020000}"/>
            </a:ext>
          </a:extLst>
        </xdr:cNvPr>
        <xdr:cNvCxnSpPr/>
      </xdr:nvCxnSpPr>
      <xdr:spPr>
        <a:xfrm flipV="1">
          <a:off x="12814300" y="5917832"/>
          <a:ext cx="889000" cy="53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126962</xdr:rowOff>
    </xdr:from>
    <xdr:to>
      <xdr:col>85</xdr:col>
      <xdr:colOff>177800</xdr:colOff>
      <xdr:row>37</xdr:row>
      <xdr:rowOff>57112</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6268700" y="62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105389</xdr:rowOff>
    </xdr:from>
    <xdr:ext cx="534377" cy="259045"/>
    <xdr:sp macro="" textlink="">
      <xdr:nvSpPr>
        <xdr:cNvPr id="543" name="消防費該当値テキスト">
          <a:extLst>
            <a:ext uri="{FF2B5EF4-FFF2-40B4-BE49-F238E27FC236}">
              <a16:creationId xmlns="" xmlns:a16="http://schemas.microsoft.com/office/drawing/2014/main" id="{00000000-0008-0000-0700-00001F020000}"/>
            </a:ext>
          </a:extLst>
        </xdr:cNvPr>
        <xdr:cNvSpPr txBox="1"/>
      </xdr:nvSpPr>
      <xdr:spPr>
        <a:xfrm>
          <a:off x="16370300" y="62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49314</xdr:rowOff>
    </xdr:from>
    <xdr:to>
      <xdr:col>81</xdr:col>
      <xdr:colOff>101600</xdr:colOff>
      <xdr:row>37</xdr:row>
      <xdr:rowOff>150914</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5430500" y="63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142041</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5214111" y="648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163462</xdr:rowOff>
    </xdr:from>
    <xdr:to>
      <xdr:col>76</xdr:col>
      <xdr:colOff>165100</xdr:colOff>
      <xdr:row>37</xdr:row>
      <xdr:rowOff>93612</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4541500" y="63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84739</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4325111" y="6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37732</xdr:rowOff>
    </xdr:from>
    <xdr:to>
      <xdr:col>72</xdr:col>
      <xdr:colOff>38100</xdr:colOff>
      <xdr:row>34</xdr:row>
      <xdr:rowOff>139332</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3652500" y="58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155859</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3436111" y="564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54724</xdr:rowOff>
    </xdr:from>
    <xdr:to>
      <xdr:col>67</xdr:col>
      <xdr:colOff>101600</xdr:colOff>
      <xdr:row>37</xdr:row>
      <xdr:rowOff>156324</xdr:rowOff>
    </xdr:to>
    <xdr:sp macro="" textlink="">
      <xdr:nvSpPr>
        <xdr:cNvPr id="550" name="楕円 549">
          <a:extLst>
            <a:ext uri="{FF2B5EF4-FFF2-40B4-BE49-F238E27FC236}">
              <a16:creationId xmlns="" xmlns:a16="http://schemas.microsoft.com/office/drawing/2014/main" id="{00000000-0008-0000-0700-000026020000}"/>
            </a:ext>
          </a:extLst>
        </xdr:cNvPr>
        <xdr:cNvSpPr/>
      </xdr:nvSpPr>
      <xdr:spPr>
        <a:xfrm>
          <a:off x="12763500" y="63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147452</xdr:rowOff>
    </xdr:from>
    <xdr:ext cx="534377" cy="259045"/>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2547111" y="649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24930</xdr:rowOff>
    </xdr:from>
    <xdr:to>
      <xdr:col>85</xdr:col>
      <xdr:colOff>127000</xdr:colOff>
      <xdr:row>58</xdr:row>
      <xdr:rowOff>95123</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flipV="1">
          <a:off x="15481300" y="9969030"/>
          <a:ext cx="838200" cy="7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 xmlns:a16="http://schemas.microsoft.com/office/drawing/2014/main" id="{00000000-0008-0000-0700-000046020000}"/>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5638</xdr:rowOff>
    </xdr:from>
    <xdr:to>
      <xdr:col>81</xdr:col>
      <xdr:colOff>50800</xdr:colOff>
      <xdr:row>58</xdr:row>
      <xdr:rowOff>95123</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a:off x="14592300" y="9949738"/>
          <a:ext cx="889000" cy="8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5638</xdr:rowOff>
    </xdr:from>
    <xdr:to>
      <xdr:col>76</xdr:col>
      <xdr:colOff>114300</xdr:colOff>
      <xdr:row>58</xdr:row>
      <xdr:rowOff>117297</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flipV="1">
          <a:off x="13703300" y="9949738"/>
          <a:ext cx="889000" cy="1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117297</xdr:rowOff>
    </xdr:from>
    <xdr:to>
      <xdr:col>71</xdr:col>
      <xdr:colOff>177800</xdr:colOff>
      <xdr:row>58</xdr:row>
      <xdr:rowOff>147269</xdr:rowOff>
    </xdr:to>
    <xdr:cxnSp macro="">
      <xdr:nvCxnSpPr>
        <xdr:cNvPr id="590" name="直線コネクタ 589">
          <a:extLst>
            <a:ext uri="{FF2B5EF4-FFF2-40B4-BE49-F238E27FC236}">
              <a16:creationId xmlns="" xmlns:a16="http://schemas.microsoft.com/office/drawing/2014/main" id="{00000000-0008-0000-0700-00004E020000}"/>
            </a:ext>
          </a:extLst>
        </xdr:cNvPr>
        <xdr:cNvCxnSpPr/>
      </xdr:nvCxnSpPr>
      <xdr:spPr>
        <a:xfrm flipV="1">
          <a:off x="12814300" y="10061397"/>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145580</xdr:rowOff>
    </xdr:from>
    <xdr:to>
      <xdr:col>85</xdr:col>
      <xdr:colOff>177800</xdr:colOff>
      <xdr:row>58</xdr:row>
      <xdr:rowOff>75730</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6268700" y="99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60507</xdr:rowOff>
    </xdr:from>
    <xdr:ext cx="534377" cy="259045"/>
    <xdr:sp macro="" textlink="">
      <xdr:nvSpPr>
        <xdr:cNvPr id="601" name="教育費該当値テキスト">
          <a:extLst>
            <a:ext uri="{FF2B5EF4-FFF2-40B4-BE49-F238E27FC236}">
              <a16:creationId xmlns="" xmlns:a16="http://schemas.microsoft.com/office/drawing/2014/main" id="{00000000-0008-0000-0700-000059020000}"/>
            </a:ext>
          </a:extLst>
        </xdr:cNvPr>
        <xdr:cNvSpPr txBox="1"/>
      </xdr:nvSpPr>
      <xdr:spPr>
        <a:xfrm>
          <a:off x="16370300" y="983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44323</xdr:rowOff>
    </xdr:from>
    <xdr:to>
      <xdr:col>81</xdr:col>
      <xdr:colOff>101600</xdr:colOff>
      <xdr:row>58</xdr:row>
      <xdr:rowOff>145923</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5430500" y="99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137050</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5214111" y="100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126288</xdr:rowOff>
    </xdr:from>
    <xdr:to>
      <xdr:col>76</xdr:col>
      <xdr:colOff>165100</xdr:colOff>
      <xdr:row>58</xdr:row>
      <xdr:rowOff>56438</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4541500" y="9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47565</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4325111" y="9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66497</xdr:rowOff>
    </xdr:from>
    <xdr:to>
      <xdr:col>72</xdr:col>
      <xdr:colOff>38100</xdr:colOff>
      <xdr:row>58</xdr:row>
      <xdr:rowOff>168097</xdr:rowOff>
    </xdr:to>
    <xdr:sp macro="" textlink="">
      <xdr:nvSpPr>
        <xdr:cNvPr id="606" name="楕円 605">
          <a:extLst>
            <a:ext uri="{FF2B5EF4-FFF2-40B4-BE49-F238E27FC236}">
              <a16:creationId xmlns="" xmlns:a16="http://schemas.microsoft.com/office/drawing/2014/main" id="{00000000-0008-0000-0700-00005E020000}"/>
            </a:ext>
          </a:extLst>
        </xdr:cNvPr>
        <xdr:cNvSpPr/>
      </xdr:nvSpPr>
      <xdr:spPr>
        <a:xfrm>
          <a:off x="13652500" y="100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159224</xdr:rowOff>
    </xdr:from>
    <xdr:ext cx="534377"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3436111" y="101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96469</xdr:rowOff>
    </xdr:from>
    <xdr:to>
      <xdr:col>67</xdr:col>
      <xdr:colOff>101600</xdr:colOff>
      <xdr:row>59</xdr:row>
      <xdr:rowOff>26619</xdr:rowOff>
    </xdr:to>
    <xdr:sp macro="" textlink="">
      <xdr:nvSpPr>
        <xdr:cNvPr id="608" name="楕円 607">
          <a:extLst>
            <a:ext uri="{FF2B5EF4-FFF2-40B4-BE49-F238E27FC236}">
              <a16:creationId xmlns="" xmlns:a16="http://schemas.microsoft.com/office/drawing/2014/main" id="{00000000-0008-0000-0700-000060020000}"/>
            </a:ext>
          </a:extLst>
        </xdr:cNvPr>
        <xdr:cNvSpPr/>
      </xdr:nvSpPr>
      <xdr:spPr>
        <a:xfrm>
          <a:off x="12763500" y="100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17746</xdr:rowOff>
    </xdr:from>
    <xdr:ext cx="534377" cy="259045"/>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2547111" y="101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102850</xdr:rowOff>
    </xdr:from>
    <xdr:to>
      <xdr:col>85</xdr:col>
      <xdr:colOff>127000</xdr:colOff>
      <xdr:row>78</xdr:row>
      <xdr:rowOff>113091</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flipV="1">
          <a:off x="15481300" y="13475950"/>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36556</xdr:rowOff>
    </xdr:from>
    <xdr:to>
      <xdr:col>81</xdr:col>
      <xdr:colOff>50800</xdr:colOff>
      <xdr:row>78</xdr:row>
      <xdr:rowOff>113091</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4592300" y="13409656"/>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36556</xdr:rowOff>
    </xdr:from>
    <xdr:to>
      <xdr:col>76</xdr:col>
      <xdr:colOff>114300</xdr:colOff>
      <xdr:row>78</xdr:row>
      <xdr:rowOff>58502</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flipV="1">
          <a:off x="13703300" y="13409656"/>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10815</xdr:rowOff>
    </xdr:from>
    <xdr:to>
      <xdr:col>71</xdr:col>
      <xdr:colOff>177800</xdr:colOff>
      <xdr:row>78</xdr:row>
      <xdr:rowOff>58502</xdr:rowOff>
    </xdr:to>
    <xdr:cxnSp macro="">
      <xdr:nvCxnSpPr>
        <xdr:cNvPr id="645" name="直線コネクタ 644">
          <a:extLst>
            <a:ext uri="{FF2B5EF4-FFF2-40B4-BE49-F238E27FC236}">
              <a16:creationId xmlns="" xmlns:a16="http://schemas.microsoft.com/office/drawing/2014/main" id="{00000000-0008-0000-0700-000085020000}"/>
            </a:ext>
          </a:extLst>
        </xdr:cNvPr>
        <xdr:cNvCxnSpPr/>
      </xdr:nvCxnSpPr>
      <xdr:spPr>
        <a:xfrm>
          <a:off x="12814300" y="13383915"/>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52050</xdr:rowOff>
    </xdr:from>
    <xdr:to>
      <xdr:col>85</xdr:col>
      <xdr:colOff>177800</xdr:colOff>
      <xdr:row>78</xdr:row>
      <xdr:rowOff>153650</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6268700" y="134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138427</xdr:rowOff>
    </xdr:from>
    <xdr:ext cx="378565" cy="259045"/>
    <xdr:sp macro="" textlink="">
      <xdr:nvSpPr>
        <xdr:cNvPr id="656" name="災害復旧費該当値テキスト">
          <a:extLst>
            <a:ext uri="{FF2B5EF4-FFF2-40B4-BE49-F238E27FC236}">
              <a16:creationId xmlns="" xmlns:a16="http://schemas.microsoft.com/office/drawing/2014/main" id="{00000000-0008-0000-0700-000090020000}"/>
            </a:ext>
          </a:extLst>
        </xdr:cNvPr>
        <xdr:cNvSpPr txBox="1"/>
      </xdr:nvSpPr>
      <xdr:spPr>
        <a:xfrm>
          <a:off x="16370300" y="13340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62291</xdr:rowOff>
    </xdr:from>
    <xdr:to>
      <xdr:col>81</xdr:col>
      <xdr:colOff>101600</xdr:colOff>
      <xdr:row>78</xdr:row>
      <xdr:rowOff>163891</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5430500" y="134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155018</xdr:rowOff>
    </xdr:from>
    <xdr:ext cx="378565"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5292017" y="13528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157206</xdr:rowOff>
    </xdr:from>
    <xdr:to>
      <xdr:col>76</xdr:col>
      <xdr:colOff>165100</xdr:colOff>
      <xdr:row>78</xdr:row>
      <xdr:rowOff>87356</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4541500" y="133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78483</xdr:rowOff>
    </xdr:from>
    <xdr:ext cx="469744"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4357428" y="1345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7702</xdr:rowOff>
    </xdr:from>
    <xdr:to>
      <xdr:col>72</xdr:col>
      <xdr:colOff>38100</xdr:colOff>
      <xdr:row>78</xdr:row>
      <xdr:rowOff>109302</xdr:rowOff>
    </xdr:to>
    <xdr:sp macro="" textlink="">
      <xdr:nvSpPr>
        <xdr:cNvPr id="661" name="楕円 660">
          <a:extLst>
            <a:ext uri="{FF2B5EF4-FFF2-40B4-BE49-F238E27FC236}">
              <a16:creationId xmlns="" xmlns:a16="http://schemas.microsoft.com/office/drawing/2014/main" id="{00000000-0008-0000-0700-000095020000}"/>
            </a:ext>
          </a:extLst>
        </xdr:cNvPr>
        <xdr:cNvSpPr/>
      </xdr:nvSpPr>
      <xdr:spPr>
        <a:xfrm>
          <a:off x="13652500" y="133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100429</xdr:rowOff>
    </xdr:from>
    <xdr:ext cx="469744"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3468428" y="134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131465</xdr:rowOff>
    </xdr:from>
    <xdr:to>
      <xdr:col>67</xdr:col>
      <xdr:colOff>101600</xdr:colOff>
      <xdr:row>78</xdr:row>
      <xdr:rowOff>61615</xdr:rowOff>
    </xdr:to>
    <xdr:sp macro="" textlink="">
      <xdr:nvSpPr>
        <xdr:cNvPr id="663" name="楕円 662">
          <a:extLst>
            <a:ext uri="{FF2B5EF4-FFF2-40B4-BE49-F238E27FC236}">
              <a16:creationId xmlns="" xmlns:a16="http://schemas.microsoft.com/office/drawing/2014/main" id="{00000000-0008-0000-0700-000097020000}"/>
            </a:ext>
          </a:extLst>
        </xdr:cNvPr>
        <xdr:cNvSpPr/>
      </xdr:nvSpPr>
      <xdr:spPr>
        <a:xfrm>
          <a:off x="12763500" y="133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52742</xdr:rowOff>
    </xdr:from>
    <xdr:ext cx="469744" cy="259045"/>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2579428" y="1342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111416</xdr:rowOff>
    </xdr:from>
    <xdr:to>
      <xdr:col>85</xdr:col>
      <xdr:colOff>127000</xdr:colOff>
      <xdr:row>95</xdr:row>
      <xdr:rowOff>121856</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5481300" y="16399166"/>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a:extLst>
            <a:ext uri="{FF2B5EF4-FFF2-40B4-BE49-F238E27FC236}">
              <a16:creationId xmlns="" xmlns:a16="http://schemas.microsoft.com/office/drawing/2014/main" id="{00000000-0008-0000-0700-0000B6020000}"/>
            </a:ext>
          </a:extLst>
        </xdr:cNvPr>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77088</xdr:rowOff>
    </xdr:from>
    <xdr:to>
      <xdr:col>81</xdr:col>
      <xdr:colOff>50800</xdr:colOff>
      <xdr:row>95</xdr:row>
      <xdr:rowOff>121856</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4592300" y="16364838"/>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77088</xdr:rowOff>
    </xdr:from>
    <xdr:to>
      <xdr:col>76</xdr:col>
      <xdr:colOff>114300</xdr:colOff>
      <xdr:row>95</xdr:row>
      <xdr:rowOff>137871</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flipV="1">
          <a:off x="13703300" y="16364838"/>
          <a:ext cx="889000" cy="6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137871</xdr:rowOff>
    </xdr:from>
    <xdr:to>
      <xdr:col>71</xdr:col>
      <xdr:colOff>177800</xdr:colOff>
      <xdr:row>95</xdr:row>
      <xdr:rowOff>146989</xdr:rowOff>
    </xdr:to>
    <xdr:cxnSp macro="">
      <xdr:nvCxnSpPr>
        <xdr:cNvPr id="702" name="直線コネクタ 701">
          <a:extLst>
            <a:ext uri="{FF2B5EF4-FFF2-40B4-BE49-F238E27FC236}">
              <a16:creationId xmlns="" xmlns:a16="http://schemas.microsoft.com/office/drawing/2014/main" id="{00000000-0008-0000-0700-0000BE020000}"/>
            </a:ext>
          </a:extLst>
        </xdr:cNvPr>
        <xdr:cNvCxnSpPr/>
      </xdr:nvCxnSpPr>
      <xdr:spPr>
        <a:xfrm flipV="1">
          <a:off x="12814300" y="16425621"/>
          <a:ext cx="8890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 xmlns:a16="http://schemas.microsoft.com/office/drawing/2014/main" id="{00000000-0008-0000-0700-0000BF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 xmlns:a16="http://schemas.microsoft.com/office/drawing/2014/main" id="{00000000-0008-0000-0700-0000C1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60616</xdr:rowOff>
    </xdr:from>
    <xdr:to>
      <xdr:col>85</xdr:col>
      <xdr:colOff>177800</xdr:colOff>
      <xdr:row>95</xdr:row>
      <xdr:rowOff>162216</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6268700" y="1634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39043</xdr:rowOff>
    </xdr:from>
    <xdr:ext cx="534377" cy="259045"/>
    <xdr:sp macro="" textlink="">
      <xdr:nvSpPr>
        <xdr:cNvPr id="713" name="公債費該当値テキスト">
          <a:extLst>
            <a:ext uri="{FF2B5EF4-FFF2-40B4-BE49-F238E27FC236}">
              <a16:creationId xmlns="" xmlns:a16="http://schemas.microsoft.com/office/drawing/2014/main" id="{00000000-0008-0000-0700-0000C9020000}"/>
            </a:ext>
          </a:extLst>
        </xdr:cNvPr>
        <xdr:cNvSpPr txBox="1"/>
      </xdr:nvSpPr>
      <xdr:spPr>
        <a:xfrm>
          <a:off x="16370300" y="1632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71056</xdr:rowOff>
    </xdr:from>
    <xdr:to>
      <xdr:col>81</xdr:col>
      <xdr:colOff>101600</xdr:colOff>
      <xdr:row>96</xdr:row>
      <xdr:rowOff>1206</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5430500" y="163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163783</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5214111" y="1645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26288</xdr:rowOff>
    </xdr:from>
    <xdr:to>
      <xdr:col>76</xdr:col>
      <xdr:colOff>165100</xdr:colOff>
      <xdr:row>95</xdr:row>
      <xdr:rowOff>127888</xdr:rowOff>
    </xdr:to>
    <xdr:sp macro="" textlink="">
      <xdr:nvSpPr>
        <xdr:cNvPr id="716" name="楕円 715">
          <a:extLst>
            <a:ext uri="{FF2B5EF4-FFF2-40B4-BE49-F238E27FC236}">
              <a16:creationId xmlns="" xmlns:a16="http://schemas.microsoft.com/office/drawing/2014/main" id="{00000000-0008-0000-0700-0000CC020000}"/>
            </a:ext>
          </a:extLst>
        </xdr:cNvPr>
        <xdr:cNvSpPr/>
      </xdr:nvSpPr>
      <xdr:spPr>
        <a:xfrm>
          <a:off x="14541500" y="163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119015</xdr:rowOff>
    </xdr:from>
    <xdr:ext cx="534377"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4325111" y="1640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87071</xdr:rowOff>
    </xdr:from>
    <xdr:to>
      <xdr:col>72</xdr:col>
      <xdr:colOff>38100</xdr:colOff>
      <xdr:row>96</xdr:row>
      <xdr:rowOff>17221</xdr:rowOff>
    </xdr:to>
    <xdr:sp macro="" textlink="">
      <xdr:nvSpPr>
        <xdr:cNvPr id="718" name="楕円 717">
          <a:extLst>
            <a:ext uri="{FF2B5EF4-FFF2-40B4-BE49-F238E27FC236}">
              <a16:creationId xmlns="" xmlns:a16="http://schemas.microsoft.com/office/drawing/2014/main" id="{00000000-0008-0000-0700-0000CE020000}"/>
            </a:ext>
          </a:extLst>
        </xdr:cNvPr>
        <xdr:cNvSpPr/>
      </xdr:nvSpPr>
      <xdr:spPr>
        <a:xfrm>
          <a:off x="13652500" y="163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8348</xdr:rowOff>
    </xdr:from>
    <xdr:ext cx="534377"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3436111" y="1646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96189</xdr:rowOff>
    </xdr:from>
    <xdr:to>
      <xdr:col>67</xdr:col>
      <xdr:colOff>101600</xdr:colOff>
      <xdr:row>96</xdr:row>
      <xdr:rowOff>26339</xdr:rowOff>
    </xdr:to>
    <xdr:sp macro="" textlink="">
      <xdr:nvSpPr>
        <xdr:cNvPr id="720" name="楕円 719">
          <a:extLst>
            <a:ext uri="{FF2B5EF4-FFF2-40B4-BE49-F238E27FC236}">
              <a16:creationId xmlns="" xmlns:a16="http://schemas.microsoft.com/office/drawing/2014/main" id="{00000000-0008-0000-0700-0000D0020000}"/>
            </a:ext>
          </a:extLst>
        </xdr:cNvPr>
        <xdr:cNvSpPr/>
      </xdr:nvSpPr>
      <xdr:spPr>
        <a:xfrm>
          <a:off x="12763500" y="163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17466</xdr:rowOff>
    </xdr:from>
    <xdr:ext cx="534377"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2547111" y="164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 xmlns:a16="http://schemas.microsoft.com/office/drawing/2014/main" id="{00000000-0008-0000-0700-0000F8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 xmlns:a16="http://schemas.microsoft.com/office/drawing/2014/main" id="{00000000-0008-0000-0700-0000FA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７４，５７４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１１，９４１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円減少している。減少した主な要因は、大型事業である庁舎耐震補強事業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完了による減によるものである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２１９，２９７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８，９１３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した主な要因は、子育て世帯への臨時特別給付金及び非課税世帯に対する臨時特別給付金の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２５，５０３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２，４５７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した主な要因は、産地パワーアップ事業補助金の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２３，６７７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１１，４３８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サテライトオフィス整備事業、物価高騰対策エール券事業の増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４０，０９１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６，４３３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道路新設改良事業の増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４５，０３７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５，５２７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学校給食費無償化及び教育施設の改修工事の増によるものである。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物価高騰対策や学校再編成等に対応するため約１億円減少し、今年度末残高は約１４．６億円となった。</a:t>
          </a:r>
          <a:endPar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実質収支は、財政調整基金を取崩しているため黒字となっているが、実質単年度収支は赤字となっている。これは、学校再編成等今後の大型事業に備えるため、公共施設整備基金に積み立てたためである。</a:t>
          </a:r>
          <a:endParaRPr kumimoji="1"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平成２６年度までは、住宅新築資金等貸付事業特別会計のみが赤字となっていたが、平成２７年度からは、国民健康保険事業特別会計も赤字となる年度が出ている。令和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年度の国民健康保険事業特別会計は赤字となっている。しかし、その他の会計は黒字であるため、連結実質赤字比率は発生していない。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事業特別会計は一人当たりの医療給付費の増加や支出に見合った歳入（税収）が確保できていない状況のため赤字となる見込みである。医療費適正化に向けた取り組みや保健事業の積極的な推進、交付金の適正な確保及び国保税率の見直しを行い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6" t="s">
        <v>82</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81"/>
      <c r="DK1" s="181"/>
      <c r="DL1" s="181"/>
      <c r="DM1" s="181"/>
      <c r="DN1" s="181"/>
      <c r="DO1" s="181"/>
    </row>
    <row r="2" spans="1:119" ht="24.75" thickBot="1" x14ac:dyDescent="0.2">
      <c r="B2" s="182" t="s">
        <v>83</v>
      </c>
      <c r="C2" s="182"/>
      <c r="D2" s="183"/>
    </row>
    <row r="3" spans="1:119" ht="18.75" customHeight="1" thickBot="1" x14ac:dyDescent="0.2">
      <c r="A3" s="181"/>
      <c r="B3" s="417" t="s">
        <v>84</v>
      </c>
      <c r="C3" s="418"/>
      <c r="D3" s="418"/>
      <c r="E3" s="419"/>
      <c r="F3" s="419"/>
      <c r="G3" s="419"/>
      <c r="H3" s="419"/>
      <c r="I3" s="419"/>
      <c r="J3" s="419"/>
      <c r="K3" s="419"/>
      <c r="L3" s="419" t="s">
        <v>85</v>
      </c>
      <c r="M3" s="419"/>
      <c r="N3" s="419"/>
      <c r="O3" s="419"/>
      <c r="P3" s="419"/>
      <c r="Q3" s="419"/>
      <c r="R3" s="426"/>
      <c r="S3" s="426"/>
      <c r="T3" s="426"/>
      <c r="U3" s="426"/>
      <c r="V3" s="427"/>
      <c r="W3" s="401" t="s">
        <v>86</v>
      </c>
      <c r="X3" s="402"/>
      <c r="Y3" s="402"/>
      <c r="Z3" s="402"/>
      <c r="AA3" s="402"/>
      <c r="AB3" s="418"/>
      <c r="AC3" s="426" t="s">
        <v>87</v>
      </c>
      <c r="AD3" s="402"/>
      <c r="AE3" s="402"/>
      <c r="AF3" s="402"/>
      <c r="AG3" s="402"/>
      <c r="AH3" s="402"/>
      <c r="AI3" s="402"/>
      <c r="AJ3" s="402"/>
      <c r="AK3" s="402"/>
      <c r="AL3" s="403"/>
      <c r="AM3" s="401" t="s">
        <v>88</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89</v>
      </c>
      <c r="BO3" s="402"/>
      <c r="BP3" s="402"/>
      <c r="BQ3" s="402"/>
      <c r="BR3" s="402"/>
      <c r="BS3" s="402"/>
      <c r="BT3" s="402"/>
      <c r="BU3" s="403"/>
      <c r="BV3" s="401" t="s">
        <v>90</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91</v>
      </c>
      <c r="CU3" s="402"/>
      <c r="CV3" s="402"/>
      <c r="CW3" s="402"/>
      <c r="CX3" s="402"/>
      <c r="CY3" s="402"/>
      <c r="CZ3" s="402"/>
      <c r="DA3" s="403"/>
      <c r="DB3" s="401" t="s">
        <v>92</v>
      </c>
      <c r="DC3" s="402"/>
      <c r="DD3" s="402"/>
      <c r="DE3" s="402"/>
      <c r="DF3" s="402"/>
      <c r="DG3" s="402"/>
      <c r="DH3" s="402"/>
      <c r="DI3" s="403"/>
    </row>
    <row r="4" spans="1:119" ht="18.75" customHeight="1" x14ac:dyDescent="0.15">
      <c r="A4" s="181"/>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93</v>
      </c>
      <c r="AZ4" s="405"/>
      <c r="BA4" s="405"/>
      <c r="BB4" s="405"/>
      <c r="BC4" s="405"/>
      <c r="BD4" s="405"/>
      <c r="BE4" s="405"/>
      <c r="BF4" s="405"/>
      <c r="BG4" s="405"/>
      <c r="BH4" s="405"/>
      <c r="BI4" s="405"/>
      <c r="BJ4" s="405"/>
      <c r="BK4" s="405"/>
      <c r="BL4" s="405"/>
      <c r="BM4" s="406"/>
      <c r="BN4" s="407">
        <v>13540233</v>
      </c>
      <c r="BO4" s="408"/>
      <c r="BP4" s="408"/>
      <c r="BQ4" s="408"/>
      <c r="BR4" s="408"/>
      <c r="BS4" s="408"/>
      <c r="BT4" s="408"/>
      <c r="BU4" s="409"/>
      <c r="BV4" s="407">
        <v>13702940</v>
      </c>
      <c r="BW4" s="408"/>
      <c r="BX4" s="408"/>
      <c r="BY4" s="408"/>
      <c r="BZ4" s="408"/>
      <c r="CA4" s="408"/>
      <c r="CB4" s="408"/>
      <c r="CC4" s="409"/>
      <c r="CD4" s="410" t="s">
        <v>94</v>
      </c>
      <c r="CE4" s="411"/>
      <c r="CF4" s="411"/>
      <c r="CG4" s="411"/>
      <c r="CH4" s="411"/>
      <c r="CI4" s="411"/>
      <c r="CJ4" s="411"/>
      <c r="CK4" s="411"/>
      <c r="CL4" s="411"/>
      <c r="CM4" s="411"/>
      <c r="CN4" s="411"/>
      <c r="CO4" s="411"/>
      <c r="CP4" s="411"/>
      <c r="CQ4" s="411"/>
      <c r="CR4" s="411"/>
      <c r="CS4" s="412"/>
      <c r="CT4" s="413">
        <v>5.3</v>
      </c>
      <c r="CU4" s="414"/>
      <c r="CV4" s="414"/>
      <c r="CW4" s="414"/>
      <c r="CX4" s="414"/>
      <c r="CY4" s="414"/>
      <c r="CZ4" s="414"/>
      <c r="DA4" s="415"/>
      <c r="DB4" s="413">
        <v>6</v>
      </c>
      <c r="DC4" s="414"/>
      <c r="DD4" s="414"/>
      <c r="DE4" s="414"/>
      <c r="DF4" s="414"/>
      <c r="DG4" s="414"/>
      <c r="DH4" s="414"/>
      <c r="DI4" s="415"/>
    </row>
    <row r="5" spans="1:119" ht="18.75" customHeight="1" x14ac:dyDescent="0.15">
      <c r="A5" s="181"/>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95</v>
      </c>
      <c r="AN5" s="474"/>
      <c r="AO5" s="474"/>
      <c r="AP5" s="474"/>
      <c r="AQ5" s="474"/>
      <c r="AR5" s="474"/>
      <c r="AS5" s="474"/>
      <c r="AT5" s="475"/>
      <c r="AU5" s="476" t="s">
        <v>96</v>
      </c>
      <c r="AV5" s="477"/>
      <c r="AW5" s="477"/>
      <c r="AX5" s="477"/>
      <c r="AY5" s="478" t="s">
        <v>97</v>
      </c>
      <c r="AZ5" s="479"/>
      <c r="BA5" s="479"/>
      <c r="BB5" s="479"/>
      <c r="BC5" s="479"/>
      <c r="BD5" s="479"/>
      <c r="BE5" s="479"/>
      <c r="BF5" s="479"/>
      <c r="BG5" s="479"/>
      <c r="BH5" s="479"/>
      <c r="BI5" s="479"/>
      <c r="BJ5" s="479"/>
      <c r="BK5" s="479"/>
      <c r="BL5" s="479"/>
      <c r="BM5" s="480"/>
      <c r="BN5" s="444">
        <v>13153406</v>
      </c>
      <c r="BO5" s="445"/>
      <c r="BP5" s="445"/>
      <c r="BQ5" s="445"/>
      <c r="BR5" s="445"/>
      <c r="BS5" s="445"/>
      <c r="BT5" s="445"/>
      <c r="BU5" s="446"/>
      <c r="BV5" s="444">
        <v>13220380</v>
      </c>
      <c r="BW5" s="445"/>
      <c r="BX5" s="445"/>
      <c r="BY5" s="445"/>
      <c r="BZ5" s="445"/>
      <c r="CA5" s="445"/>
      <c r="CB5" s="445"/>
      <c r="CC5" s="446"/>
      <c r="CD5" s="447" t="s">
        <v>98</v>
      </c>
      <c r="CE5" s="448"/>
      <c r="CF5" s="448"/>
      <c r="CG5" s="448"/>
      <c r="CH5" s="448"/>
      <c r="CI5" s="448"/>
      <c r="CJ5" s="448"/>
      <c r="CK5" s="448"/>
      <c r="CL5" s="448"/>
      <c r="CM5" s="448"/>
      <c r="CN5" s="448"/>
      <c r="CO5" s="448"/>
      <c r="CP5" s="448"/>
      <c r="CQ5" s="448"/>
      <c r="CR5" s="448"/>
      <c r="CS5" s="449"/>
      <c r="CT5" s="441">
        <v>97.9</v>
      </c>
      <c r="CU5" s="442"/>
      <c r="CV5" s="442"/>
      <c r="CW5" s="442"/>
      <c r="CX5" s="442"/>
      <c r="CY5" s="442"/>
      <c r="CZ5" s="442"/>
      <c r="DA5" s="443"/>
      <c r="DB5" s="441">
        <v>91.7</v>
      </c>
      <c r="DC5" s="442"/>
      <c r="DD5" s="442"/>
      <c r="DE5" s="442"/>
      <c r="DF5" s="442"/>
      <c r="DG5" s="442"/>
      <c r="DH5" s="442"/>
      <c r="DI5" s="443"/>
    </row>
    <row r="6" spans="1:119" ht="18.75" customHeight="1" x14ac:dyDescent="0.15">
      <c r="A6" s="181"/>
      <c r="B6" s="450" t="s">
        <v>99</v>
      </c>
      <c r="C6" s="451"/>
      <c r="D6" s="451"/>
      <c r="E6" s="452"/>
      <c r="F6" s="452"/>
      <c r="G6" s="452"/>
      <c r="H6" s="452"/>
      <c r="I6" s="452"/>
      <c r="J6" s="452"/>
      <c r="K6" s="452"/>
      <c r="L6" s="452" t="s">
        <v>100</v>
      </c>
      <c r="M6" s="452"/>
      <c r="N6" s="452"/>
      <c r="O6" s="452"/>
      <c r="P6" s="452"/>
      <c r="Q6" s="452"/>
      <c r="R6" s="456"/>
      <c r="S6" s="456"/>
      <c r="T6" s="456"/>
      <c r="U6" s="456"/>
      <c r="V6" s="457"/>
      <c r="W6" s="460" t="s">
        <v>101</v>
      </c>
      <c r="X6" s="461"/>
      <c r="Y6" s="461"/>
      <c r="Z6" s="461"/>
      <c r="AA6" s="461"/>
      <c r="AB6" s="451"/>
      <c r="AC6" s="464" t="s">
        <v>102</v>
      </c>
      <c r="AD6" s="465"/>
      <c r="AE6" s="465"/>
      <c r="AF6" s="465"/>
      <c r="AG6" s="465"/>
      <c r="AH6" s="465"/>
      <c r="AI6" s="465"/>
      <c r="AJ6" s="465"/>
      <c r="AK6" s="465"/>
      <c r="AL6" s="466"/>
      <c r="AM6" s="473" t="s">
        <v>103</v>
      </c>
      <c r="AN6" s="474"/>
      <c r="AO6" s="474"/>
      <c r="AP6" s="474"/>
      <c r="AQ6" s="474"/>
      <c r="AR6" s="474"/>
      <c r="AS6" s="474"/>
      <c r="AT6" s="475"/>
      <c r="AU6" s="476" t="s">
        <v>96</v>
      </c>
      <c r="AV6" s="477"/>
      <c r="AW6" s="477"/>
      <c r="AX6" s="477"/>
      <c r="AY6" s="478" t="s">
        <v>104</v>
      </c>
      <c r="AZ6" s="479"/>
      <c r="BA6" s="479"/>
      <c r="BB6" s="479"/>
      <c r="BC6" s="479"/>
      <c r="BD6" s="479"/>
      <c r="BE6" s="479"/>
      <c r="BF6" s="479"/>
      <c r="BG6" s="479"/>
      <c r="BH6" s="479"/>
      <c r="BI6" s="479"/>
      <c r="BJ6" s="479"/>
      <c r="BK6" s="479"/>
      <c r="BL6" s="479"/>
      <c r="BM6" s="480"/>
      <c r="BN6" s="444">
        <v>386827</v>
      </c>
      <c r="BO6" s="445"/>
      <c r="BP6" s="445"/>
      <c r="BQ6" s="445"/>
      <c r="BR6" s="445"/>
      <c r="BS6" s="445"/>
      <c r="BT6" s="445"/>
      <c r="BU6" s="446"/>
      <c r="BV6" s="444">
        <v>482560</v>
      </c>
      <c r="BW6" s="445"/>
      <c r="BX6" s="445"/>
      <c r="BY6" s="445"/>
      <c r="BZ6" s="445"/>
      <c r="CA6" s="445"/>
      <c r="CB6" s="445"/>
      <c r="CC6" s="446"/>
      <c r="CD6" s="447" t="s">
        <v>105</v>
      </c>
      <c r="CE6" s="448"/>
      <c r="CF6" s="448"/>
      <c r="CG6" s="448"/>
      <c r="CH6" s="448"/>
      <c r="CI6" s="448"/>
      <c r="CJ6" s="448"/>
      <c r="CK6" s="448"/>
      <c r="CL6" s="448"/>
      <c r="CM6" s="448"/>
      <c r="CN6" s="448"/>
      <c r="CO6" s="448"/>
      <c r="CP6" s="448"/>
      <c r="CQ6" s="448"/>
      <c r="CR6" s="448"/>
      <c r="CS6" s="449"/>
      <c r="CT6" s="481">
        <v>99.5</v>
      </c>
      <c r="CU6" s="482"/>
      <c r="CV6" s="482"/>
      <c r="CW6" s="482"/>
      <c r="CX6" s="482"/>
      <c r="CY6" s="482"/>
      <c r="CZ6" s="482"/>
      <c r="DA6" s="483"/>
      <c r="DB6" s="481">
        <v>95.4</v>
      </c>
      <c r="DC6" s="482"/>
      <c r="DD6" s="482"/>
      <c r="DE6" s="482"/>
      <c r="DF6" s="482"/>
      <c r="DG6" s="482"/>
      <c r="DH6" s="482"/>
      <c r="DI6" s="483"/>
    </row>
    <row r="7" spans="1:119" ht="18.75" customHeight="1" x14ac:dyDescent="0.15">
      <c r="A7" s="181"/>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106</v>
      </c>
      <c r="AN7" s="474"/>
      <c r="AO7" s="474"/>
      <c r="AP7" s="474"/>
      <c r="AQ7" s="474"/>
      <c r="AR7" s="474"/>
      <c r="AS7" s="474"/>
      <c r="AT7" s="475"/>
      <c r="AU7" s="476" t="s">
        <v>107</v>
      </c>
      <c r="AV7" s="477"/>
      <c r="AW7" s="477"/>
      <c r="AX7" s="477"/>
      <c r="AY7" s="478" t="s">
        <v>108</v>
      </c>
      <c r="AZ7" s="479"/>
      <c r="BA7" s="479"/>
      <c r="BB7" s="479"/>
      <c r="BC7" s="479"/>
      <c r="BD7" s="479"/>
      <c r="BE7" s="479"/>
      <c r="BF7" s="479"/>
      <c r="BG7" s="479"/>
      <c r="BH7" s="479"/>
      <c r="BI7" s="479"/>
      <c r="BJ7" s="479"/>
      <c r="BK7" s="479"/>
      <c r="BL7" s="479"/>
      <c r="BM7" s="480"/>
      <c r="BN7" s="444">
        <v>5737</v>
      </c>
      <c r="BO7" s="445"/>
      <c r="BP7" s="445"/>
      <c r="BQ7" s="445"/>
      <c r="BR7" s="445"/>
      <c r="BS7" s="445"/>
      <c r="BT7" s="445"/>
      <c r="BU7" s="446"/>
      <c r="BV7" s="444">
        <v>39802</v>
      </c>
      <c r="BW7" s="445"/>
      <c r="BX7" s="445"/>
      <c r="BY7" s="445"/>
      <c r="BZ7" s="445"/>
      <c r="CA7" s="445"/>
      <c r="CB7" s="445"/>
      <c r="CC7" s="446"/>
      <c r="CD7" s="447" t="s">
        <v>109</v>
      </c>
      <c r="CE7" s="448"/>
      <c r="CF7" s="448"/>
      <c r="CG7" s="448"/>
      <c r="CH7" s="448"/>
      <c r="CI7" s="448"/>
      <c r="CJ7" s="448"/>
      <c r="CK7" s="448"/>
      <c r="CL7" s="448"/>
      <c r="CM7" s="448"/>
      <c r="CN7" s="448"/>
      <c r="CO7" s="448"/>
      <c r="CP7" s="448"/>
      <c r="CQ7" s="448"/>
      <c r="CR7" s="448"/>
      <c r="CS7" s="449"/>
      <c r="CT7" s="444">
        <v>7139534</v>
      </c>
      <c r="CU7" s="445"/>
      <c r="CV7" s="445"/>
      <c r="CW7" s="445"/>
      <c r="CX7" s="445"/>
      <c r="CY7" s="445"/>
      <c r="CZ7" s="445"/>
      <c r="DA7" s="446"/>
      <c r="DB7" s="444">
        <v>7402147</v>
      </c>
      <c r="DC7" s="445"/>
      <c r="DD7" s="445"/>
      <c r="DE7" s="445"/>
      <c r="DF7" s="445"/>
      <c r="DG7" s="445"/>
      <c r="DH7" s="445"/>
      <c r="DI7" s="446"/>
    </row>
    <row r="8" spans="1:119" ht="18.75" customHeight="1" thickBot="1" x14ac:dyDescent="0.2">
      <c r="A8" s="181"/>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110</v>
      </c>
      <c r="AN8" s="474"/>
      <c r="AO8" s="474"/>
      <c r="AP8" s="474"/>
      <c r="AQ8" s="474"/>
      <c r="AR8" s="474"/>
      <c r="AS8" s="474"/>
      <c r="AT8" s="475"/>
      <c r="AU8" s="476" t="s">
        <v>111</v>
      </c>
      <c r="AV8" s="477"/>
      <c r="AW8" s="477"/>
      <c r="AX8" s="477"/>
      <c r="AY8" s="478" t="s">
        <v>112</v>
      </c>
      <c r="AZ8" s="479"/>
      <c r="BA8" s="479"/>
      <c r="BB8" s="479"/>
      <c r="BC8" s="479"/>
      <c r="BD8" s="479"/>
      <c r="BE8" s="479"/>
      <c r="BF8" s="479"/>
      <c r="BG8" s="479"/>
      <c r="BH8" s="479"/>
      <c r="BI8" s="479"/>
      <c r="BJ8" s="479"/>
      <c r="BK8" s="479"/>
      <c r="BL8" s="479"/>
      <c r="BM8" s="480"/>
      <c r="BN8" s="444">
        <v>381090</v>
      </c>
      <c r="BO8" s="445"/>
      <c r="BP8" s="445"/>
      <c r="BQ8" s="445"/>
      <c r="BR8" s="445"/>
      <c r="BS8" s="445"/>
      <c r="BT8" s="445"/>
      <c r="BU8" s="446"/>
      <c r="BV8" s="444">
        <v>442758</v>
      </c>
      <c r="BW8" s="445"/>
      <c r="BX8" s="445"/>
      <c r="BY8" s="445"/>
      <c r="BZ8" s="445"/>
      <c r="CA8" s="445"/>
      <c r="CB8" s="445"/>
      <c r="CC8" s="446"/>
      <c r="CD8" s="447" t="s">
        <v>113</v>
      </c>
      <c r="CE8" s="448"/>
      <c r="CF8" s="448"/>
      <c r="CG8" s="448"/>
      <c r="CH8" s="448"/>
      <c r="CI8" s="448"/>
      <c r="CJ8" s="448"/>
      <c r="CK8" s="448"/>
      <c r="CL8" s="448"/>
      <c r="CM8" s="448"/>
      <c r="CN8" s="448"/>
      <c r="CO8" s="448"/>
      <c r="CP8" s="448"/>
      <c r="CQ8" s="448"/>
      <c r="CR8" s="448"/>
      <c r="CS8" s="449"/>
      <c r="CT8" s="484">
        <v>0.54</v>
      </c>
      <c r="CU8" s="485"/>
      <c r="CV8" s="485"/>
      <c r="CW8" s="485"/>
      <c r="CX8" s="485"/>
      <c r="CY8" s="485"/>
      <c r="CZ8" s="485"/>
      <c r="DA8" s="486"/>
      <c r="DB8" s="484">
        <v>0.53</v>
      </c>
      <c r="DC8" s="485"/>
      <c r="DD8" s="485"/>
      <c r="DE8" s="485"/>
      <c r="DF8" s="485"/>
      <c r="DG8" s="485"/>
      <c r="DH8" s="485"/>
      <c r="DI8" s="486"/>
    </row>
    <row r="9" spans="1:119" ht="18.75" customHeight="1" thickBot="1" x14ac:dyDescent="0.2">
      <c r="A9" s="181"/>
      <c r="B9" s="438" t="s">
        <v>114</v>
      </c>
      <c r="C9" s="439"/>
      <c r="D9" s="439"/>
      <c r="E9" s="439"/>
      <c r="F9" s="439"/>
      <c r="G9" s="439"/>
      <c r="H9" s="439"/>
      <c r="I9" s="439"/>
      <c r="J9" s="439"/>
      <c r="K9" s="487"/>
      <c r="L9" s="488" t="s">
        <v>115</v>
      </c>
      <c r="M9" s="489"/>
      <c r="N9" s="489"/>
      <c r="O9" s="489"/>
      <c r="P9" s="489"/>
      <c r="Q9" s="490"/>
      <c r="R9" s="491">
        <v>24391</v>
      </c>
      <c r="S9" s="492"/>
      <c r="T9" s="492"/>
      <c r="U9" s="492"/>
      <c r="V9" s="493"/>
      <c r="W9" s="401" t="s">
        <v>116</v>
      </c>
      <c r="X9" s="402"/>
      <c r="Y9" s="402"/>
      <c r="Z9" s="402"/>
      <c r="AA9" s="402"/>
      <c r="AB9" s="402"/>
      <c r="AC9" s="402"/>
      <c r="AD9" s="402"/>
      <c r="AE9" s="402"/>
      <c r="AF9" s="402"/>
      <c r="AG9" s="402"/>
      <c r="AH9" s="402"/>
      <c r="AI9" s="402"/>
      <c r="AJ9" s="402"/>
      <c r="AK9" s="402"/>
      <c r="AL9" s="403"/>
      <c r="AM9" s="473" t="s">
        <v>117</v>
      </c>
      <c r="AN9" s="474"/>
      <c r="AO9" s="474"/>
      <c r="AP9" s="474"/>
      <c r="AQ9" s="474"/>
      <c r="AR9" s="474"/>
      <c r="AS9" s="474"/>
      <c r="AT9" s="475"/>
      <c r="AU9" s="476" t="s">
        <v>111</v>
      </c>
      <c r="AV9" s="477"/>
      <c r="AW9" s="477"/>
      <c r="AX9" s="477"/>
      <c r="AY9" s="478" t="s">
        <v>118</v>
      </c>
      <c r="AZ9" s="479"/>
      <c r="BA9" s="479"/>
      <c r="BB9" s="479"/>
      <c r="BC9" s="479"/>
      <c r="BD9" s="479"/>
      <c r="BE9" s="479"/>
      <c r="BF9" s="479"/>
      <c r="BG9" s="479"/>
      <c r="BH9" s="479"/>
      <c r="BI9" s="479"/>
      <c r="BJ9" s="479"/>
      <c r="BK9" s="479"/>
      <c r="BL9" s="479"/>
      <c r="BM9" s="480"/>
      <c r="BN9" s="444">
        <v>-61668</v>
      </c>
      <c r="BO9" s="445"/>
      <c r="BP9" s="445"/>
      <c r="BQ9" s="445"/>
      <c r="BR9" s="445"/>
      <c r="BS9" s="445"/>
      <c r="BT9" s="445"/>
      <c r="BU9" s="446"/>
      <c r="BV9" s="444">
        <v>281786</v>
      </c>
      <c r="BW9" s="445"/>
      <c r="BX9" s="445"/>
      <c r="BY9" s="445"/>
      <c r="BZ9" s="445"/>
      <c r="CA9" s="445"/>
      <c r="CB9" s="445"/>
      <c r="CC9" s="446"/>
      <c r="CD9" s="447" t="s">
        <v>119</v>
      </c>
      <c r="CE9" s="448"/>
      <c r="CF9" s="448"/>
      <c r="CG9" s="448"/>
      <c r="CH9" s="448"/>
      <c r="CI9" s="448"/>
      <c r="CJ9" s="448"/>
      <c r="CK9" s="448"/>
      <c r="CL9" s="448"/>
      <c r="CM9" s="448"/>
      <c r="CN9" s="448"/>
      <c r="CO9" s="448"/>
      <c r="CP9" s="448"/>
      <c r="CQ9" s="448"/>
      <c r="CR9" s="448"/>
      <c r="CS9" s="449"/>
      <c r="CT9" s="441">
        <v>12.5</v>
      </c>
      <c r="CU9" s="442"/>
      <c r="CV9" s="442"/>
      <c r="CW9" s="442"/>
      <c r="CX9" s="442"/>
      <c r="CY9" s="442"/>
      <c r="CZ9" s="442"/>
      <c r="DA9" s="443"/>
      <c r="DB9" s="441">
        <v>12.8</v>
      </c>
      <c r="DC9" s="442"/>
      <c r="DD9" s="442"/>
      <c r="DE9" s="442"/>
      <c r="DF9" s="442"/>
      <c r="DG9" s="442"/>
      <c r="DH9" s="442"/>
      <c r="DI9" s="443"/>
    </row>
    <row r="10" spans="1:119" ht="18.75" customHeight="1" thickBot="1" x14ac:dyDescent="0.2">
      <c r="A10" s="181"/>
      <c r="B10" s="438"/>
      <c r="C10" s="439"/>
      <c r="D10" s="439"/>
      <c r="E10" s="439"/>
      <c r="F10" s="439"/>
      <c r="G10" s="439"/>
      <c r="H10" s="439"/>
      <c r="I10" s="439"/>
      <c r="J10" s="439"/>
      <c r="K10" s="487"/>
      <c r="L10" s="494" t="s">
        <v>120</v>
      </c>
      <c r="M10" s="474"/>
      <c r="N10" s="474"/>
      <c r="O10" s="474"/>
      <c r="P10" s="474"/>
      <c r="Q10" s="475"/>
      <c r="R10" s="495">
        <v>25940</v>
      </c>
      <c r="S10" s="496"/>
      <c r="T10" s="496"/>
      <c r="U10" s="496"/>
      <c r="V10" s="497"/>
      <c r="W10" s="432"/>
      <c r="X10" s="433"/>
      <c r="Y10" s="433"/>
      <c r="Z10" s="433"/>
      <c r="AA10" s="433"/>
      <c r="AB10" s="433"/>
      <c r="AC10" s="433"/>
      <c r="AD10" s="433"/>
      <c r="AE10" s="433"/>
      <c r="AF10" s="433"/>
      <c r="AG10" s="433"/>
      <c r="AH10" s="433"/>
      <c r="AI10" s="433"/>
      <c r="AJ10" s="433"/>
      <c r="AK10" s="433"/>
      <c r="AL10" s="436"/>
      <c r="AM10" s="473" t="s">
        <v>121</v>
      </c>
      <c r="AN10" s="474"/>
      <c r="AO10" s="474"/>
      <c r="AP10" s="474"/>
      <c r="AQ10" s="474"/>
      <c r="AR10" s="474"/>
      <c r="AS10" s="474"/>
      <c r="AT10" s="475"/>
      <c r="AU10" s="476" t="s">
        <v>111</v>
      </c>
      <c r="AV10" s="477"/>
      <c r="AW10" s="477"/>
      <c r="AX10" s="477"/>
      <c r="AY10" s="478" t="s">
        <v>122</v>
      </c>
      <c r="AZ10" s="479"/>
      <c r="BA10" s="479"/>
      <c r="BB10" s="479"/>
      <c r="BC10" s="479"/>
      <c r="BD10" s="479"/>
      <c r="BE10" s="479"/>
      <c r="BF10" s="479"/>
      <c r="BG10" s="479"/>
      <c r="BH10" s="479"/>
      <c r="BI10" s="479"/>
      <c r="BJ10" s="479"/>
      <c r="BK10" s="479"/>
      <c r="BL10" s="479"/>
      <c r="BM10" s="480"/>
      <c r="BN10" s="444">
        <v>9447</v>
      </c>
      <c r="BO10" s="445"/>
      <c r="BP10" s="445"/>
      <c r="BQ10" s="445"/>
      <c r="BR10" s="445"/>
      <c r="BS10" s="445"/>
      <c r="BT10" s="445"/>
      <c r="BU10" s="446"/>
      <c r="BV10" s="444">
        <v>1145</v>
      </c>
      <c r="BW10" s="445"/>
      <c r="BX10" s="445"/>
      <c r="BY10" s="445"/>
      <c r="BZ10" s="445"/>
      <c r="CA10" s="445"/>
      <c r="CB10" s="445"/>
      <c r="CC10" s="446"/>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8"/>
      <c r="C11" s="439"/>
      <c r="D11" s="439"/>
      <c r="E11" s="439"/>
      <c r="F11" s="439"/>
      <c r="G11" s="439"/>
      <c r="H11" s="439"/>
      <c r="I11" s="439"/>
      <c r="J11" s="439"/>
      <c r="K11" s="487"/>
      <c r="L11" s="498" t="s">
        <v>124</v>
      </c>
      <c r="M11" s="499"/>
      <c r="N11" s="499"/>
      <c r="O11" s="499"/>
      <c r="P11" s="499"/>
      <c r="Q11" s="500"/>
      <c r="R11" s="501" t="s">
        <v>125</v>
      </c>
      <c r="S11" s="502"/>
      <c r="T11" s="502"/>
      <c r="U11" s="502"/>
      <c r="V11" s="503"/>
      <c r="W11" s="432"/>
      <c r="X11" s="433"/>
      <c r="Y11" s="433"/>
      <c r="Z11" s="433"/>
      <c r="AA11" s="433"/>
      <c r="AB11" s="433"/>
      <c r="AC11" s="433"/>
      <c r="AD11" s="433"/>
      <c r="AE11" s="433"/>
      <c r="AF11" s="433"/>
      <c r="AG11" s="433"/>
      <c r="AH11" s="433"/>
      <c r="AI11" s="433"/>
      <c r="AJ11" s="433"/>
      <c r="AK11" s="433"/>
      <c r="AL11" s="436"/>
      <c r="AM11" s="473" t="s">
        <v>126</v>
      </c>
      <c r="AN11" s="474"/>
      <c r="AO11" s="474"/>
      <c r="AP11" s="474"/>
      <c r="AQ11" s="474"/>
      <c r="AR11" s="474"/>
      <c r="AS11" s="474"/>
      <c r="AT11" s="475"/>
      <c r="AU11" s="476" t="s">
        <v>127</v>
      </c>
      <c r="AV11" s="477"/>
      <c r="AW11" s="477"/>
      <c r="AX11" s="477"/>
      <c r="AY11" s="478" t="s">
        <v>128</v>
      </c>
      <c r="AZ11" s="479"/>
      <c r="BA11" s="479"/>
      <c r="BB11" s="479"/>
      <c r="BC11" s="479"/>
      <c r="BD11" s="479"/>
      <c r="BE11" s="479"/>
      <c r="BF11" s="479"/>
      <c r="BG11" s="479"/>
      <c r="BH11" s="479"/>
      <c r="BI11" s="479"/>
      <c r="BJ11" s="479"/>
      <c r="BK11" s="479"/>
      <c r="BL11" s="479"/>
      <c r="BM11" s="480"/>
      <c r="BN11" s="444">
        <v>0</v>
      </c>
      <c r="BO11" s="445"/>
      <c r="BP11" s="445"/>
      <c r="BQ11" s="445"/>
      <c r="BR11" s="445"/>
      <c r="BS11" s="445"/>
      <c r="BT11" s="445"/>
      <c r="BU11" s="446"/>
      <c r="BV11" s="444">
        <v>748</v>
      </c>
      <c r="BW11" s="445"/>
      <c r="BX11" s="445"/>
      <c r="BY11" s="445"/>
      <c r="BZ11" s="445"/>
      <c r="CA11" s="445"/>
      <c r="CB11" s="445"/>
      <c r="CC11" s="446"/>
      <c r="CD11" s="447" t="s">
        <v>129</v>
      </c>
      <c r="CE11" s="448"/>
      <c r="CF11" s="448"/>
      <c r="CG11" s="448"/>
      <c r="CH11" s="448"/>
      <c r="CI11" s="448"/>
      <c r="CJ11" s="448"/>
      <c r="CK11" s="448"/>
      <c r="CL11" s="448"/>
      <c r="CM11" s="448"/>
      <c r="CN11" s="448"/>
      <c r="CO11" s="448"/>
      <c r="CP11" s="448"/>
      <c r="CQ11" s="448"/>
      <c r="CR11" s="448"/>
      <c r="CS11" s="449"/>
      <c r="CT11" s="484" t="s">
        <v>130</v>
      </c>
      <c r="CU11" s="485"/>
      <c r="CV11" s="485"/>
      <c r="CW11" s="485"/>
      <c r="CX11" s="485"/>
      <c r="CY11" s="485"/>
      <c r="CZ11" s="485"/>
      <c r="DA11" s="486"/>
      <c r="DB11" s="484" t="s">
        <v>131</v>
      </c>
      <c r="DC11" s="485"/>
      <c r="DD11" s="485"/>
      <c r="DE11" s="485"/>
      <c r="DF11" s="485"/>
      <c r="DG11" s="485"/>
      <c r="DH11" s="485"/>
      <c r="DI11" s="486"/>
    </row>
    <row r="12" spans="1:119" ht="18.75" customHeight="1" x14ac:dyDescent="0.15">
      <c r="A12" s="181"/>
      <c r="B12" s="504" t="s">
        <v>132</v>
      </c>
      <c r="C12" s="505"/>
      <c r="D12" s="505"/>
      <c r="E12" s="505"/>
      <c r="F12" s="505"/>
      <c r="G12" s="505"/>
      <c r="H12" s="505"/>
      <c r="I12" s="505"/>
      <c r="J12" s="505"/>
      <c r="K12" s="506"/>
      <c r="L12" s="513" t="s">
        <v>133</v>
      </c>
      <c r="M12" s="514"/>
      <c r="N12" s="514"/>
      <c r="O12" s="514"/>
      <c r="P12" s="514"/>
      <c r="Q12" s="515"/>
      <c r="R12" s="516">
        <v>24195</v>
      </c>
      <c r="S12" s="517"/>
      <c r="T12" s="517"/>
      <c r="U12" s="517"/>
      <c r="V12" s="518"/>
      <c r="W12" s="519" t="s">
        <v>1</v>
      </c>
      <c r="X12" s="477"/>
      <c r="Y12" s="477"/>
      <c r="Z12" s="477"/>
      <c r="AA12" s="477"/>
      <c r="AB12" s="520"/>
      <c r="AC12" s="521" t="s">
        <v>134</v>
      </c>
      <c r="AD12" s="522"/>
      <c r="AE12" s="522"/>
      <c r="AF12" s="522"/>
      <c r="AG12" s="523"/>
      <c r="AH12" s="521" t="s">
        <v>135</v>
      </c>
      <c r="AI12" s="522"/>
      <c r="AJ12" s="522"/>
      <c r="AK12" s="522"/>
      <c r="AL12" s="524"/>
      <c r="AM12" s="473" t="s">
        <v>136</v>
      </c>
      <c r="AN12" s="474"/>
      <c r="AO12" s="474"/>
      <c r="AP12" s="474"/>
      <c r="AQ12" s="474"/>
      <c r="AR12" s="474"/>
      <c r="AS12" s="474"/>
      <c r="AT12" s="475"/>
      <c r="AU12" s="476" t="s">
        <v>137</v>
      </c>
      <c r="AV12" s="477"/>
      <c r="AW12" s="477"/>
      <c r="AX12" s="477"/>
      <c r="AY12" s="478" t="s">
        <v>138</v>
      </c>
      <c r="AZ12" s="479"/>
      <c r="BA12" s="479"/>
      <c r="BB12" s="479"/>
      <c r="BC12" s="479"/>
      <c r="BD12" s="479"/>
      <c r="BE12" s="479"/>
      <c r="BF12" s="479"/>
      <c r="BG12" s="479"/>
      <c r="BH12" s="479"/>
      <c r="BI12" s="479"/>
      <c r="BJ12" s="479"/>
      <c r="BK12" s="479"/>
      <c r="BL12" s="479"/>
      <c r="BM12" s="480"/>
      <c r="BN12" s="444">
        <v>340000</v>
      </c>
      <c r="BO12" s="445"/>
      <c r="BP12" s="445"/>
      <c r="BQ12" s="445"/>
      <c r="BR12" s="445"/>
      <c r="BS12" s="445"/>
      <c r="BT12" s="445"/>
      <c r="BU12" s="446"/>
      <c r="BV12" s="444">
        <v>40000</v>
      </c>
      <c r="BW12" s="445"/>
      <c r="BX12" s="445"/>
      <c r="BY12" s="445"/>
      <c r="BZ12" s="445"/>
      <c r="CA12" s="445"/>
      <c r="CB12" s="445"/>
      <c r="CC12" s="446"/>
      <c r="CD12" s="447" t="s">
        <v>139</v>
      </c>
      <c r="CE12" s="448"/>
      <c r="CF12" s="448"/>
      <c r="CG12" s="448"/>
      <c r="CH12" s="448"/>
      <c r="CI12" s="448"/>
      <c r="CJ12" s="448"/>
      <c r="CK12" s="448"/>
      <c r="CL12" s="448"/>
      <c r="CM12" s="448"/>
      <c r="CN12" s="448"/>
      <c r="CO12" s="448"/>
      <c r="CP12" s="448"/>
      <c r="CQ12" s="448"/>
      <c r="CR12" s="448"/>
      <c r="CS12" s="449"/>
      <c r="CT12" s="484" t="s">
        <v>131</v>
      </c>
      <c r="CU12" s="485"/>
      <c r="CV12" s="485"/>
      <c r="CW12" s="485"/>
      <c r="CX12" s="485"/>
      <c r="CY12" s="485"/>
      <c r="CZ12" s="485"/>
      <c r="DA12" s="486"/>
      <c r="DB12" s="484" t="s">
        <v>131</v>
      </c>
      <c r="DC12" s="485"/>
      <c r="DD12" s="485"/>
      <c r="DE12" s="485"/>
      <c r="DF12" s="485"/>
      <c r="DG12" s="485"/>
      <c r="DH12" s="485"/>
      <c r="DI12" s="486"/>
    </row>
    <row r="13" spans="1:119" ht="18.75" customHeight="1" x14ac:dyDescent="0.15">
      <c r="A13" s="181"/>
      <c r="B13" s="507"/>
      <c r="C13" s="508"/>
      <c r="D13" s="508"/>
      <c r="E13" s="508"/>
      <c r="F13" s="508"/>
      <c r="G13" s="508"/>
      <c r="H13" s="508"/>
      <c r="I13" s="508"/>
      <c r="J13" s="508"/>
      <c r="K13" s="509"/>
      <c r="L13" s="190"/>
      <c r="M13" s="535" t="s">
        <v>140</v>
      </c>
      <c r="N13" s="536"/>
      <c r="O13" s="536"/>
      <c r="P13" s="536"/>
      <c r="Q13" s="537"/>
      <c r="R13" s="528">
        <v>23787</v>
      </c>
      <c r="S13" s="529"/>
      <c r="T13" s="529"/>
      <c r="U13" s="529"/>
      <c r="V13" s="530"/>
      <c r="W13" s="460" t="s">
        <v>141</v>
      </c>
      <c r="X13" s="461"/>
      <c r="Y13" s="461"/>
      <c r="Z13" s="461"/>
      <c r="AA13" s="461"/>
      <c r="AB13" s="451"/>
      <c r="AC13" s="495">
        <v>552</v>
      </c>
      <c r="AD13" s="496"/>
      <c r="AE13" s="496"/>
      <c r="AF13" s="496"/>
      <c r="AG13" s="538"/>
      <c r="AH13" s="495">
        <v>714</v>
      </c>
      <c r="AI13" s="496"/>
      <c r="AJ13" s="496"/>
      <c r="AK13" s="496"/>
      <c r="AL13" s="497"/>
      <c r="AM13" s="473" t="s">
        <v>142</v>
      </c>
      <c r="AN13" s="474"/>
      <c r="AO13" s="474"/>
      <c r="AP13" s="474"/>
      <c r="AQ13" s="474"/>
      <c r="AR13" s="474"/>
      <c r="AS13" s="474"/>
      <c r="AT13" s="475"/>
      <c r="AU13" s="476" t="s">
        <v>143</v>
      </c>
      <c r="AV13" s="477"/>
      <c r="AW13" s="477"/>
      <c r="AX13" s="477"/>
      <c r="AY13" s="478" t="s">
        <v>144</v>
      </c>
      <c r="AZ13" s="479"/>
      <c r="BA13" s="479"/>
      <c r="BB13" s="479"/>
      <c r="BC13" s="479"/>
      <c r="BD13" s="479"/>
      <c r="BE13" s="479"/>
      <c r="BF13" s="479"/>
      <c r="BG13" s="479"/>
      <c r="BH13" s="479"/>
      <c r="BI13" s="479"/>
      <c r="BJ13" s="479"/>
      <c r="BK13" s="479"/>
      <c r="BL13" s="479"/>
      <c r="BM13" s="480"/>
      <c r="BN13" s="444">
        <v>-392221</v>
      </c>
      <c r="BO13" s="445"/>
      <c r="BP13" s="445"/>
      <c r="BQ13" s="445"/>
      <c r="BR13" s="445"/>
      <c r="BS13" s="445"/>
      <c r="BT13" s="445"/>
      <c r="BU13" s="446"/>
      <c r="BV13" s="444">
        <v>243679</v>
      </c>
      <c r="BW13" s="445"/>
      <c r="BX13" s="445"/>
      <c r="BY13" s="445"/>
      <c r="BZ13" s="445"/>
      <c r="CA13" s="445"/>
      <c r="CB13" s="445"/>
      <c r="CC13" s="446"/>
      <c r="CD13" s="447" t="s">
        <v>145</v>
      </c>
      <c r="CE13" s="448"/>
      <c r="CF13" s="448"/>
      <c r="CG13" s="448"/>
      <c r="CH13" s="448"/>
      <c r="CI13" s="448"/>
      <c r="CJ13" s="448"/>
      <c r="CK13" s="448"/>
      <c r="CL13" s="448"/>
      <c r="CM13" s="448"/>
      <c r="CN13" s="448"/>
      <c r="CO13" s="448"/>
      <c r="CP13" s="448"/>
      <c r="CQ13" s="448"/>
      <c r="CR13" s="448"/>
      <c r="CS13" s="449"/>
      <c r="CT13" s="441">
        <v>9.1999999999999993</v>
      </c>
      <c r="CU13" s="442"/>
      <c r="CV13" s="442"/>
      <c r="CW13" s="442"/>
      <c r="CX13" s="442"/>
      <c r="CY13" s="442"/>
      <c r="CZ13" s="442"/>
      <c r="DA13" s="443"/>
      <c r="DB13" s="441">
        <v>9.1</v>
      </c>
      <c r="DC13" s="442"/>
      <c r="DD13" s="442"/>
      <c r="DE13" s="442"/>
      <c r="DF13" s="442"/>
      <c r="DG13" s="442"/>
      <c r="DH13" s="442"/>
      <c r="DI13" s="443"/>
    </row>
    <row r="14" spans="1:119" ht="18.75" customHeight="1" thickBot="1" x14ac:dyDescent="0.2">
      <c r="A14" s="181"/>
      <c r="B14" s="507"/>
      <c r="C14" s="508"/>
      <c r="D14" s="508"/>
      <c r="E14" s="508"/>
      <c r="F14" s="508"/>
      <c r="G14" s="508"/>
      <c r="H14" s="508"/>
      <c r="I14" s="508"/>
      <c r="J14" s="508"/>
      <c r="K14" s="509"/>
      <c r="L14" s="525" t="s">
        <v>146</v>
      </c>
      <c r="M14" s="526"/>
      <c r="N14" s="526"/>
      <c r="O14" s="526"/>
      <c r="P14" s="526"/>
      <c r="Q14" s="527"/>
      <c r="R14" s="528">
        <v>24493</v>
      </c>
      <c r="S14" s="529"/>
      <c r="T14" s="529"/>
      <c r="U14" s="529"/>
      <c r="V14" s="530"/>
      <c r="W14" s="434"/>
      <c r="X14" s="435"/>
      <c r="Y14" s="435"/>
      <c r="Z14" s="435"/>
      <c r="AA14" s="435"/>
      <c r="AB14" s="424"/>
      <c r="AC14" s="531">
        <v>5.4</v>
      </c>
      <c r="AD14" s="532"/>
      <c r="AE14" s="532"/>
      <c r="AF14" s="532"/>
      <c r="AG14" s="533"/>
      <c r="AH14" s="531">
        <v>6.4</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147</v>
      </c>
      <c r="CE14" s="540"/>
      <c r="CF14" s="540"/>
      <c r="CG14" s="540"/>
      <c r="CH14" s="540"/>
      <c r="CI14" s="540"/>
      <c r="CJ14" s="540"/>
      <c r="CK14" s="540"/>
      <c r="CL14" s="540"/>
      <c r="CM14" s="540"/>
      <c r="CN14" s="540"/>
      <c r="CO14" s="540"/>
      <c r="CP14" s="540"/>
      <c r="CQ14" s="540"/>
      <c r="CR14" s="540"/>
      <c r="CS14" s="541"/>
      <c r="CT14" s="542">
        <v>10.1</v>
      </c>
      <c r="CU14" s="543"/>
      <c r="CV14" s="543"/>
      <c r="CW14" s="543"/>
      <c r="CX14" s="543"/>
      <c r="CY14" s="543"/>
      <c r="CZ14" s="543"/>
      <c r="DA14" s="544"/>
      <c r="DB14" s="542">
        <v>20.6</v>
      </c>
      <c r="DC14" s="543"/>
      <c r="DD14" s="543"/>
      <c r="DE14" s="543"/>
      <c r="DF14" s="543"/>
      <c r="DG14" s="543"/>
      <c r="DH14" s="543"/>
      <c r="DI14" s="544"/>
    </row>
    <row r="15" spans="1:119" ht="18.75" customHeight="1" x14ac:dyDescent="0.15">
      <c r="A15" s="181"/>
      <c r="B15" s="507"/>
      <c r="C15" s="508"/>
      <c r="D15" s="508"/>
      <c r="E15" s="508"/>
      <c r="F15" s="508"/>
      <c r="G15" s="508"/>
      <c r="H15" s="508"/>
      <c r="I15" s="508"/>
      <c r="J15" s="508"/>
      <c r="K15" s="509"/>
      <c r="L15" s="190"/>
      <c r="M15" s="535" t="s">
        <v>148</v>
      </c>
      <c r="N15" s="536"/>
      <c r="O15" s="536"/>
      <c r="P15" s="536"/>
      <c r="Q15" s="537"/>
      <c r="R15" s="528">
        <v>24164</v>
      </c>
      <c r="S15" s="529"/>
      <c r="T15" s="529"/>
      <c r="U15" s="529"/>
      <c r="V15" s="530"/>
      <c r="W15" s="460" t="s">
        <v>149</v>
      </c>
      <c r="X15" s="461"/>
      <c r="Y15" s="461"/>
      <c r="Z15" s="461"/>
      <c r="AA15" s="461"/>
      <c r="AB15" s="451"/>
      <c r="AC15" s="495">
        <v>3268</v>
      </c>
      <c r="AD15" s="496"/>
      <c r="AE15" s="496"/>
      <c r="AF15" s="496"/>
      <c r="AG15" s="538"/>
      <c r="AH15" s="495">
        <v>3565</v>
      </c>
      <c r="AI15" s="496"/>
      <c r="AJ15" s="496"/>
      <c r="AK15" s="496"/>
      <c r="AL15" s="497"/>
      <c r="AM15" s="473"/>
      <c r="AN15" s="474"/>
      <c r="AO15" s="474"/>
      <c r="AP15" s="474"/>
      <c r="AQ15" s="474"/>
      <c r="AR15" s="474"/>
      <c r="AS15" s="474"/>
      <c r="AT15" s="475"/>
      <c r="AU15" s="476"/>
      <c r="AV15" s="477"/>
      <c r="AW15" s="477"/>
      <c r="AX15" s="477"/>
      <c r="AY15" s="404" t="s">
        <v>150</v>
      </c>
      <c r="AZ15" s="405"/>
      <c r="BA15" s="405"/>
      <c r="BB15" s="405"/>
      <c r="BC15" s="405"/>
      <c r="BD15" s="405"/>
      <c r="BE15" s="405"/>
      <c r="BF15" s="405"/>
      <c r="BG15" s="405"/>
      <c r="BH15" s="405"/>
      <c r="BI15" s="405"/>
      <c r="BJ15" s="405"/>
      <c r="BK15" s="405"/>
      <c r="BL15" s="405"/>
      <c r="BM15" s="406"/>
      <c r="BN15" s="407">
        <v>3296018</v>
      </c>
      <c r="BO15" s="408"/>
      <c r="BP15" s="408"/>
      <c r="BQ15" s="408"/>
      <c r="BR15" s="408"/>
      <c r="BS15" s="408"/>
      <c r="BT15" s="408"/>
      <c r="BU15" s="409"/>
      <c r="BV15" s="407">
        <v>3164731</v>
      </c>
      <c r="BW15" s="408"/>
      <c r="BX15" s="408"/>
      <c r="BY15" s="408"/>
      <c r="BZ15" s="408"/>
      <c r="CA15" s="408"/>
      <c r="CB15" s="408"/>
      <c r="CC15" s="409"/>
      <c r="CD15" s="545" t="s">
        <v>151</v>
      </c>
      <c r="CE15" s="546"/>
      <c r="CF15" s="546"/>
      <c r="CG15" s="546"/>
      <c r="CH15" s="546"/>
      <c r="CI15" s="546"/>
      <c r="CJ15" s="546"/>
      <c r="CK15" s="546"/>
      <c r="CL15" s="546"/>
      <c r="CM15" s="546"/>
      <c r="CN15" s="546"/>
      <c r="CO15" s="546"/>
      <c r="CP15" s="546"/>
      <c r="CQ15" s="546"/>
      <c r="CR15" s="546"/>
      <c r="CS15" s="54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7"/>
      <c r="C16" s="508"/>
      <c r="D16" s="508"/>
      <c r="E16" s="508"/>
      <c r="F16" s="508"/>
      <c r="G16" s="508"/>
      <c r="H16" s="508"/>
      <c r="I16" s="508"/>
      <c r="J16" s="508"/>
      <c r="K16" s="509"/>
      <c r="L16" s="525" t="s">
        <v>152</v>
      </c>
      <c r="M16" s="548"/>
      <c r="N16" s="548"/>
      <c r="O16" s="548"/>
      <c r="P16" s="548"/>
      <c r="Q16" s="549"/>
      <c r="R16" s="550" t="s">
        <v>153</v>
      </c>
      <c r="S16" s="551"/>
      <c r="T16" s="551"/>
      <c r="U16" s="551"/>
      <c r="V16" s="552"/>
      <c r="W16" s="434"/>
      <c r="X16" s="435"/>
      <c r="Y16" s="435"/>
      <c r="Z16" s="435"/>
      <c r="AA16" s="435"/>
      <c r="AB16" s="424"/>
      <c r="AC16" s="531">
        <v>31.9</v>
      </c>
      <c r="AD16" s="532"/>
      <c r="AE16" s="532"/>
      <c r="AF16" s="532"/>
      <c r="AG16" s="533"/>
      <c r="AH16" s="531">
        <v>31.8</v>
      </c>
      <c r="AI16" s="532"/>
      <c r="AJ16" s="532"/>
      <c r="AK16" s="532"/>
      <c r="AL16" s="534"/>
      <c r="AM16" s="473"/>
      <c r="AN16" s="474"/>
      <c r="AO16" s="474"/>
      <c r="AP16" s="474"/>
      <c r="AQ16" s="474"/>
      <c r="AR16" s="474"/>
      <c r="AS16" s="474"/>
      <c r="AT16" s="475"/>
      <c r="AU16" s="476"/>
      <c r="AV16" s="477"/>
      <c r="AW16" s="477"/>
      <c r="AX16" s="477"/>
      <c r="AY16" s="478" t="s">
        <v>154</v>
      </c>
      <c r="AZ16" s="479"/>
      <c r="BA16" s="479"/>
      <c r="BB16" s="479"/>
      <c r="BC16" s="479"/>
      <c r="BD16" s="479"/>
      <c r="BE16" s="479"/>
      <c r="BF16" s="479"/>
      <c r="BG16" s="479"/>
      <c r="BH16" s="479"/>
      <c r="BI16" s="479"/>
      <c r="BJ16" s="479"/>
      <c r="BK16" s="479"/>
      <c r="BL16" s="479"/>
      <c r="BM16" s="480"/>
      <c r="BN16" s="444">
        <v>6147178</v>
      </c>
      <c r="BO16" s="445"/>
      <c r="BP16" s="445"/>
      <c r="BQ16" s="445"/>
      <c r="BR16" s="445"/>
      <c r="BS16" s="445"/>
      <c r="BT16" s="445"/>
      <c r="BU16" s="446"/>
      <c r="BV16" s="444">
        <v>6178476</v>
      </c>
      <c r="BW16" s="445"/>
      <c r="BX16" s="445"/>
      <c r="BY16" s="445"/>
      <c r="BZ16" s="445"/>
      <c r="CA16" s="445"/>
      <c r="CB16" s="445"/>
      <c r="CC16" s="446"/>
      <c r="CD16" s="194"/>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x14ac:dyDescent="0.2">
      <c r="A17" s="181"/>
      <c r="B17" s="510"/>
      <c r="C17" s="511"/>
      <c r="D17" s="511"/>
      <c r="E17" s="511"/>
      <c r="F17" s="511"/>
      <c r="G17" s="511"/>
      <c r="H17" s="511"/>
      <c r="I17" s="511"/>
      <c r="J17" s="511"/>
      <c r="K17" s="512"/>
      <c r="L17" s="195"/>
      <c r="M17" s="555" t="s">
        <v>155</v>
      </c>
      <c r="N17" s="556"/>
      <c r="O17" s="556"/>
      <c r="P17" s="556"/>
      <c r="Q17" s="557"/>
      <c r="R17" s="550" t="s">
        <v>156</v>
      </c>
      <c r="S17" s="551"/>
      <c r="T17" s="551"/>
      <c r="U17" s="551"/>
      <c r="V17" s="552"/>
      <c r="W17" s="460" t="s">
        <v>157</v>
      </c>
      <c r="X17" s="461"/>
      <c r="Y17" s="461"/>
      <c r="Z17" s="461"/>
      <c r="AA17" s="461"/>
      <c r="AB17" s="451"/>
      <c r="AC17" s="495">
        <v>6438</v>
      </c>
      <c r="AD17" s="496"/>
      <c r="AE17" s="496"/>
      <c r="AF17" s="496"/>
      <c r="AG17" s="538"/>
      <c r="AH17" s="495">
        <v>6916</v>
      </c>
      <c r="AI17" s="496"/>
      <c r="AJ17" s="496"/>
      <c r="AK17" s="496"/>
      <c r="AL17" s="497"/>
      <c r="AM17" s="473"/>
      <c r="AN17" s="474"/>
      <c r="AO17" s="474"/>
      <c r="AP17" s="474"/>
      <c r="AQ17" s="474"/>
      <c r="AR17" s="474"/>
      <c r="AS17" s="474"/>
      <c r="AT17" s="475"/>
      <c r="AU17" s="476"/>
      <c r="AV17" s="477"/>
      <c r="AW17" s="477"/>
      <c r="AX17" s="477"/>
      <c r="AY17" s="478" t="s">
        <v>158</v>
      </c>
      <c r="AZ17" s="479"/>
      <c r="BA17" s="479"/>
      <c r="BB17" s="479"/>
      <c r="BC17" s="479"/>
      <c r="BD17" s="479"/>
      <c r="BE17" s="479"/>
      <c r="BF17" s="479"/>
      <c r="BG17" s="479"/>
      <c r="BH17" s="479"/>
      <c r="BI17" s="479"/>
      <c r="BJ17" s="479"/>
      <c r="BK17" s="479"/>
      <c r="BL17" s="479"/>
      <c r="BM17" s="480"/>
      <c r="BN17" s="444">
        <v>4175672</v>
      </c>
      <c r="BO17" s="445"/>
      <c r="BP17" s="445"/>
      <c r="BQ17" s="445"/>
      <c r="BR17" s="445"/>
      <c r="BS17" s="445"/>
      <c r="BT17" s="445"/>
      <c r="BU17" s="446"/>
      <c r="BV17" s="444">
        <v>3999185</v>
      </c>
      <c r="BW17" s="445"/>
      <c r="BX17" s="445"/>
      <c r="BY17" s="445"/>
      <c r="BZ17" s="445"/>
      <c r="CA17" s="445"/>
      <c r="CB17" s="445"/>
      <c r="CC17" s="446"/>
      <c r="CD17" s="194"/>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x14ac:dyDescent="0.2">
      <c r="A18" s="181"/>
      <c r="B18" s="566" t="s">
        <v>159</v>
      </c>
      <c r="C18" s="487"/>
      <c r="D18" s="487"/>
      <c r="E18" s="567"/>
      <c r="F18" s="567"/>
      <c r="G18" s="567"/>
      <c r="H18" s="567"/>
      <c r="I18" s="567"/>
      <c r="J18" s="567"/>
      <c r="K18" s="567"/>
      <c r="L18" s="568">
        <v>111.01</v>
      </c>
      <c r="M18" s="568"/>
      <c r="N18" s="568"/>
      <c r="O18" s="568"/>
      <c r="P18" s="568"/>
      <c r="Q18" s="568"/>
      <c r="R18" s="569"/>
      <c r="S18" s="569"/>
      <c r="T18" s="569"/>
      <c r="U18" s="569"/>
      <c r="V18" s="570"/>
      <c r="W18" s="462"/>
      <c r="X18" s="463"/>
      <c r="Y18" s="463"/>
      <c r="Z18" s="463"/>
      <c r="AA18" s="463"/>
      <c r="AB18" s="454"/>
      <c r="AC18" s="571">
        <v>62.8</v>
      </c>
      <c r="AD18" s="572"/>
      <c r="AE18" s="572"/>
      <c r="AF18" s="572"/>
      <c r="AG18" s="573"/>
      <c r="AH18" s="571">
        <v>61.8</v>
      </c>
      <c r="AI18" s="572"/>
      <c r="AJ18" s="572"/>
      <c r="AK18" s="572"/>
      <c r="AL18" s="574"/>
      <c r="AM18" s="473"/>
      <c r="AN18" s="474"/>
      <c r="AO18" s="474"/>
      <c r="AP18" s="474"/>
      <c r="AQ18" s="474"/>
      <c r="AR18" s="474"/>
      <c r="AS18" s="474"/>
      <c r="AT18" s="475"/>
      <c r="AU18" s="476"/>
      <c r="AV18" s="477"/>
      <c r="AW18" s="477"/>
      <c r="AX18" s="477"/>
      <c r="AY18" s="478" t="s">
        <v>160</v>
      </c>
      <c r="AZ18" s="479"/>
      <c r="BA18" s="479"/>
      <c r="BB18" s="479"/>
      <c r="BC18" s="479"/>
      <c r="BD18" s="479"/>
      <c r="BE18" s="479"/>
      <c r="BF18" s="479"/>
      <c r="BG18" s="479"/>
      <c r="BH18" s="479"/>
      <c r="BI18" s="479"/>
      <c r="BJ18" s="479"/>
      <c r="BK18" s="479"/>
      <c r="BL18" s="479"/>
      <c r="BM18" s="480"/>
      <c r="BN18" s="444">
        <v>7027206</v>
      </c>
      <c r="BO18" s="445"/>
      <c r="BP18" s="445"/>
      <c r="BQ18" s="445"/>
      <c r="BR18" s="445"/>
      <c r="BS18" s="445"/>
      <c r="BT18" s="445"/>
      <c r="BU18" s="446"/>
      <c r="BV18" s="444">
        <v>6869094</v>
      </c>
      <c r="BW18" s="445"/>
      <c r="BX18" s="445"/>
      <c r="BY18" s="445"/>
      <c r="BZ18" s="445"/>
      <c r="CA18" s="445"/>
      <c r="CB18" s="445"/>
      <c r="CC18" s="446"/>
      <c r="CD18" s="194"/>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x14ac:dyDescent="0.2">
      <c r="A19" s="181"/>
      <c r="B19" s="566" t="s">
        <v>161</v>
      </c>
      <c r="C19" s="487"/>
      <c r="D19" s="487"/>
      <c r="E19" s="567"/>
      <c r="F19" s="567"/>
      <c r="G19" s="567"/>
      <c r="H19" s="567"/>
      <c r="I19" s="567"/>
      <c r="J19" s="567"/>
      <c r="K19" s="567"/>
      <c r="L19" s="575">
        <v>220</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162</v>
      </c>
      <c r="AZ19" s="479"/>
      <c r="BA19" s="479"/>
      <c r="BB19" s="479"/>
      <c r="BC19" s="479"/>
      <c r="BD19" s="479"/>
      <c r="BE19" s="479"/>
      <c r="BF19" s="479"/>
      <c r="BG19" s="479"/>
      <c r="BH19" s="479"/>
      <c r="BI19" s="479"/>
      <c r="BJ19" s="479"/>
      <c r="BK19" s="479"/>
      <c r="BL19" s="479"/>
      <c r="BM19" s="480"/>
      <c r="BN19" s="444">
        <v>8990599</v>
      </c>
      <c r="BO19" s="445"/>
      <c r="BP19" s="445"/>
      <c r="BQ19" s="445"/>
      <c r="BR19" s="445"/>
      <c r="BS19" s="445"/>
      <c r="BT19" s="445"/>
      <c r="BU19" s="446"/>
      <c r="BV19" s="444">
        <v>8711380</v>
      </c>
      <c r="BW19" s="445"/>
      <c r="BX19" s="445"/>
      <c r="BY19" s="445"/>
      <c r="BZ19" s="445"/>
      <c r="CA19" s="445"/>
      <c r="CB19" s="445"/>
      <c r="CC19" s="446"/>
      <c r="CD19" s="194"/>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x14ac:dyDescent="0.2">
      <c r="A20" s="181"/>
      <c r="B20" s="566" t="s">
        <v>163</v>
      </c>
      <c r="C20" s="487"/>
      <c r="D20" s="487"/>
      <c r="E20" s="567"/>
      <c r="F20" s="567"/>
      <c r="G20" s="567"/>
      <c r="H20" s="567"/>
      <c r="I20" s="567"/>
      <c r="J20" s="567"/>
      <c r="K20" s="567"/>
      <c r="L20" s="575">
        <v>9910</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94"/>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x14ac:dyDescent="0.2">
      <c r="A21" s="181"/>
      <c r="B21" s="584" t="s">
        <v>164</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94"/>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x14ac:dyDescent="0.15">
      <c r="A22" s="181"/>
      <c r="B22" s="614" t="s">
        <v>165</v>
      </c>
      <c r="C22" s="588"/>
      <c r="D22" s="589"/>
      <c r="E22" s="456" t="s">
        <v>1</v>
      </c>
      <c r="F22" s="461"/>
      <c r="G22" s="461"/>
      <c r="H22" s="461"/>
      <c r="I22" s="461"/>
      <c r="J22" s="461"/>
      <c r="K22" s="451"/>
      <c r="L22" s="456" t="s">
        <v>166</v>
      </c>
      <c r="M22" s="461"/>
      <c r="N22" s="461"/>
      <c r="O22" s="461"/>
      <c r="P22" s="451"/>
      <c r="Q22" s="619" t="s">
        <v>167</v>
      </c>
      <c r="R22" s="620"/>
      <c r="S22" s="620"/>
      <c r="T22" s="620"/>
      <c r="U22" s="620"/>
      <c r="V22" s="621"/>
      <c r="W22" s="587" t="s">
        <v>168</v>
      </c>
      <c r="X22" s="588"/>
      <c r="Y22" s="589"/>
      <c r="Z22" s="456" t="s">
        <v>1</v>
      </c>
      <c r="AA22" s="461"/>
      <c r="AB22" s="461"/>
      <c r="AC22" s="461"/>
      <c r="AD22" s="461"/>
      <c r="AE22" s="461"/>
      <c r="AF22" s="461"/>
      <c r="AG22" s="451"/>
      <c r="AH22" s="625" t="s">
        <v>169</v>
      </c>
      <c r="AI22" s="461"/>
      <c r="AJ22" s="461"/>
      <c r="AK22" s="461"/>
      <c r="AL22" s="451"/>
      <c r="AM22" s="625" t="s">
        <v>170</v>
      </c>
      <c r="AN22" s="626"/>
      <c r="AO22" s="626"/>
      <c r="AP22" s="626"/>
      <c r="AQ22" s="626"/>
      <c r="AR22" s="627"/>
      <c r="AS22" s="619" t="s">
        <v>167</v>
      </c>
      <c r="AT22" s="620"/>
      <c r="AU22" s="620"/>
      <c r="AV22" s="620"/>
      <c r="AW22" s="620"/>
      <c r="AX22" s="631"/>
      <c r="AY22" s="404" t="s">
        <v>171</v>
      </c>
      <c r="AZ22" s="405"/>
      <c r="BA22" s="405"/>
      <c r="BB22" s="405"/>
      <c r="BC22" s="405"/>
      <c r="BD22" s="405"/>
      <c r="BE22" s="405"/>
      <c r="BF22" s="405"/>
      <c r="BG22" s="405"/>
      <c r="BH22" s="405"/>
      <c r="BI22" s="405"/>
      <c r="BJ22" s="405"/>
      <c r="BK22" s="405"/>
      <c r="BL22" s="405"/>
      <c r="BM22" s="406"/>
      <c r="BN22" s="407">
        <v>8677124</v>
      </c>
      <c r="BO22" s="408"/>
      <c r="BP22" s="408"/>
      <c r="BQ22" s="408"/>
      <c r="BR22" s="408"/>
      <c r="BS22" s="408"/>
      <c r="BT22" s="408"/>
      <c r="BU22" s="409"/>
      <c r="BV22" s="407">
        <v>9421799</v>
      </c>
      <c r="BW22" s="408"/>
      <c r="BX22" s="408"/>
      <c r="BY22" s="408"/>
      <c r="BZ22" s="408"/>
      <c r="CA22" s="408"/>
      <c r="CB22" s="408"/>
      <c r="CC22" s="409"/>
      <c r="CD22" s="194"/>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x14ac:dyDescent="0.15">
      <c r="A23" s="181"/>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172</v>
      </c>
      <c r="AZ23" s="479"/>
      <c r="BA23" s="479"/>
      <c r="BB23" s="479"/>
      <c r="BC23" s="479"/>
      <c r="BD23" s="479"/>
      <c r="BE23" s="479"/>
      <c r="BF23" s="479"/>
      <c r="BG23" s="479"/>
      <c r="BH23" s="479"/>
      <c r="BI23" s="479"/>
      <c r="BJ23" s="479"/>
      <c r="BK23" s="479"/>
      <c r="BL23" s="479"/>
      <c r="BM23" s="480"/>
      <c r="BN23" s="444">
        <v>8258478</v>
      </c>
      <c r="BO23" s="445"/>
      <c r="BP23" s="445"/>
      <c r="BQ23" s="445"/>
      <c r="BR23" s="445"/>
      <c r="BS23" s="445"/>
      <c r="BT23" s="445"/>
      <c r="BU23" s="446"/>
      <c r="BV23" s="444">
        <v>8922977</v>
      </c>
      <c r="BW23" s="445"/>
      <c r="BX23" s="445"/>
      <c r="BY23" s="445"/>
      <c r="BZ23" s="445"/>
      <c r="CA23" s="445"/>
      <c r="CB23" s="445"/>
      <c r="CC23" s="446"/>
      <c r="CD23" s="194"/>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x14ac:dyDescent="0.2">
      <c r="A24" s="181"/>
      <c r="B24" s="615"/>
      <c r="C24" s="591"/>
      <c r="D24" s="592"/>
      <c r="E24" s="494" t="s">
        <v>173</v>
      </c>
      <c r="F24" s="474"/>
      <c r="G24" s="474"/>
      <c r="H24" s="474"/>
      <c r="I24" s="474"/>
      <c r="J24" s="474"/>
      <c r="K24" s="475"/>
      <c r="L24" s="495">
        <v>1</v>
      </c>
      <c r="M24" s="496"/>
      <c r="N24" s="496"/>
      <c r="O24" s="496"/>
      <c r="P24" s="538"/>
      <c r="Q24" s="495">
        <v>8100</v>
      </c>
      <c r="R24" s="496"/>
      <c r="S24" s="496"/>
      <c r="T24" s="496"/>
      <c r="U24" s="496"/>
      <c r="V24" s="538"/>
      <c r="W24" s="590"/>
      <c r="X24" s="591"/>
      <c r="Y24" s="592"/>
      <c r="Z24" s="494" t="s">
        <v>174</v>
      </c>
      <c r="AA24" s="474"/>
      <c r="AB24" s="474"/>
      <c r="AC24" s="474"/>
      <c r="AD24" s="474"/>
      <c r="AE24" s="474"/>
      <c r="AF24" s="474"/>
      <c r="AG24" s="475"/>
      <c r="AH24" s="495">
        <v>195</v>
      </c>
      <c r="AI24" s="496"/>
      <c r="AJ24" s="496"/>
      <c r="AK24" s="496"/>
      <c r="AL24" s="538"/>
      <c r="AM24" s="495">
        <v>628680</v>
      </c>
      <c r="AN24" s="496"/>
      <c r="AO24" s="496"/>
      <c r="AP24" s="496"/>
      <c r="AQ24" s="496"/>
      <c r="AR24" s="538"/>
      <c r="AS24" s="495">
        <v>3224</v>
      </c>
      <c r="AT24" s="496"/>
      <c r="AU24" s="496"/>
      <c r="AV24" s="496"/>
      <c r="AW24" s="496"/>
      <c r="AX24" s="497"/>
      <c r="AY24" s="560" t="s">
        <v>175</v>
      </c>
      <c r="AZ24" s="561"/>
      <c r="BA24" s="561"/>
      <c r="BB24" s="561"/>
      <c r="BC24" s="561"/>
      <c r="BD24" s="561"/>
      <c r="BE24" s="561"/>
      <c r="BF24" s="561"/>
      <c r="BG24" s="561"/>
      <c r="BH24" s="561"/>
      <c r="BI24" s="561"/>
      <c r="BJ24" s="561"/>
      <c r="BK24" s="561"/>
      <c r="BL24" s="561"/>
      <c r="BM24" s="562"/>
      <c r="BN24" s="444">
        <v>4906949</v>
      </c>
      <c r="BO24" s="445"/>
      <c r="BP24" s="445"/>
      <c r="BQ24" s="445"/>
      <c r="BR24" s="445"/>
      <c r="BS24" s="445"/>
      <c r="BT24" s="445"/>
      <c r="BU24" s="446"/>
      <c r="BV24" s="444">
        <v>5329793</v>
      </c>
      <c r="BW24" s="445"/>
      <c r="BX24" s="445"/>
      <c r="BY24" s="445"/>
      <c r="BZ24" s="445"/>
      <c r="CA24" s="445"/>
      <c r="CB24" s="445"/>
      <c r="CC24" s="446"/>
      <c r="CD24" s="194"/>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x14ac:dyDescent="0.15">
      <c r="A25" s="181"/>
      <c r="B25" s="615"/>
      <c r="C25" s="591"/>
      <c r="D25" s="592"/>
      <c r="E25" s="494" t="s">
        <v>176</v>
      </c>
      <c r="F25" s="474"/>
      <c r="G25" s="474"/>
      <c r="H25" s="474"/>
      <c r="I25" s="474"/>
      <c r="J25" s="474"/>
      <c r="K25" s="475"/>
      <c r="L25" s="495">
        <v>1</v>
      </c>
      <c r="M25" s="496"/>
      <c r="N25" s="496"/>
      <c r="O25" s="496"/>
      <c r="P25" s="538"/>
      <c r="Q25" s="495">
        <v>6600</v>
      </c>
      <c r="R25" s="496"/>
      <c r="S25" s="496"/>
      <c r="T25" s="496"/>
      <c r="U25" s="496"/>
      <c r="V25" s="538"/>
      <c r="W25" s="590"/>
      <c r="X25" s="591"/>
      <c r="Y25" s="592"/>
      <c r="Z25" s="494" t="s">
        <v>177</v>
      </c>
      <c r="AA25" s="474"/>
      <c r="AB25" s="474"/>
      <c r="AC25" s="474"/>
      <c r="AD25" s="474"/>
      <c r="AE25" s="474"/>
      <c r="AF25" s="474"/>
      <c r="AG25" s="475"/>
      <c r="AH25" s="495" t="s">
        <v>178</v>
      </c>
      <c r="AI25" s="496"/>
      <c r="AJ25" s="496"/>
      <c r="AK25" s="496"/>
      <c r="AL25" s="538"/>
      <c r="AM25" s="495" t="s">
        <v>179</v>
      </c>
      <c r="AN25" s="496"/>
      <c r="AO25" s="496"/>
      <c r="AP25" s="496"/>
      <c r="AQ25" s="496"/>
      <c r="AR25" s="538"/>
      <c r="AS25" s="495" t="s">
        <v>179</v>
      </c>
      <c r="AT25" s="496"/>
      <c r="AU25" s="496"/>
      <c r="AV25" s="496"/>
      <c r="AW25" s="496"/>
      <c r="AX25" s="497"/>
      <c r="AY25" s="404" t="s">
        <v>180</v>
      </c>
      <c r="AZ25" s="405"/>
      <c r="BA25" s="405"/>
      <c r="BB25" s="405"/>
      <c r="BC25" s="405"/>
      <c r="BD25" s="405"/>
      <c r="BE25" s="405"/>
      <c r="BF25" s="405"/>
      <c r="BG25" s="405"/>
      <c r="BH25" s="405"/>
      <c r="BI25" s="405"/>
      <c r="BJ25" s="405"/>
      <c r="BK25" s="405"/>
      <c r="BL25" s="405"/>
      <c r="BM25" s="406"/>
      <c r="BN25" s="407">
        <v>903262</v>
      </c>
      <c r="BO25" s="408"/>
      <c r="BP25" s="408"/>
      <c r="BQ25" s="408"/>
      <c r="BR25" s="408"/>
      <c r="BS25" s="408"/>
      <c r="BT25" s="408"/>
      <c r="BU25" s="409"/>
      <c r="BV25" s="407">
        <v>376945</v>
      </c>
      <c r="BW25" s="408"/>
      <c r="BX25" s="408"/>
      <c r="BY25" s="408"/>
      <c r="BZ25" s="408"/>
      <c r="CA25" s="408"/>
      <c r="CB25" s="408"/>
      <c r="CC25" s="409"/>
      <c r="CD25" s="194"/>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x14ac:dyDescent="0.15">
      <c r="A26" s="181"/>
      <c r="B26" s="615"/>
      <c r="C26" s="591"/>
      <c r="D26" s="592"/>
      <c r="E26" s="494" t="s">
        <v>181</v>
      </c>
      <c r="F26" s="474"/>
      <c r="G26" s="474"/>
      <c r="H26" s="474"/>
      <c r="I26" s="474"/>
      <c r="J26" s="474"/>
      <c r="K26" s="475"/>
      <c r="L26" s="495">
        <v>1</v>
      </c>
      <c r="M26" s="496"/>
      <c r="N26" s="496"/>
      <c r="O26" s="496"/>
      <c r="P26" s="538"/>
      <c r="Q26" s="495">
        <v>6040</v>
      </c>
      <c r="R26" s="496"/>
      <c r="S26" s="496"/>
      <c r="T26" s="496"/>
      <c r="U26" s="496"/>
      <c r="V26" s="538"/>
      <c r="W26" s="590"/>
      <c r="X26" s="591"/>
      <c r="Y26" s="592"/>
      <c r="Z26" s="494" t="s">
        <v>182</v>
      </c>
      <c r="AA26" s="596"/>
      <c r="AB26" s="596"/>
      <c r="AC26" s="596"/>
      <c r="AD26" s="596"/>
      <c r="AE26" s="596"/>
      <c r="AF26" s="596"/>
      <c r="AG26" s="597"/>
      <c r="AH26" s="495">
        <v>7</v>
      </c>
      <c r="AI26" s="496"/>
      <c r="AJ26" s="496"/>
      <c r="AK26" s="496"/>
      <c r="AL26" s="538"/>
      <c r="AM26" s="495">
        <v>26684</v>
      </c>
      <c r="AN26" s="496"/>
      <c r="AO26" s="496"/>
      <c r="AP26" s="496"/>
      <c r="AQ26" s="496"/>
      <c r="AR26" s="538"/>
      <c r="AS26" s="495">
        <v>3812</v>
      </c>
      <c r="AT26" s="496"/>
      <c r="AU26" s="496"/>
      <c r="AV26" s="496"/>
      <c r="AW26" s="496"/>
      <c r="AX26" s="497"/>
      <c r="AY26" s="447" t="s">
        <v>183</v>
      </c>
      <c r="AZ26" s="448"/>
      <c r="BA26" s="448"/>
      <c r="BB26" s="448"/>
      <c r="BC26" s="448"/>
      <c r="BD26" s="448"/>
      <c r="BE26" s="448"/>
      <c r="BF26" s="448"/>
      <c r="BG26" s="448"/>
      <c r="BH26" s="448"/>
      <c r="BI26" s="448"/>
      <c r="BJ26" s="448"/>
      <c r="BK26" s="448"/>
      <c r="BL26" s="448"/>
      <c r="BM26" s="449"/>
      <c r="BN26" s="444" t="s">
        <v>184</v>
      </c>
      <c r="BO26" s="445"/>
      <c r="BP26" s="445"/>
      <c r="BQ26" s="445"/>
      <c r="BR26" s="445"/>
      <c r="BS26" s="445"/>
      <c r="BT26" s="445"/>
      <c r="BU26" s="446"/>
      <c r="BV26" s="444" t="s">
        <v>184</v>
      </c>
      <c r="BW26" s="445"/>
      <c r="BX26" s="445"/>
      <c r="BY26" s="445"/>
      <c r="BZ26" s="445"/>
      <c r="CA26" s="445"/>
      <c r="CB26" s="445"/>
      <c r="CC26" s="446"/>
      <c r="CD26" s="194"/>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x14ac:dyDescent="0.2">
      <c r="A27" s="181"/>
      <c r="B27" s="615"/>
      <c r="C27" s="591"/>
      <c r="D27" s="592"/>
      <c r="E27" s="494" t="s">
        <v>185</v>
      </c>
      <c r="F27" s="474"/>
      <c r="G27" s="474"/>
      <c r="H27" s="474"/>
      <c r="I27" s="474"/>
      <c r="J27" s="474"/>
      <c r="K27" s="475"/>
      <c r="L27" s="495">
        <v>1</v>
      </c>
      <c r="M27" s="496"/>
      <c r="N27" s="496"/>
      <c r="O27" s="496"/>
      <c r="P27" s="538"/>
      <c r="Q27" s="495">
        <v>4000</v>
      </c>
      <c r="R27" s="496"/>
      <c r="S27" s="496"/>
      <c r="T27" s="496"/>
      <c r="U27" s="496"/>
      <c r="V27" s="538"/>
      <c r="W27" s="590"/>
      <c r="X27" s="591"/>
      <c r="Y27" s="592"/>
      <c r="Z27" s="494" t="s">
        <v>186</v>
      </c>
      <c r="AA27" s="474"/>
      <c r="AB27" s="474"/>
      <c r="AC27" s="474"/>
      <c r="AD27" s="474"/>
      <c r="AE27" s="474"/>
      <c r="AF27" s="474"/>
      <c r="AG27" s="475"/>
      <c r="AH27" s="495">
        <v>2</v>
      </c>
      <c r="AI27" s="496"/>
      <c r="AJ27" s="496"/>
      <c r="AK27" s="496"/>
      <c r="AL27" s="538"/>
      <c r="AM27" s="495" t="s">
        <v>187</v>
      </c>
      <c r="AN27" s="496"/>
      <c r="AO27" s="496"/>
      <c r="AP27" s="496"/>
      <c r="AQ27" s="496"/>
      <c r="AR27" s="538"/>
      <c r="AS27" s="495" t="s">
        <v>188</v>
      </c>
      <c r="AT27" s="496"/>
      <c r="AU27" s="496"/>
      <c r="AV27" s="496"/>
      <c r="AW27" s="496"/>
      <c r="AX27" s="497"/>
      <c r="AY27" s="539" t="s">
        <v>189</v>
      </c>
      <c r="AZ27" s="540"/>
      <c r="BA27" s="540"/>
      <c r="BB27" s="540"/>
      <c r="BC27" s="540"/>
      <c r="BD27" s="540"/>
      <c r="BE27" s="540"/>
      <c r="BF27" s="540"/>
      <c r="BG27" s="540"/>
      <c r="BH27" s="540"/>
      <c r="BI27" s="540"/>
      <c r="BJ27" s="540"/>
      <c r="BK27" s="540"/>
      <c r="BL27" s="540"/>
      <c r="BM27" s="541"/>
      <c r="BN27" s="563">
        <v>276132</v>
      </c>
      <c r="BO27" s="564"/>
      <c r="BP27" s="564"/>
      <c r="BQ27" s="564"/>
      <c r="BR27" s="564"/>
      <c r="BS27" s="564"/>
      <c r="BT27" s="564"/>
      <c r="BU27" s="565"/>
      <c r="BV27" s="563">
        <v>276102</v>
      </c>
      <c r="BW27" s="564"/>
      <c r="BX27" s="564"/>
      <c r="BY27" s="564"/>
      <c r="BZ27" s="564"/>
      <c r="CA27" s="564"/>
      <c r="CB27" s="564"/>
      <c r="CC27" s="565"/>
      <c r="CD27" s="196"/>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x14ac:dyDescent="0.15">
      <c r="A28" s="181"/>
      <c r="B28" s="615"/>
      <c r="C28" s="591"/>
      <c r="D28" s="592"/>
      <c r="E28" s="494" t="s">
        <v>190</v>
      </c>
      <c r="F28" s="474"/>
      <c r="G28" s="474"/>
      <c r="H28" s="474"/>
      <c r="I28" s="474"/>
      <c r="J28" s="474"/>
      <c r="K28" s="475"/>
      <c r="L28" s="495">
        <v>1</v>
      </c>
      <c r="M28" s="496"/>
      <c r="N28" s="496"/>
      <c r="O28" s="496"/>
      <c r="P28" s="538"/>
      <c r="Q28" s="495">
        <v>3600</v>
      </c>
      <c r="R28" s="496"/>
      <c r="S28" s="496"/>
      <c r="T28" s="496"/>
      <c r="U28" s="496"/>
      <c r="V28" s="538"/>
      <c r="W28" s="590"/>
      <c r="X28" s="591"/>
      <c r="Y28" s="592"/>
      <c r="Z28" s="494" t="s">
        <v>191</v>
      </c>
      <c r="AA28" s="474"/>
      <c r="AB28" s="474"/>
      <c r="AC28" s="474"/>
      <c r="AD28" s="474"/>
      <c r="AE28" s="474"/>
      <c r="AF28" s="474"/>
      <c r="AG28" s="475"/>
      <c r="AH28" s="495" t="s">
        <v>179</v>
      </c>
      <c r="AI28" s="496"/>
      <c r="AJ28" s="496"/>
      <c r="AK28" s="496"/>
      <c r="AL28" s="538"/>
      <c r="AM28" s="495" t="s">
        <v>179</v>
      </c>
      <c r="AN28" s="496"/>
      <c r="AO28" s="496"/>
      <c r="AP28" s="496"/>
      <c r="AQ28" s="496"/>
      <c r="AR28" s="538"/>
      <c r="AS28" s="495" t="s">
        <v>131</v>
      </c>
      <c r="AT28" s="496"/>
      <c r="AU28" s="496"/>
      <c r="AV28" s="496"/>
      <c r="AW28" s="496"/>
      <c r="AX28" s="497"/>
      <c r="AY28" s="598" t="s">
        <v>192</v>
      </c>
      <c r="AZ28" s="599"/>
      <c r="BA28" s="599"/>
      <c r="BB28" s="600"/>
      <c r="BC28" s="404" t="s">
        <v>50</v>
      </c>
      <c r="BD28" s="405"/>
      <c r="BE28" s="405"/>
      <c r="BF28" s="405"/>
      <c r="BG28" s="405"/>
      <c r="BH28" s="405"/>
      <c r="BI28" s="405"/>
      <c r="BJ28" s="405"/>
      <c r="BK28" s="405"/>
      <c r="BL28" s="405"/>
      <c r="BM28" s="406"/>
      <c r="BN28" s="407">
        <v>1462804</v>
      </c>
      <c r="BO28" s="408"/>
      <c r="BP28" s="408"/>
      <c r="BQ28" s="408"/>
      <c r="BR28" s="408"/>
      <c r="BS28" s="408"/>
      <c r="BT28" s="408"/>
      <c r="BU28" s="409"/>
      <c r="BV28" s="407">
        <v>1563357</v>
      </c>
      <c r="BW28" s="408"/>
      <c r="BX28" s="408"/>
      <c r="BY28" s="408"/>
      <c r="BZ28" s="408"/>
      <c r="CA28" s="408"/>
      <c r="CB28" s="408"/>
      <c r="CC28" s="409"/>
      <c r="CD28" s="194"/>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x14ac:dyDescent="0.15">
      <c r="A29" s="181"/>
      <c r="B29" s="615"/>
      <c r="C29" s="591"/>
      <c r="D29" s="592"/>
      <c r="E29" s="494" t="s">
        <v>193</v>
      </c>
      <c r="F29" s="474"/>
      <c r="G29" s="474"/>
      <c r="H29" s="474"/>
      <c r="I29" s="474"/>
      <c r="J29" s="474"/>
      <c r="K29" s="475"/>
      <c r="L29" s="495">
        <v>11</v>
      </c>
      <c r="M29" s="496"/>
      <c r="N29" s="496"/>
      <c r="O29" s="496"/>
      <c r="P29" s="538"/>
      <c r="Q29" s="495">
        <v>3300</v>
      </c>
      <c r="R29" s="496"/>
      <c r="S29" s="496"/>
      <c r="T29" s="496"/>
      <c r="U29" s="496"/>
      <c r="V29" s="538"/>
      <c r="W29" s="593"/>
      <c r="X29" s="594"/>
      <c r="Y29" s="595"/>
      <c r="Z29" s="494" t="s">
        <v>194</v>
      </c>
      <c r="AA29" s="474"/>
      <c r="AB29" s="474"/>
      <c r="AC29" s="474"/>
      <c r="AD29" s="474"/>
      <c r="AE29" s="474"/>
      <c r="AF29" s="474"/>
      <c r="AG29" s="475"/>
      <c r="AH29" s="495">
        <v>197</v>
      </c>
      <c r="AI29" s="496"/>
      <c r="AJ29" s="496"/>
      <c r="AK29" s="496"/>
      <c r="AL29" s="538"/>
      <c r="AM29" s="495">
        <v>635650</v>
      </c>
      <c r="AN29" s="496"/>
      <c r="AO29" s="496"/>
      <c r="AP29" s="496"/>
      <c r="AQ29" s="496"/>
      <c r="AR29" s="538"/>
      <c r="AS29" s="495">
        <v>3227</v>
      </c>
      <c r="AT29" s="496"/>
      <c r="AU29" s="496"/>
      <c r="AV29" s="496"/>
      <c r="AW29" s="496"/>
      <c r="AX29" s="497"/>
      <c r="AY29" s="601"/>
      <c r="AZ29" s="602"/>
      <c r="BA29" s="602"/>
      <c r="BB29" s="603"/>
      <c r="BC29" s="478" t="s">
        <v>195</v>
      </c>
      <c r="BD29" s="479"/>
      <c r="BE29" s="479"/>
      <c r="BF29" s="479"/>
      <c r="BG29" s="479"/>
      <c r="BH29" s="479"/>
      <c r="BI29" s="479"/>
      <c r="BJ29" s="479"/>
      <c r="BK29" s="479"/>
      <c r="BL29" s="479"/>
      <c r="BM29" s="480"/>
      <c r="BN29" s="444">
        <v>475078</v>
      </c>
      <c r="BO29" s="445"/>
      <c r="BP29" s="445"/>
      <c r="BQ29" s="445"/>
      <c r="BR29" s="445"/>
      <c r="BS29" s="445"/>
      <c r="BT29" s="445"/>
      <c r="BU29" s="446"/>
      <c r="BV29" s="444">
        <v>474894</v>
      </c>
      <c r="BW29" s="445"/>
      <c r="BX29" s="445"/>
      <c r="BY29" s="445"/>
      <c r="BZ29" s="445"/>
      <c r="CA29" s="445"/>
      <c r="CB29" s="445"/>
      <c r="CC29" s="446"/>
      <c r="CD29" s="196"/>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x14ac:dyDescent="0.2">
      <c r="A30" s="181"/>
      <c r="B30" s="616"/>
      <c r="C30" s="617"/>
      <c r="D30" s="618"/>
      <c r="E30" s="498"/>
      <c r="F30" s="499"/>
      <c r="G30" s="499"/>
      <c r="H30" s="499"/>
      <c r="I30" s="499"/>
      <c r="J30" s="499"/>
      <c r="K30" s="500"/>
      <c r="L30" s="608"/>
      <c r="M30" s="609"/>
      <c r="N30" s="609"/>
      <c r="O30" s="609"/>
      <c r="P30" s="610"/>
      <c r="Q30" s="608"/>
      <c r="R30" s="609"/>
      <c r="S30" s="609"/>
      <c r="T30" s="609"/>
      <c r="U30" s="609"/>
      <c r="V30" s="610"/>
      <c r="W30" s="611" t="s">
        <v>196</v>
      </c>
      <c r="X30" s="612"/>
      <c r="Y30" s="612"/>
      <c r="Z30" s="612"/>
      <c r="AA30" s="612"/>
      <c r="AB30" s="612"/>
      <c r="AC30" s="612"/>
      <c r="AD30" s="612"/>
      <c r="AE30" s="612"/>
      <c r="AF30" s="612"/>
      <c r="AG30" s="613"/>
      <c r="AH30" s="571">
        <v>97</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52</v>
      </c>
      <c r="BD30" s="561"/>
      <c r="BE30" s="561"/>
      <c r="BF30" s="561"/>
      <c r="BG30" s="561"/>
      <c r="BH30" s="561"/>
      <c r="BI30" s="561"/>
      <c r="BJ30" s="561"/>
      <c r="BK30" s="561"/>
      <c r="BL30" s="561"/>
      <c r="BM30" s="562"/>
      <c r="BN30" s="563">
        <v>1584167</v>
      </c>
      <c r="BO30" s="564"/>
      <c r="BP30" s="564"/>
      <c r="BQ30" s="564"/>
      <c r="BR30" s="564"/>
      <c r="BS30" s="564"/>
      <c r="BT30" s="564"/>
      <c r="BU30" s="565"/>
      <c r="BV30" s="563">
        <v>1183039</v>
      </c>
      <c r="BW30" s="564"/>
      <c r="BX30" s="564"/>
      <c r="BY30" s="564"/>
      <c r="BZ30" s="564"/>
      <c r="CA30" s="564"/>
      <c r="CB30" s="564"/>
      <c r="CC30" s="56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7" t="s">
        <v>197</v>
      </c>
      <c r="D32" s="607"/>
      <c r="E32" s="607"/>
      <c r="F32" s="607"/>
      <c r="G32" s="607"/>
      <c r="H32" s="607"/>
      <c r="I32" s="607"/>
      <c r="J32" s="607"/>
      <c r="K32" s="607"/>
      <c r="L32" s="607"/>
      <c r="M32" s="607"/>
      <c r="N32" s="607"/>
      <c r="O32" s="607"/>
      <c r="P32" s="607"/>
      <c r="Q32" s="607"/>
      <c r="R32" s="607"/>
      <c r="S32" s="607"/>
      <c r="U32" s="448" t="s">
        <v>198</v>
      </c>
      <c r="V32" s="448"/>
      <c r="W32" s="448"/>
      <c r="X32" s="448"/>
      <c r="Y32" s="448"/>
      <c r="Z32" s="448"/>
      <c r="AA32" s="448"/>
      <c r="AB32" s="448"/>
      <c r="AC32" s="448"/>
      <c r="AD32" s="448"/>
      <c r="AE32" s="448"/>
      <c r="AF32" s="448"/>
      <c r="AG32" s="448"/>
      <c r="AH32" s="448"/>
      <c r="AI32" s="448"/>
      <c r="AJ32" s="448"/>
      <c r="AK32" s="448"/>
      <c r="AM32" s="448" t="s">
        <v>199</v>
      </c>
      <c r="AN32" s="448"/>
      <c r="AO32" s="448"/>
      <c r="AP32" s="448"/>
      <c r="AQ32" s="448"/>
      <c r="AR32" s="448"/>
      <c r="AS32" s="448"/>
      <c r="AT32" s="448"/>
      <c r="AU32" s="448"/>
      <c r="AV32" s="448"/>
      <c r="AW32" s="448"/>
      <c r="AX32" s="448"/>
      <c r="AY32" s="448"/>
      <c r="AZ32" s="448"/>
      <c r="BA32" s="448"/>
      <c r="BB32" s="448"/>
      <c r="BC32" s="448"/>
      <c r="BE32" s="448" t="s">
        <v>200</v>
      </c>
      <c r="BF32" s="448"/>
      <c r="BG32" s="448"/>
      <c r="BH32" s="448"/>
      <c r="BI32" s="448"/>
      <c r="BJ32" s="448"/>
      <c r="BK32" s="448"/>
      <c r="BL32" s="448"/>
      <c r="BM32" s="448"/>
      <c r="BN32" s="448"/>
      <c r="BO32" s="448"/>
      <c r="BP32" s="448"/>
      <c r="BQ32" s="448"/>
      <c r="BR32" s="448"/>
      <c r="BS32" s="448"/>
      <c r="BT32" s="448"/>
      <c r="BU32" s="448"/>
      <c r="BW32" s="448" t="s">
        <v>201</v>
      </c>
      <c r="BX32" s="448"/>
      <c r="BY32" s="448"/>
      <c r="BZ32" s="448"/>
      <c r="CA32" s="448"/>
      <c r="CB32" s="448"/>
      <c r="CC32" s="448"/>
      <c r="CD32" s="448"/>
      <c r="CE32" s="448"/>
      <c r="CF32" s="448"/>
      <c r="CG32" s="448"/>
      <c r="CH32" s="448"/>
      <c r="CI32" s="448"/>
      <c r="CJ32" s="448"/>
      <c r="CK32" s="448"/>
      <c r="CL32" s="448"/>
      <c r="CM32" s="448"/>
      <c r="CO32" s="448" t="s">
        <v>202</v>
      </c>
      <c r="CP32" s="448"/>
      <c r="CQ32" s="448"/>
      <c r="CR32" s="448"/>
      <c r="CS32" s="448"/>
      <c r="CT32" s="448"/>
      <c r="CU32" s="448"/>
      <c r="CV32" s="448"/>
      <c r="CW32" s="448"/>
      <c r="CX32" s="448"/>
      <c r="CY32" s="448"/>
      <c r="CZ32" s="448"/>
      <c r="DA32" s="448"/>
      <c r="DB32" s="448"/>
      <c r="DC32" s="448"/>
      <c r="DD32" s="448"/>
      <c r="DE32" s="448"/>
      <c r="DI32" s="204"/>
    </row>
    <row r="33" spans="1:113" ht="13.5" customHeight="1" x14ac:dyDescent="0.15">
      <c r="A33" s="181"/>
      <c r="B33" s="205"/>
      <c r="C33" s="468" t="s">
        <v>203</v>
      </c>
      <c r="D33" s="468"/>
      <c r="E33" s="433" t="s">
        <v>204</v>
      </c>
      <c r="F33" s="433"/>
      <c r="G33" s="433"/>
      <c r="H33" s="433"/>
      <c r="I33" s="433"/>
      <c r="J33" s="433"/>
      <c r="K33" s="433"/>
      <c r="L33" s="433"/>
      <c r="M33" s="433"/>
      <c r="N33" s="433"/>
      <c r="O33" s="433"/>
      <c r="P33" s="433"/>
      <c r="Q33" s="433"/>
      <c r="R33" s="433"/>
      <c r="S33" s="433"/>
      <c r="T33" s="206"/>
      <c r="U33" s="468" t="s">
        <v>203</v>
      </c>
      <c r="V33" s="468"/>
      <c r="W33" s="433" t="s">
        <v>204</v>
      </c>
      <c r="X33" s="433"/>
      <c r="Y33" s="433"/>
      <c r="Z33" s="433"/>
      <c r="AA33" s="433"/>
      <c r="AB33" s="433"/>
      <c r="AC33" s="433"/>
      <c r="AD33" s="433"/>
      <c r="AE33" s="433"/>
      <c r="AF33" s="433"/>
      <c r="AG33" s="433"/>
      <c r="AH33" s="433"/>
      <c r="AI33" s="433"/>
      <c r="AJ33" s="433"/>
      <c r="AK33" s="433"/>
      <c r="AL33" s="206"/>
      <c r="AM33" s="468" t="s">
        <v>203</v>
      </c>
      <c r="AN33" s="468"/>
      <c r="AO33" s="433" t="s">
        <v>205</v>
      </c>
      <c r="AP33" s="433"/>
      <c r="AQ33" s="433"/>
      <c r="AR33" s="433"/>
      <c r="AS33" s="433"/>
      <c r="AT33" s="433"/>
      <c r="AU33" s="433"/>
      <c r="AV33" s="433"/>
      <c r="AW33" s="433"/>
      <c r="AX33" s="433"/>
      <c r="AY33" s="433"/>
      <c r="AZ33" s="433"/>
      <c r="BA33" s="433"/>
      <c r="BB33" s="433"/>
      <c r="BC33" s="433"/>
      <c r="BD33" s="207"/>
      <c r="BE33" s="433" t="s">
        <v>206</v>
      </c>
      <c r="BF33" s="433"/>
      <c r="BG33" s="433" t="s">
        <v>207</v>
      </c>
      <c r="BH33" s="433"/>
      <c r="BI33" s="433"/>
      <c r="BJ33" s="433"/>
      <c r="BK33" s="433"/>
      <c r="BL33" s="433"/>
      <c r="BM33" s="433"/>
      <c r="BN33" s="433"/>
      <c r="BO33" s="433"/>
      <c r="BP33" s="433"/>
      <c r="BQ33" s="433"/>
      <c r="BR33" s="433"/>
      <c r="BS33" s="433"/>
      <c r="BT33" s="433"/>
      <c r="BU33" s="433"/>
      <c r="BV33" s="207"/>
      <c r="BW33" s="468" t="s">
        <v>206</v>
      </c>
      <c r="BX33" s="468"/>
      <c r="BY33" s="433" t="s">
        <v>208</v>
      </c>
      <c r="BZ33" s="433"/>
      <c r="CA33" s="433"/>
      <c r="CB33" s="433"/>
      <c r="CC33" s="433"/>
      <c r="CD33" s="433"/>
      <c r="CE33" s="433"/>
      <c r="CF33" s="433"/>
      <c r="CG33" s="433"/>
      <c r="CH33" s="433"/>
      <c r="CI33" s="433"/>
      <c r="CJ33" s="433"/>
      <c r="CK33" s="433"/>
      <c r="CL33" s="433"/>
      <c r="CM33" s="433"/>
      <c r="CN33" s="206"/>
      <c r="CO33" s="468" t="s">
        <v>209</v>
      </c>
      <c r="CP33" s="468"/>
      <c r="CQ33" s="433" t="s">
        <v>210</v>
      </c>
      <c r="CR33" s="433"/>
      <c r="CS33" s="433"/>
      <c r="CT33" s="433"/>
      <c r="CU33" s="433"/>
      <c r="CV33" s="433"/>
      <c r="CW33" s="433"/>
      <c r="CX33" s="433"/>
      <c r="CY33" s="433"/>
      <c r="CZ33" s="433"/>
      <c r="DA33" s="433"/>
      <c r="DB33" s="433"/>
      <c r="DC33" s="433"/>
      <c r="DD33" s="433"/>
      <c r="DE33" s="433"/>
      <c r="DF33" s="206"/>
      <c r="DG33" s="633" t="s">
        <v>211</v>
      </c>
      <c r="DH33" s="633"/>
      <c r="DI33" s="208"/>
    </row>
    <row r="34" spans="1:113" ht="32.25" customHeight="1" x14ac:dyDescent="0.15">
      <c r="A34" s="181"/>
      <c r="B34" s="205"/>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81"/>
      <c r="U34" s="634">
        <f>IF(W34="","",MAX(C34:D43)+1)</f>
        <v>5</v>
      </c>
      <c r="V34" s="634"/>
      <c r="W34" s="635" t="str">
        <f>IF('各会計、関係団体の財政状況及び健全化判断比率'!B28="","",'各会計、関係団体の財政状況及び健全化判断比率'!B28)</f>
        <v>国民健康保険事業特別会計</v>
      </c>
      <c r="X34" s="635"/>
      <c r="Y34" s="635"/>
      <c r="Z34" s="635"/>
      <c r="AA34" s="635"/>
      <c r="AB34" s="635"/>
      <c r="AC34" s="635"/>
      <c r="AD34" s="635"/>
      <c r="AE34" s="635"/>
      <c r="AF34" s="635"/>
      <c r="AG34" s="635"/>
      <c r="AH34" s="635"/>
      <c r="AI34" s="635"/>
      <c r="AJ34" s="635"/>
      <c r="AK34" s="635"/>
      <c r="AL34" s="181"/>
      <c r="AM34" s="634">
        <f>IF(AO34="","",MAX(C34:D43,U34:V43)+1)</f>
        <v>7</v>
      </c>
      <c r="AN34" s="634"/>
      <c r="AO34" s="635" t="str">
        <f>IF('各会計、関係団体の財政状況及び健全化判断比率'!B30="","",'各会計、関係団体の財政状況及び健全化判断比率'!B30)</f>
        <v>水道事業会計</v>
      </c>
      <c r="AP34" s="635"/>
      <c r="AQ34" s="635"/>
      <c r="AR34" s="635"/>
      <c r="AS34" s="635"/>
      <c r="AT34" s="635"/>
      <c r="AU34" s="635"/>
      <c r="AV34" s="635"/>
      <c r="AW34" s="635"/>
      <c r="AX34" s="635"/>
      <c r="AY34" s="635"/>
      <c r="AZ34" s="635"/>
      <c r="BA34" s="635"/>
      <c r="BB34" s="635"/>
      <c r="BC34" s="635"/>
      <c r="BD34" s="181"/>
      <c r="BE34" s="634">
        <f>IF(BG34="","",MAX(C34:D43,U34:V43,AM34:AN43)+1)</f>
        <v>10</v>
      </c>
      <c r="BF34" s="634"/>
      <c r="BG34" s="635" t="str">
        <f>IF('各会計、関係団体の財政状況及び健全化判断比率'!B33="","",'各会計、関係団体の財政状況及び健全化判断比率'!B33)</f>
        <v>工業用地造成事業特別会計</v>
      </c>
      <c r="BH34" s="635"/>
      <c r="BI34" s="635"/>
      <c r="BJ34" s="635"/>
      <c r="BK34" s="635"/>
      <c r="BL34" s="635"/>
      <c r="BM34" s="635"/>
      <c r="BN34" s="635"/>
      <c r="BO34" s="635"/>
      <c r="BP34" s="635"/>
      <c r="BQ34" s="635"/>
      <c r="BR34" s="635"/>
      <c r="BS34" s="635"/>
      <c r="BT34" s="635"/>
      <c r="BU34" s="635"/>
      <c r="BV34" s="181"/>
      <c r="BW34" s="634">
        <f>IF(BY34="","",MAX(C34:D43,U34:V43,AM34:AN43,BE34:BF43)+1)</f>
        <v>11</v>
      </c>
      <c r="BX34" s="634"/>
      <c r="BY34" s="635" t="str">
        <f>IF('各会計、関係団体の財政状況及び健全化判断比率'!B68="","",'各会計、関係団体の財政状況及び健全化判断比率'!B68)</f>
        <v>上毛町外一市一町矢方池土木組合</v>
      </c>
      <c r="BZ34" s="635"/>
      <c r="CA34" s="635"/>
      <c r="CB34" s="635"/>
      <c r="CC34" s="635"/>
      <c r="CD34" s="635"/>
      <c r="CE34" s="635"/>
      <c r="CF34" s="635"/>
      <c r="CG34" s="635"/>
      <c r="CH34" s="635"/>
      <c r="CI34" s="635"/>
      <c r="CJ34" s="635"/>
      <c r="CK34" s="635"/>
      <c r="CL34" s="635"/>
      <c r="CM34" s="635"/>
      <c r="CN34" s="181"/>
      <c r="CO34" s="634">
        <f>IF(CQ34="","",MAX(C34:D43,U34:V43,AM34:AN43,BE34:BF43,BW34:BX43)+1)</f>
        <v>21</v>
      </c>
      <c r="CP34" s="634"/>
      <c r="CQ34" s="635" t="str">
        <f>IF('各会計、関係団体の財政状況及び健全化判断比率'!BS7="","",'各会計、関係団体の財政状況及び健全化判断比率'!BS7)</f>
        <v>ぶぜん街づくり会社</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8"/>
    </row>
    <row r="35" spans="1:113" ht="32.25" customHeight="1" x14ac:dyDescent="0.15">
      <c r="A35" s="181"/>
      <c r="B35" s="205"/>
      <c r="C35" s="634">
        <f>IF(E35="","",C34+1)</f>
        <v>2</v>
      </c>
      <c r="D35" s="634"/>
      <c r="E35" s="635" t="str">
        <f>IF('各会計、関係団体の財政状況及び健全化判断比率'!B8="","",'各会計、関係団体の財政状況及び健全化判断比率'!B8)</f>
        <v>住宅新築資金等貸付事業特別会計</v>
      </c>
      <c r="F35" s="635"/>
      <c r="G35" s="635"/>
      <c r="H35" s="635"/>
      <c r="I35" s="635"/>
      <c r="J35" s="635"/>
      <c r="K35" s="635"/>
      <c r="L35" s="635"/>
      <c r="M35" s="635"/>
      <c r="N35" s="635"/>
      <c r="O35" s="635"/>
      <c r="P35" s="635"/>
      <c r="Q35" s="635"/>
      <c r="R35" s="635"/>
      <c r="S35" s="635"/>
      <c r="T35" s="181"/>
      <c r="U35" s="634">
        <f>IF(W35="","",U34+1)</f>
        <v>6</v>
      </c>
      <c r="V35" s="634"/>
      <c r="W35" s="635" t="str">
        <f>IF('各会計、関係団体の財政状況及び健全化判断比率'!B29="","",'各会計、関係団体の財政状況及び健全化判断比率'!B29)</f>
        <v>後期高齢者医療事業特別会計</v>
      </c>
      <c r="X35" s="635"/>
      <c r="Y35" s="635"/>
      <c r="Z35" s="635"/>
      <c r="AA35" s="635"/>
      <c r="AB35" s="635"/>
      <c r="AC35" s="635"/>
      <c r="AD35" s="635"/>
      <c r="AE35" s="635"/>
      <c r="AF35" s="635"/>
      <c r="AG35" s="635"/>
      <c r="AH35" s="635"/>
      <c r="AI35" s="635"/>
      <c r="AJ35" s="635"/>
      <c r="AK35" s="635"/>
      <c r="AL35" s="181"/>
      <c r="AM35" s="634">
        <f t="shared" ref="AM35:AM43" si="0">IF(AO35="","",AM34+1)</f>
        <v>8</v>
      </c>
      <c r="AN35" s="634"/>
      <c r="AO35" s="635" t="str">
        <f>IF('各会計、関係団体の財政状況及び健全化判断比率'!B31="","",'各会計、関係団体の財政状況及び健全化判断比率'!B31)</f>
        <v>東部地区工業用水道事業会計</v>
      </c>
      <c r="AP35" s="635"/>
      <c r="AQ35" s="635"/>
      <c r="AR35" s="635"/>
      <c r="AS35" s="635"/>
      <c r="AT35" s="635"/>
      <c r="AU35" s="635"/>
      <c r="AV35" s="635"/>
      <c r="AW35" s="635"/>
      <c r="AX35" s="635"/>
      <c r="AY35" s="635"/>
      <c r="AZ35" s="635"/>
      <c r="BA35" s="635"/>
      <c r="BB35" s="635"/>
      <c r="BC35" s="635"/>
      <c r="BD35" s="181"/>
      <c r="BE35" s="634" t="str">
        <f t="shared" ref="BE35:BE43" si="1">IF(BG35="","",BE34+1)</f>
        <v/>
      </c>
      <c r="BF35" s="634"/>
      <c r="BG35" s="635"/>
      <c r="BH35" s="635"/>
      <c r="BI35" s="635"/>
      <c r="BJ35" s="635"/>
      <c r="BK35" s="635"/>
      <c r="BL35" s="635"/>
      <c r="BM35" s="635"/>
      <c r="BN35" s="635"/>
      <c r="BO35" s="635"/>
      <c r="BP35" s="635"/>
      <c r="BQ35" s="635"/>
      <c r="BR35" s="635"/>
      <c r="BS35" s="635"/>
      <c r="BT35" s="635"/>
      <c r="BU35" s="635"/>
      <c r="BV35" s="181"/>
      <c r="BW35" s="634">
        <f t="shared" ref="BW35:BW43" si="2">IF(BY35="","",BW34+1)</f>
        <v>12</v>
      </c>
      <c r="BX35" s="634"/>
      <c r="BY35" s="635" t="str">
        <f>IF('各会計、関係団体の財政状況及び健全化判断比率'!B69="","",'各会計、関係団体の財政状況及び健全化判断比率'!B69)</f>
        <v>吉富町外一市中学校組合</v>
      </c>
      <c r="BZ35" s="635"/>
      <c r="CA35" s="635"/>
      <c r="CB35" s="635"/>
      <c r="CC35" s="635"/>
      <c r="CD35" s="635"/>
      <c r="CE35" s="635"/>
      <c r="CF35" s="635"/>
      <c r="CG35" s="635"/>
      <c r="CH35" s="635"/>
      <c r="CI35" s="635"/>
      <c r="CJ35" s="635"/>
      <c r="CK35" s="635"/>
      <c r="CL35" s="635"/>
      <c r="CM35" s="635"/>
      <c r="CN35" s="181"/>
      <c r="CO35" s="634">
        <f t="shared" ref="CO35:CO43" si="3">IF(CQ35="","",CO34+1)</f>
        <v>22</v>
      </c>
      <c r="CP35" s="634"/>
      <c r="CQ35" s="635" t="str">
        <f>IF('各会計、関係団体の財政状況及び健全化判断比率'!BS8="","",'各会計、関係団体の財政状況及び健全化判断比率'!BS8)</f>
        <v>豊前市土地開発公社</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〇</v>
      </c>
      <c r="DH35" s="636"/>
      <c r="DI35" s="208"/>
    </row>
    <row r="36" spans="1:113" ht="32.25" customHeight="1" x14ac:dyDescent="0.15">
      <c r="A36" s="181"/>
      <c r="B36" s="205"/>
      <c r="C36" s="634">
        <f>IF(E36="","",C35+1)</f>
        <v>3</v>
      </c>
      <c r="D36" s="634"/>
      <c r="E36" s="635" t="str">
        <f>IF('各会計、関係団体の財政状況及び健全化判断比率'!B9="","",'各会計、関係団体の財政状況及び健全化判断比率'!B9)</f>
        <v>市営駐車場事業特別会計</v>
      </c>
      <c r="F36" s="635"/>
      <c r="G36" s="635"/>
      <c r="H36" s="635"/>
      <c r="I36" s="635"/>
      <c r="J36" s="635"/>
      <c r="K36" s="635"/>
      <c r="L36" s="635"/>
      <c r="M36" s="635"/>
      <c r="N36" s="635"/>
      <c r="O36" s="635"/>
      <c r="P36" s="635"/>
      <c r="Q36" s="635"/>
      <c r="R36" s="635"/>
      <c r="S36" s="635"/>
      <c r="T36" s="181"/>
      <c r="U36" s="634" t="str">
        <f t="shared" ref="U36:U43" si="4">IF(W36="","",U35+1)</f>
        <v/>
      </c>
      <c r="V36" s="634"/>
      <c r="W36" s="635"/>
      <c r="X36" s="635"/>
      <c r="Y36" s="635"/>
      <c r="Z36" s="635"/>
      <c r="AA36" s="635"/>
      <c r="AB36" s="635"/>
      <c r="AC36" s="635"/>
      <c r="AD36" s="635"/>
      <c r="AE36" s="635"/>
      <c r="AF36" s="635"/>
      <c r="AG36" s="635"/>
      <c r="AH36" s="635"/>
      <c r="AI36" s="635"/>
      <c r="AJ36" s="635"/>
      <c r="AK36" s="635"/>
      <c r="AL36" s="181"/>
      <c r="AM36" s="634">
        <f t="shared" si="0"/>
        <v>9</v>
      </c>
      <c r="AN36" s="634"/>
      <c r="AO36" s="635" t="str">
        <f>IF('各会計、関係団体の財政状況及び健全化判断比率'!B32="","",'各会計、関係団体の財政状況及び健全化判断比率'!B32)</f>
        <v>公共下水道事業会計</v>
      </c>
      <c r="AP36" s="635"/>
      <c r="AQ36" s="635"/>
      <c r="AR36" s="635"/>
      <c r="AS36" s="635"/>
      <c r="AT36" s="635"/>
      <c r="AU36" s="635"/>
      <c r="AV36" s="635"/>
      <c r="AW36" s="635"/>
      <c r="AX36" s="635"/>
      <c r="AY36" s="635"/>
      <c r="AZ36" s="635"/>
      <c r="BA36" s="635"/>
      <c r="BB36" s="635"/>
      <c r="BC36" s="635"/>
      <c r="BD36" s="181"/>
      <c r="BE36" s="634" t="str">
        <f t="shared" si="1"/>
        <v/>
      </c>
      <c r="BF36" s="634"/>
      <c r="BG36" s="635"/>
      <c r="BH36" s="635"/>
      <c r="BI36" s="635"/>
      <c r="BJ36" s="635"/>
      <c r="BK36" s="635"/>
      <c r="BL36" s="635"/>
      <c r="BM36" s="635"/>
      <c r="BN36" s="635"/>
      <c r="BO36" s="635"/>
      <c r="BP36" s="635"/>
      <c r="BQ36" s="635"/>
      <c r="BR36" s="635"/>
      <c r="BS36" s="635"/>
      <c r="BT36" s="635"/>
      <c r="BU36" s="635"/>
      <c r="BV36" s="181"/>
      <c r="BW36" s="634">
        <f t="shared" si="2"/>
        <v>13</v>
      </c>
      <c r="BX36" s="634"/>
      <c r="BY36" s="635" t="str">
        <f>IF('各会計、関係団体の財政状況及び健全化判断比率'!B70="","",'各会計、関係団体の財政状況及び健全化判断比率'!B70)</f>
        <v>福岡県市町村消防団員等公務災害補償組合</v>
      </c>
      <c r="BZ36" s="635"/>
      <c r="CA36" s="635"/>
      <c r="CB36" s="635"/>
      <c r="CC36" s="635"/>
      <c r="CD36" s="635"/>
      <c r="CE36" s="635"/>
      <c r="CF36" s="635"/>
      <c r="CG36" s="635"/>
      <c r="CH36" s="635"/>
      <c r="CI36" s="635"/>
      <c r="CJ36" s="635"/>
      <c r="CK36" s="635"/>
      <c r="CL36" s="635"/>
      <c r="CM36" s="635"/>
      <c r="CN36" s="181"/>
      <c r="CO36" s="634" t="str">
        <f t="shared" si="3"/>
        <v/>
      </c>
      <c r="CP36" s="634"/>
      <c r="CQ36" s="635" t="str">
        <f>IF('各会計、関係団体の財政状況及び健全化判断比率'!BS9="","",'各会計、関係団体の財政状況及び健全化判断比率'!BS9)</f>
        <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
      </c>
      <c r="DH36" s="636"/>
      <c r="DI36" s="208"/>
    </row>
    <row r="37" spans="1:113" ht="32.25" customHeight="1" x14ac:dyDescent="0.15">
      <c r="A37" s="181"/>
      <c r="B37" s="205"/>
      <c r="C37" s="634">
        <f>IF(E37="","",C36+1)</f>
        <v>4</v>
      </c>
      <c r="D37" s="634"/>
      <c r="E37" s="635" t="str">
        <f>IF('各会計、関係団体の財政状況及び健全化判断比率'!B10="","",'各会計、関係団体の財政状況及び健全化判断比率'!B10)</f>
        <v>バス事業特別会計</v>
      </c>
      <c r="F37" s="635"/>
      <c r="G37" s="635"/>
      <c r="H37" s="635"/>
      <c r="I37" s="635"/>
      <c r="J37" s="635"/>
      <c r="K37" s="635"/>
      <c r="L37" s="635"/>
      <c r="M37" s="635"/>
      <c r="N37" s="635"/>
      <c r="O37" s="635"/>
      <c r="P37" s="635"/>
      <c r="Q37" s="635"/>
      <c r="R37" s="635"/>
      <c r="S37" s="635"/>
      <c r="T37" s="181"/>
      <c r="U37" s="634" t="str">
        <f t="shared" si="4"/>
        <v/>
      </c>
      <c r="V37" s="634"/>
      <c r="W37" s="635"/>
      <c r="X37" s="635"/>
      <c r="Y37" s="635"/>
      <c r="Z37" s="635"/>
      <c r="AA37" s="635"/>
      <c r="AB37" s="635"/>
      <c r="AC37" s="635"/>
      <c r="AD37" s="635"/>
      <c r="AE37" s="635"/>
      <c r="AF37" s="635"/>
      <c r="AG37" s="635"/>
      <c r="AH37" s="635"/>
      <c r="AI37" s="635"/>
      <c r="AJ37" s="635"/>
      <c r="AK37" s="635"/>
      <c r="AL37" s="181"/>
      <c r="AM37" s="634" t="str">
        <f t="shared" si="0"/>
        <v/>
      </c>
      <c r="AN37" s="634"/>
      <c r="AO37" s="635"/>
      <c r="AP37" s="635"/>
      <c r="AQ37" s="635"/>
      <c r="AR37" s="635"/>
      <c r="AS37" s="635"/>
      <c r="AT37" s="635"/>
      <c r="AU37" s="635"/>
      <c r="AV37" s="635"/>
      <c r="AW37" s="635"/>
      <c r="AX37" s="635"/>
      <c r="AY37" s="635"/>
      <c r="AZ37" s="635"/>
      <c r="BA37" s="635"/>
      <c r="BB37" s="635"/>
      <c r="BC37" s="635"/>
      <c r="BD37" s="181"/>
      <c r="BE37" s="634" t="str">
        <f t="shared" si="1"/>
        <v/>
      </c>
      <c r="BF37" s="634"/>
      <c r="BG37" s="635"/>
      <c r="BH37" s="635"/>
      <c r="BI37" s="635"/>
      <c r="BJ37" s="635"/>
      <c r="BK37" s="635"/>
      <c r="BL37" s="635"/>
      <c r="BM37" s="635"/>
      <c r="BN37" s="635"/>
      <c r="BO37" s="635"/>
      <c r="BP37" s="635"/>
      <c r="BQ37" s="635"/>
      <c r="BR37" s="635"/>
      <c r="BS37" s="635"/>
      <c r="BT37" s="635"/>
      <c r="BU37" s="635"/>
      <c r="BV37" s="181"/>
      <c r="BW37" s="634">
        <f t="shared" si="2"/>
        <v>14</v>
      </c>
      <c r="BX37" s="634"/>
      <c r="BY37" s="635" t="str">
        <f>IF('各会計、関係団体の財政状況及び健全化判断比率'!B71="","",'各会計、関係団体の財政状況及び健全化判断比率'!B71)</f>
        <v>豊前市外二町財産組合</v>
      </c>
      <c r="BZ37" s="635"/>
      <c r="CA37" s="635"/>
      <c r="CB37" s="635"/>
      <c r="CC37" s="635"/>
      <c r="CD37" s="635"/>
      <c r="CE37" s="635"/>
      <c r="CF37" s="635"/>
      <c r="CG37" s="635"/>
      <c r="CH37" s="635"/>
      <c r="CI37" s="635"/>
      <c r="CJ37" s="635"/>
      <c r="CK37" s="635"/>
      <c r="CL37" s="635"/>
      <c r="CM37" s="635"/>
      <c r="CN37" s="181"/>
      <c r="CO37" s="634" t="str">
        <f t="shared" si="3"/>
        <v/>
      </c>
      <c r="CP37" s="634"/>
      <c r="CQ37" s="635" t="str">
        <f>IF('各会計、関係団体の財政状況及び健全化判断比率'!BS10="","",'各会計、関係団体の財政状況及び健全化判断比率'!BS10)</f>
        <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
      </c>
      <c r="DH37" s="636"/>
      <c r="DI37" s="208"/>
    </row>
    <row r="38" spans="1:113" ht="32.25" customHeight="1" x14ac:dyDescent="0.15">
      <c r="A38" s="181"/>
      <c r="B38" s="205"/>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81"/>
      <c r="U38" s="634" t="str">
        <f t="shared" si="4"/>
        <v/>
      </c>
      <c r="V38" s="634"/>
      <c r="W38" s="635"/>
      <c r="X38" s="635"/>
      <c r="Y38" s="635"/>
      <c r="Z38" s="635"/>
      <c r="AA38" s="635"/>
      <c r="AB38" s="635"/>
      <c r="AC38" s="635"/>
      <c r="AD38" s="635"/>
      <c r="AE38" s="635"/>
      <c r="AF38" s="635"/>
      <c r="AG38" s="635"/>
      <c r="AH38" s="635"/>
      <c r="AI38" s="635"/>
      <c r="AJ38" s="635"/>
      <c r="AK38" s="635"/>
      <c r="AL38" s="181"/>
      <c r="AM38" s="634" t="str">
        <f t="shared" si="0"/>
        <v/>
      </c>
      <c r="AN38" s="634"/>
      <c r="AO38" s="635"/>
      <c r="AP38" s="635"/>
      <c r="AQ38" s="635"/>
      <c r="AR38" s="635"/>
      <c r="AS38" s="635"/>
      <c r="AT38" s="635"/>
      <c r="AU38" s="635"/>
      <c r="AV38" s="635"/>
      <c r="AW38" s="635"/>
      <c r="AX38" s="635"/>
      <c r="AY38" s="635"/>
      <c r="AZ38" s="635"/>
      <c r="BA38" s="635"/>
      <c r="BB38" s="635"/>
      <c r="BC38" s="635"/>
      <c r="BD38" s="181"/>
      <c r="BE38" s="634" t="str">
        <f t="shared" si="1"/>
        <v/>
      </c>
      <c r="BF38" s="634"/>
      <c r="BG38" s="635"/>
      <c r="BH38" s="635"/>
      <c r="BI38" s="635"/>
      <c r="BJ38" s="635"/>
      <c r="BK38" s="635"/>
      <c r="BL38" s="635"/>
      <c r="BM38" s="635"/>
      <c r="BN38" s="635"/>
      <c r="BO38" s="635"/>
      <c r="BP38" s="635"/>
      <c r="BQ38" s="635"/>
      <c r="BR38" s="635"/>
      <c r="BS38" s="635"/>
      <c r="BT38" s="635"/>
      <c r="BU38" s="635"/>
      <c r="BV38" s="181"/>
      <c r="BW38" s="634">
        <f t="shared" si="2"/>
        <v>15</v>
      </c>
      <c r="BX38" s="634"/>
      <c r="BY38" s="635" t="str">
        <f>IF('各会計、関係団体の財政状況及び健全化判断比率'!B72="","",'各会計、関係団体の財政状況及び健全化判断比率'!B72)</f>
        <v>京築広域市町村圏事務組合</v>
      </c>
      <c r="BZ38" s="635"/>
      <c r="CA38" s="635"/>
      <c r="CB38" s="635"/>
      <c r="CC38" s="635"/>
      <c r="CD38" s="635"/>
      <c r="CE38" s="635"/>
      <c r="CF38" s="635"/>
      <c r="CG38" s="635"/>
      <c r="CH38" s="635"/>
      <c r="CI38" s="635"/>
      <c r="CJ38" s="635"/>
      <c r="CK38" s="635"/>
      <c r="CL38" s="635"/>
      <c r="CM38" s="635"/>
      <c r="CN38" s="181"/>
      <c r="CO38" s="634" t="str">
        <f t="shared" si="3"/>
        <v/>
      </c>
      <c r="CP38" s="634"/>
      <c r="CQ38" s="635" t="str">
        <f>IF('各会計、関係団体の財政状況及び健全化判断比率'!BS11="","",'各会計、関係団体の財政状況及び健全化判断比率'!BS11)</f>
        <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8"/>
    </row>
    <row r="39" spans="1:113" ht="32.25" customHeight="1" x14ac:dyDescent="0.15">
      <c r="A39" s="181"/>
      <c r="B39" s="205"/>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81"/>
      <c r="U39" s="634" t="str">
        <f t="shared" si="4"/>
        <v/>
      </c>
      <c r="V39" s="634"/>
      <c r="W39" s="635"/>
      <c r="X39" s="635"/>
      <c r="Y39" s="635"/>
      <c r="Z39" s="635"/>
      <c r="AA39" s="635"/>
      <c r="AB39" s="635"/>
      <c r="AC39" s="635"/>
      <c r="AD39" s="635"/>
      <c r="AE39" s="635"/>
      <c r="AF39" s="635"/>
      <c r="AG39" s="635"/>
      <c r="AH39" s="635"/>
      <c r="AI39" s="635"/>
      <c r="AJ39" s="635"/>
      <c r="AK39" s="635"/>
      <c r="AL39" s="181"/>
      <c r="AM39" s="634" t="str">
        <f t="shared" si="0"/>
        <v/>
      </c>
      <c r="AN39" s="634"/>
      <c r="AO39" s="635"/>
      <c r="AP39" s="635"/>
      <c r="AQ39" s="635"/>
      <c r="AR39" s="635"/>
      <c r="AS39" s="635"/>
      <c r="AT39" s="635"/>
      <c r="AU39" s="635"/>
      <c r="AV39" s="635"/>
      <c r="AW39" s="635"/>
      <c r="AX39" s="635"/>
      <c r="AY39" s="635"/>
      <c r="AZ39" s="635"/>
      <c r="BA39" s="635"/>
      <c r="BB39" s="635"/>
      <c r="BC39" s="635"/>
      <c r="BD39" s="181"/>
      <c r="BE39" s="634" t="str">
        <f t="shared" si="1"/>
        <v/>
      </c>
      <c r="BF39" s="634"/>
      <c r="BG39" s="635"/>
      <c r="BH39" s="635"/>
      <c r="BI39" s="635"/>
      <c r="BJ39" s="635"/>
      <c r="BK39" s="635"/>
      <c r="BL39" s="635"/>
      <c r="BM39" s="635"/>
      <c r="BN39" s="635"/>
      <c r="BO39" s="635"/>
      <c r="BP39" s="635"/>
      <c r="BQ39" s="635"/>
      <c r="BR39" s="635"/>
      <c r="BS39" s="635"/>
      <c r="BT39" s="635"/>
      <c r="BU39" s="635"/>
      <c r="BV39" s="181"/>
      <c r="BW39" s="634">
        <f t="shared" si="2"/>
        <v>16</v>
      </c>
      <c r="BX39" s="634"/>
      <c r="BY39" s="635" t="str">
        <f>IF('各会計、関係団体の財政状況及び健全化判断比率'!B73="","",'各会計、関係団体の財政状況及び健全化判断比率'!B73)</f>
        <v>豊前市外二町清掃施設組合</v>
      </c>
      <c r="BZ39" s="635"/>
      <c r="CA39" s="635"/>
      <c r="CB39" s="635"/>
      <c r="CC39" s="635"/>
      <c r="CD39" s="635"/>
      <c r="CE39" s="635"/>
      <c r="CF39" s="635"/>
      <c r="CG39" s="635"/>
      <c r="CH39" s="635"/>
      <c r="CI39" s="635"/>
      <c r="CJ39" s="635"/>
      <c r="CK39" s="635"/>
      <c r="CL39" s="635"/>
      <c r="CM39" s="635"/>
      <c r="CN39" s="181"/>
      <c r="CO39" s="634" t="str">
        <f t="shared" si="3"/>
        <v/>
      </c>
      <c r="CP39" s="634"/>
      <c r="CQ39" s="635" t="str">
        <f>IF('各会計、関係団体の財政状況及び健全化判断比率'!BS12="","",'各会計、関係団体の財政状況及び健全化判断比率'!BS12)</f>
        <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8"/>
    </row>
    <row r="40" spans="1:113" ht="32.25" customHeight="1" x14ac:dyDescent="0.15">
      <c r="A40" s="181"/>
      <c r="B40" s="205"/>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81"/>
      <c r="U40" s="634" t="str">
        <f t="shared" si="4"/>
        <v/>
      </c>
      <c r="V40" s="634"/>
      <c r="W40" s="635"/>
      <c r="X40" s="635"/>
      <c r="Y40" s="635"/>
      <c r="Z40" s="635"/>
      <c r="AA40" s="635"/>
      <c r="AB40" s="635"/>
      <c r="AC40" s="635"/>
      <c r="AD40" s="635"/>
      <c r="AE40" s="635"/>
      <c r="AF40" s="635"/>
      <c r="AG40" s="635"/>
      <c r="AH40" s="635"/>
      <c r="AI40" s="635"/>
      <c r="AJ40" s="635"/>
      <c r="AK40" s="635"/>
      <c r="AL40" s="181"/>
      <c r="AM40" s="634" t="str">
        <f t="shared" si="0"/>
        <v/>
      </c>
      <c r="AN40" s="634"/>
      <c r="AO40" s="635"/>
      <c r="AP40" s="635"/>
      <c r="AQ40" s="635"/>
      <c r="AR40" s="635"/>
      <c r="AS40" s="635"/>
      <c r="AT40" s="635"/>
      <c r="AU40" s="635"/>
      <c r="AV40" s="635"/>
      <c r="AW40" s="635"/>
      <c r="AX40" s="635"/>
      <c r="AY40" s="635"/>
      <c r="AZ40" s="635"/>
      <c r="BA40" s="635"/>
      <c r="BB40" s="635"/>
      <c r="BC40" s="635"/>
      <c r="BD40" s="181"/>
      <c r="BE40" s="634" t="str">
        <f t="shared" si="1"/>
        <v/>
      </c>
      <c r="BF40" s="634"/>
      <c r="BG40" s="635"/>
      <c r="BH40" s="635"/>
      <c r="BI40" s="635"/>
      <c r="BJ40" s="635"/>
      <c r="BK40" s="635"/>
      <c r="BL40" s="635"/>
      <c r="BM40" s="635"/>
      <c r="BN40" s="635"/>
      <c r="BO40" s="635"/>
      <c r="BP40" s="635"/>
      <c r="BQ40" s="635"/>
      <c r="BR40" s="635"/>
      <c r="BS40" s="635"/>
      <c r="BT40" s="635"/>
      <c r="BU40" s="635"/>
      <c r="BV40" s="181"/>
      <c r="BW40" s="634">
        <f t="shared" si="2"/>
        <v>17</v>
      </c>
      <c r="BX40" s="634"/>
      <c r="BY40" s="635" t="str">
        <f>IF('各会計、関係団体の財政状況及び健全化判断比率'!B74="","",'各会計、関係団体の財政状況及び健全化判断比率'!B74)</f>
        <v>福岡県自治振興組合（一般会計）</v>
      </c>
      <c r="BZ40" s="635"/>
      <c r="CA40" s="635"/>
      <c r="CB40" s="635"/>
      <c r="CC40" s="635"/>
      <c r="CD40" s="635"/>
      <c r="CE40" s="635"/>
      <c r="CF40" s="635"/>
      <c r="CG40" s="635"/>
      <c r="CH40" s="635"/>
      <c r="CI40" s="635"/>
      <c r="CJ40" s="635"/>
      <c r="CK40" s="635"/>
      <c r="CL40" s="635"/>
      <c r="CM40" s="635"/>
      <c r="CN40" s="181"/>
      <c r="CO40" s="634" t="str">
        <f t="shared" si="3"/>
        <v/>
      </c>
      <c r="CP40" s="634"/>
      <c r="CQ40" s="635" t="str">
        <f>IF('各会計、関係団体の財政状況及び健全化判断比率'!BS13="","",'各会計、関係団体の財政状況及び健全化判断比率'!BS13)</f>
        <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8"/>
    </row>
    <row r="41" spans="1:113" ht="32.25" customHeight="1" x14ac:dyDescent="0.15">
      <c r="A41" s="181"/>
      <c r="B41" s="205"/>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81"/>
      <c r="U41" s="634" t="str">
        <f t="shared" si="4"/>
        <v/>
      </c>
      <c r="V41" s="634"/>
      <c r="W41" s="635"/>
      <c r="X41" s="635"/>
      <c r="Y41" s="635"/>
      <c r="Z41" s="635"/>
      <c r="AA41" s="635"/>
      <c r="AB41" s="635"/>
      <c r="AC41" s="635"/>
      <c r="AD41" s="635"/>
      <c r="AE41" s="635"/>
      <c r="AF41" s="635"/>
      <c r="AG41" s="635"/>
      <c r="AH41" s="635"/>
      <c r="AI41" s="635"/>
      <c r="AJ41" s="635"/>
      <c r="AK41" s="635"/>
      <c r="AL41" s="181"/>
      <c r="AM41" s="634" t="str">
        <f t="shared" si="0"/>
        <v/>
      </c>
      <c r="AN41" s="634"/>
      <c r="AO41" s="635"/>
      <c r="AP41" s="635"/>
      <c r="AQ41" s="635"/>
      <c r="AR41" s="635"/>
      <c r="AS41" s="635"/>
      <c r="AT41" s="635"/>
      <c r="AU41" s="635"/>
      <c r="AV41" s="635"/>
      <c r="AW41" s="635"/>
      <c r="AX41" s="635"/>
      <c r="AY41" s="635"/>
      <c r="AZ41" s="635"/>
      <c r="BA41" s="635"/>
      <c r="BB41" s="635"/>
      <c r="BC41" s="635"/>
      <c r="BD41" s="181"/>
      <c r="BE41" s="634" t="str">
        <f t="shared" si="1"/>
        <v/>
      </c>
      <c r="BF41" s="634"/>
      <c r="BG41" s="635"/>
      <c r="BH41" s="635"/>
      <c r="BI41" s="635"/>
      <c r="BJ41" s="635"/>
      <c r="BK41" s="635"/>
      <c r="BL41" s="635"/>
      <c r="BM41" s="635"/>
      <c r="BN41" s="635"/>
      <c r="BO41" s="635"/>
      <c r="BP41" s="635"/>
      <c r="BQ41" s="635"/>
      <c r="BR41" s="635"/>
      <c r="BS41" s="635"/>
      <c r="BT41" s="635"/>
      <c r="BU41" s="635"/>
      <c r="BV41" s="181"/>
      <c r="BW41" s="634">
        <f t="shared" si="2"/>
        <v>18</v>
      </c>
      <c r="BX41" s="634"/>
      <c r="BY41" s="635" t="str">
        <f>IF('各会計、関係団体の財政状況及び健全化判断比率'!B75="","",'各会計、関係団体の財政状況及び健全化判断比率'!B75)</f>
        <v>福岡県自治振興組合（公文書館事業特別会計）</v>
      </c>
      <c r="BZ41" s="635"/>
      <c r="CA41" s="635"/>
      <c r="CB41" s="635"/>
      <c r="CC41" s="635"/>
      <c r="CD41" s="635"/>
      <c r="CE41" s="635"/>
      <c r="CF41" s="635"/>
      <c r="CG41" s="635"/>
      <c r="CH41" s="635"/>
      <c r="CI41" s="635"/>
      <c r="CJ41" s="635"/>
      <c r="CK41" s="635"/>
      <c r="CL41" s="635"/>
      <c r="CM41" s="635"/>
      <c r="CN41" s="181"/>
      <c r="CO41" s="634" t="str">
        <f t="shared" si="3"/>
        <v/>
      </c>
      <c r="CP41" s="634"/>
      <c r="CQ41" s="635" t="str">
        <f>IF('各会計、関係団体の財政状況及び健全化判断比率'!BS14="","",'各会計、関係団体の財政状況及び健全化判断比率'!BS14)</f>
        <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8"/>
    </row>
    <row r="42" spans="1:113" ht="32.25" customHeight="1" x14ac:dyDescent="0.15">
      <c r="B42" s="205"/>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81"/>
      <c r="U42" s="634" t="str">
        <f t="shared" si="4"/>
        <v/>
      </c>
      <c r="V42" s="634"/>
      <c r="W42" s="635"/>
      <c r="X42" s="635"/>
      <c r="Y42" s="635"/>
      <c r="Z42" s="635"/>
      <c r="AA42" s="635"/>
      <c r="AB42" s="635"/>
      <c r="AC42" s="635"/>
      <c r="AD42" s="635"/>
      <c r="AE42" s="635"/>
      <c r="AF42" s="635"/>
      <c r="AG42" s="635"/>
      <c r="AH42" s="635"/>
      <c r="AI42" s="635"/>
      <c r="AJ42" s="635"/>
      <c r="AK42" s="635"/>
      <c r="AL42" s="181"/>
      <c r="AM42" s="634" t="str">
        <f t="shared" si="0"/>
        <v/>
      </c>
      <c r="AN42" s="634"/>
      <c r="AO42" s="635"/>
      <c r="AP42" s="635"/>
      <c r="AQ42" s="635"/>
      <c r="AR42" s="635"/>
      <c r="AS42" s="635"/>
      <c r="AT42" s="635"/>
      <c r="AU42" s="635"/>
      <c r="AV42" s="635"/>
      <c r="AW42" s="635"/>
      <c r="AX42" s="635"/>
      <c r="AY42" s="635"/>
      <c r="AZ42" s="635"/>
      <c r="BA42" s="635"/>
      <c r="BB42" s="635"/>
      <c r="BC42" s="635"/>
      <c r="BD42" s="181"/>
      <c r="BE42" s="634" t="str">
        <f t="shared" si="1"/>
        <v/>
      </c>
      <c r="BF42" s="634"/>
      <c r="BG42" s="635"/>
      <c r="BH42" s="635"/>
      <c r="BI42" s="635"/>
      <c r="BJ42" s="635"/>
      <c r="BK42" s="635"/>
      <c r="BL42" s="635"/>
      <c r="BM42" s="635"/>
      <c r="BN42" s="635"/>
      <c r="BO42" s="635"/>
      <c r="BP42" s="635"/>
      <c r="BQ42" s="635"/>
      <c r="BR42" s="635"/>
      <c r="BS42" s="635"/>
      <c r="BT42" s="635"/>
      <c r="BU42" s="635"/>
      <c r="BV42" s="181"/>
      <c r="BW42" s="634">
        <f t="shared" si="2"/>
        <v>19</v>
      </c>
      <c r="BX42" s="634"/>
      <c r="BY42" s="635" t="str">
        <f>IF('各会計、関係団体の財政状況及び健全化判断比率'!B76="","",'各会計、関係団体の財政状況及び健全化判断比率'!B76)</f>
        <v>福岡県介護保険広域連合（一般会計）</v>
      </c>
      <c r="BZ42" s="635"/>
      <c r="CA42" s="635"/>
      <c r="CB42" s="635"/>
      <c r="CC42" s="635"/>
      <c r="CD42" s="635"/>
      <c r="CE42" s="635"/>
      <c r="CF42" s="635"/>
      <c r="CG42" s="635"/>
      <c r="CH42" s="635"/>
      <c r="CI42" s="635"/>
      <c r="CJ42" s="635"/>
      <c r="CK42" s="635"/>
      <c r="CL42" s="635"/>
      <c r="CM42" s="635"/>
      <c r="CN42" s="181"/>
      <c r="CO42" s="634" t="str">
        <f t="shared" si="3"/>
        <v/>
      </c>
      <c r="CP42" s="634"/>
      <c r="CQ42" s="635" t="str">
        <f>IF('各会計、関係団体の財政状況及び健全化判断比率'!BS15="","",'各会計、関係団体の財政状況及び健全化判断比率'!BS15)</f>
        <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
      </c>
      <c r="DH42" s="636"/>
      <c r="DI42" s="208"/>
    </row>
    <row r="43" spans="1:113" ht="32.25" customHeight="1" x14ac:dyDescent="0.15">
      <c r="B43" s="205"/>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81"/>
      <c r="U43" s="634" t="str">
        <f t="shared" si="4"/>
        <v/>
      </c>
      <c r="V43" s="634"/>
      <c r="W43" s="635"/>
      <c r="X43" s="635"/>
      <c r="Y43" s="635"/>
      <c r="Z43" s="635"/>
      <c r="AA43" s="635"/>
      <c r="AB43" s="635"/>
      <c r="AC43" s="635"/>
      <c r="AD43" s="635"/>
      <c r="AE43" s="635"/>
      <c r="AF43" s="635"/>
      <c r="AG43" s="635"/>
      <c r="AH43" s="635"/>
      <c r="AI43" s="635"/>
      <c r="AJ43" s="635"/>
      <c r="AK43" s="635"/>
      <c r="AL43" s="181"/>
      <c r="AM43" s="634" t="str">
        <f t="shared" si="0"/>
        <v/>
      </c>
      <c r="AN43" s="634"/>
      <c r="AO43" s="635"/>
      <c r="AP43" s="635"/>
      <c r="AQ43" s="635"/>
      <c r="AR43" s="635"/>
      <c r="AS43" s="635"/>
      <c r="AT43" s="635"/>
      <c r="AU43" s="635"/>
      <c r="AV43" s="635"/>
      <c r="AW43" s="635"/>
      <c r="AX43" s="635"/>
      <c r="AY43" s="635"/>
      <c r="AZ43" s="635"/>
      <c r="BA43" s="635"/>
      <c r="BB43" s="635"/>
      <c r="BC43" s="635"/>
      <c r="BD43" s="181"/>
      <c r="BE43" s="634" t="str">
        <f t="shared" si="1"/>
        <v/>
      </c>
      <c r="BF43" s="634"/>
      <c r="BG43" s="635"/>
      <c r="BH43" s="635"/>
      <c r="BI43" s="635"/>
      <c r="BJ43" s="635"/>
      <c r="BK43" s="635"/>
      <c r="BL43" s="635"/>
      <c r="BM43" s="635"/>
      <c r="BN43" s="635"/>
      <c r="BO43" s="635"/>
      <c r="BP43" s="635"/>
      <c r="BQ43" s="635"/>
      <c r="BR43" s="635"/>
      <c r="BS43" s="635"/>
      <c r="BT43" s="635"/>
      <c r="BU43" s="635"/>
      <c r="BV43" s="181"/>
      <c r="BW43" s="634">
        <f t="shared" si="2"/>
        <v>20</v>
      </c>
      <c r="BX43" s="634"/>
      <c r="BY43" s="635" t="str">
        <f>IF('各会計、関係団体の財政状況及び健全化判断比率'!B77="","",'各会計、関係団体の財政状況及び健全化判断比率'!B77)</f>
        <v>福岡県介護保険広域連合（介護保険事業特別会計）</v>
      </c>
      <c r="BZ43" s="635"/>
      <c r="CA43" s="635"/>
      <c r="CB43" s="635"/>
      <c r="CC43" s="635"/>
      <c r="CD43" s="635"/>
      <c r="CE43" s="635"/>
      <c r="CF43" s="635"/>
      <c r="CG43" s="635"/>
      <c r="CH43" s="635"/>
      <c r="CI43" s="635"/>
      <c r="CJ43" s="635"/>
      <c r="CK43" s="635"/>
      <c r="CL43" s="635"/>
      <c r="CM43" s="635"/>
      <c r="CN43" s="181"/>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637" t="s">
        <v>213</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x14ac:dyDescent="0.15">
      <c r="E47" s="637" t="s">
        <v>214</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x14ac:dyDescent="0.15">
      <c r="E48" s="637" t="s">
        <v>215</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x14ac:dyDescent="0.15">
      <c r="E49" s="638" t="s">
        <v>216</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x14ac:dyDescent="0.15">
      <c r="E50" s="637" t="s">
        <v>217</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x14ac:dyDescent="0.15">
      <c r="E51" s="637" t="s">
        <v>218</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x14ac:dyDescent="0.15">
      <c r="E52" s="637" t="s">
        <v>219</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x14ac:dyDescent="0.15">
      <c r="E53" s="637" t="s">
        <v>220</v>
      </c>
      <c r="F53" s="637"/>
      <c r="G53" s="637"/>
      <c r="H53" s="637"/>
      <c r="I53" s="637"/>
      <c r="J53" s="637"/>
      <c r="K53" s="637"/>
      <c r="L53" s="637"/>
      <c r="M53" s="637"/>
      <c r="N53" s="637"/>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7"/>
      <c r="AP53" s="637"/>
      <c r="AQ53" s="637"/>
      <c r="AR53" s="637"/>
      <c r="AS53" s="637"/>
      <c r="AT53" s="637"/>
      <c r="AU53" s="637"/>
      <c r="AV53" s="637"/>
      <c r="AW53" s="637"/>
      <c r="AX53" s="637"/>
      <c r="AY53" s="637"/>
      <c r="AZ53" s="637"/>
      <c r="BA53" s="637"/>
      <c r="BB53" s="637"/>
      <c r="BC53" s="637"/>
      <c r="BD53" s="637"/>
      <c r="BE53" s="637"/>
      <c r="BF53" s="637"/>
      <c r="BG53" s="637"/>
      <c r="BH53" s="637"/>
      <c r="BI53" s="637"/>
      <c r="BJ53" s="637"/>
      <c r="BK53" s="637"/>
      <c r="BL53" s="637"/>
      <c r="BM53" s="637"/>
      <c r="BN53" s="637"/>
      <c r="BO53" s="637"/>
      <c r="BP53" s="637"/>
      <c r="BQ53" s="637"/>
      <c r="BR53" s="637"/>
      <c r="BS53" s="637"/>
      <c r="BT53" s="637"/>
      <c r="BU53" s="637"/>
      <c r="BV53" s="637"/>
      <c r="BW53" s="637"/>
      <c r="BX53" s="637"/>
      <c r="BY53" s="637"/>
      <c r="BZ53" s="637"/>
      <c r="CA53" s="637"/>
      <c r="CB53" s="637"/>
      <c r="CC53" s="637"/>
      <c r="CD53" s="637"/>
      <c r="CE53" s="637"/>
      <c r="CF53" s="637"/>
      <c r="CG53" s="637"/>
      <c r="CH53" s="637"/>
      <c r="CI53" s="637"/>
      <c r="CJ53" s="637"/>
      <c r="CK53" s="637"/>
      <c r="CL53" s="637"/>
      <c r="CM53" s="637"/>
      <c r="CN53" s="637"/>
      <c r="CO53" s="637"/>
      <c r="CP53" s="637"/>
      <c r="CQ53" s="637"/>
      <c r="CR53" s="637"/>
      <c r="CS53" s="637"/>
      <c r="CT53" s="637"/>
      <c r="CU53" s="637"/>
      <c r="CV53" s="637"/>
      <c r="CW53" s="637"/>
      <c r="CX53" s="637"/>
      <c r="CY53" s="637"/>
      <c r="CZ53" s="637"/>
      <c r="DA53" s="637"/>
      <c r="DB53" s="637"/>
      <c r="DC53" s="637"/>
      <c r="DD53" s="637"/>
      <c r="DE53" s="637"/>
      <c r="DF53" s="637"/>
      <c r="DG53" s="637"/>
      <c r="DH53" s="637"/>
      <c r="DI53" s="637"/>
    </row>
    <row r="54" spans="5:113" x14ac:dyDescent="0.15"/>
    <row r="55" spans="5:113" x14ac:dyDescent="0.15"/>
    <row r="56" spans="5:113" x14ac:dyDescent="0.15"/>
  </sheetData>
  <sheetProtection algorithmName="SHA-512" hashValue="HDg7Z3edhUF4LqfcxyYyL6DXmtSgb0ikAFj/fKFHIkbJ8L0oFdzAWOOLWyerd0H30ALAJNiqjnFeN00C23HiQg==" saltValue="6bgsL1SgUZX2Kf+Z9e+0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88" t="s">
        <v>573</v>
      </c>
      <c r="D34" s="1188"/>
      <c r="E34" s="1189"/>
      <c r="F34" s="32" t="s">
        <v>574</v>
      </c>
      <c r="G34" s="33">
        <v>0.52</v>
      </c>
      <c r="H34" s="33" t="s">
        <v>575</v>
      </c>
      <c r="I34" s="33" t="s">
        <v>576</v>
      </c>
      <c r="J34" s="34" t="s">
        <v>577</v>
      </c>
      <c r="K34" s="22"/>
      <c r="L34" s="22"/>
      <c r="M34" s="22"/>
      <c r="N34" s="22"/>
      <c r="O34" s="22"/>
      <c r="P34" s="22"/>
    </row>
    <row r="35" spans="1:16" ht="39" customHeight="1" x14ac:dyDescent="0.15">
      <c r="A35" s="22"/>
      <c r="B35" s="35"/>
      <c r="C35" s="1182" t="s">
        <v>578</v>
      </c>
      <c r="D35" s="1183"/>
      <c r="E35" s="1184"/>
      <c r="F35" s="36">
        <v>5.82</v>
      </c>
      <c r="G35" s="37">
        <v>6.3</v>
      </c>
      <c r="H35" s="37">
        <v>5.79</v>
      </c>
      <c r="I35" s="37">
        <v>5.38</v>
      </c>
      <c r="J35" s="38">
        <v>5.38</v>
      </c>
      <c r="K35" s="22"/>
      <c r="L35" s="22"/>
      <c r="M35" s="22"/>
      <c r="N35" s="22"/>
      <c r="O35" s="22"/>
      <c r="P35" s="22"/>
    </row>
    <row r="36" spans="1:16" ht="39" customHeight="1" x14ac:dyDescent="0.15">
      <c r="A36" s="22"/>
      <c r="B36" s="35"/>
      <c r="C36" s="1182" t="s">
        <v>579</v>
      </c>
      <c r="D36" s="1183"/>
      <c r="E36" s="1184"/>
      <c r="F36" s="36">
        <v>2.34</v>
      </c>
      <c r="G36" s="37">
        <v>1.83</v>
      </c>
      <c r="H36" s="37">
        <v>2.2799999999999998</v>
      </c>
      <c r="I36" s="37">
        <v>5.98</v>
      </c>
      <c r="J36" s="38">
        <v>5.32</v>
      </c>
      <c r="K36" s="22"/>
      <c r="L36" s="22"/>
      <c r="M36" s="22"/>
      <c r="N36" s="22"/>
      <c r="O36" s="22"/>
      <c r="P36" s="22"/>
    </row>
    <row r="37" spans="1:16" ht="39" customHeight="1" x14ac:dyDescent="0.15">
      <c r="A37" s="22"/>
      <c r="B37" s="35"/>
      <c r="C37" s="1182" t="s">
        <v>580</v>
      </c>
      <c r="D37" s="1183"/>
      <c r="E37" s="1184"/>
      <c r="F37" s="36">
        <v>1.64</v>
      </c>
      <c r="G37" s="37">
        <v>3.12</v>
      </c>
      <c r="H37" s="37">
        <v>2.7</v>
      </c>
      <c r="I37" s="37">
        <v>2.42</v>
      </c>
      <c r="J37" s="38">
        <v>2.11</v>
      </c>
      <c r="K37" s="22"/>
      <c r="L37" s="22"/>
      <c r="M37" s="22"/>
      <c r="N37" s="22"/>
      <c r="O37" s="22"/>
      <c r="P37" s="22"/>
    </row>
    <row r="38" spans="1:16" ht="39" customHeight="1" x14ac:dyDescent="0.15">
      <c r="A38" s="22"/>
      <c r="B38" s="35"/>
      <c r="C38" s="1182" t="s">
        <v>581</v>
      </c>
      <c r="D38" s="1183"/>
      <c r="E38" s="1184"/>
      <c r="F38" s="36">
        <v>1.25</v>
      </c>
      <c r="G38" s="37">
        <v>1.3</v>
      </c>
      <c r="H38" s="37">
        <v>1.32</v>
      </c>
      <c r="I38" s="37">
        <v>1.33</v>
      </c>
      <c r="J38" s="38">
        <v>1.42</v>
      </c>
      <c r="K38" s="22"/>
      <c r="L38" s="22"/>
      <c r="M38" s="22"/>
      <c r="N38" s="22"/>
      <c r="O38" s="22"/>
      <c r="P38" s="22"/>
    </row>
    <row r="39" spans="1:16" ht="39" customHeight="1" x14ac:dyDescent="0.15">
      <c r="A39" s="22"/>
      <c r="B39" s="35"/>
      <c r="C39" s="1182" t="s">
        <v>582</v>
      </c>
      <c r="D39" s="1183"/>
      <c r="E39" s="1184"/>
      <c r="F39" s="36">
        <v>0.23</v>
      </c>
      <c r="G39" s="37">
        <v>0.25</v>
      </c>
      <c r="H39" s="37">
        <v>0.22</v>
      </c>
      <c r="I39" s="37">
        <v>0.22</v>
      </c>
      <c r="J39" s="38">
        <v>0.25</v>
      </c>
      <c r="K39" s="22"/>
      <c r="L39" s="22"/>
      <c r="M39" s="22"/>
      <c r="N39" s="22"/>
      <c r="O39" s="22"/>
      <c r="P39" s="22"/>
    </row>
    <row r="40" spans="1:16" ht="39" customHeight="1" x14ac:dyDescent="0.15">
      <c r="A40" s="22"/>
      <c r="B40" s="35"/>
      <c r="C40" s="1182" t="s">
        <v>583</v>
      </c>
      <c r="D40" s="1183"/>
      <c r="E40" s="1184"/>
      <c r="F40" s="36" t="s">
        <v>584</v>
      </c>
      <c r="G40" s="37" t="s">
        <v>585</v>
      </c>
      <c r="H40" s="37" t="s">
        <v>586</v>
      </c>
      <c r="I40" s="37" t="s">
        <v>587</v>
      </c>
      <c r="J40" s="38">
        <v>0.01</v>
      </c>
      <c r="K40" s="22"/>
      <c r="L40" s="22"/>
      <c r="M40" s="22"/>
      <c r="N40" s="22"/>
      <c r="O40" s="22"/>
      <c r="P40" s="22"/>
    </row>
    <row r="41" spans="1:16" ht="39" customHeight="1" x14ac:dyDescent="0.15">
      <c r="A41" s="22"/>
      <c r="B41" s="35"/>
      <c r="C41" s="1182" t="s">
        <v>588</v>
      </c>
      <c r="D41" s="1183"/>
      <c r="E41" s="1184"/>
      <c r="F41" s="36">
        <v>7.0000000000000007E-2</v>
      </c>
      <c r="G41" s="37">
        <v>0</v>
      </c>
      <c r="H41" s="37">
        <v>0</v>
      </c>
      <c r="I41" s="37">
        <v>0</v>
      </c>
      <c r="J41" s="38">
        <v>0</v>
      </c>
      <c r="K41" s="22"/>
      <c r="L41" s="22"/>
      <c r="M41" s="22"/>
      <c r="N41" s="22"/>
      <c r="O41" s="22"/>
      <c r="P41" s="22"/>
    </row>
    <row r="42" spans="1:16" ht="39" customHeight="1" x14ac:dyDescent="0.15">
      <c r="A42" s="22"/>
      <c r="B42" s="39"/>
      <c r="C42" s="1182" t="s">
        <v>589</v>
      </c>
      <c r="D42" s="1183"/>
      <c r="E42" s="1184"/>
      <c r="F42" s="36" t="s">
        <v>525</v>
      </c>
      <c r="G42" s="37" t="s">
        <v>525</v>
      </c>
      <c r="H42" s="37" t="s">
        <v>525</v>
      </c>
      <c r="I42" s="37" t="s">
        <v>525</v>
      </c>
      <c r="J42" s="38" t="s">
        <v>525</v>
      </c>
      <c r="K42" s="22"/>
      <c r="L42" s="22"/>
      <c r="M42" s="22"/>
      <c r="N42" s="22"/>
      <c r="O42" s="22"/>
      <c r="P42" s="22"/>
    </row>
    <row r="43" spans="1:16" ht="39" customHeight="1" thickBot="1" x14ac:dyDescent="0.2">
      <c r="A43" s="22"/>
      <c r="B43" s="40"/>
      <c r="C43" s="1185" t="s">
        <v>590</v>
      </c>
      <c r="D43" s="1186"/>
      <c r="E43" s="118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7rt2Bx7ycV0nYKiLX7dRJ5Hz/bW9vpjA3PTwTVolCCddUBwo/rFPRi5n4fUmP0C0u8aj9vXab1OAL2yWW5fRA==" saltValue="1+KCMUtrIoZRj3DbcubI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90" t="s">
        <v>11</v>
      </c>
      <c r="C45" s="1191"/>
      <c r="D45" s="58"/>
      <c r="E45" s="1196" t="s">
        <v>12</v>
      </c>
      <c r="F45" s="1196"/>
      <c r="G45" s="1196"/>
      <c r="H45" s="1196"/>
      <c r="I45" s="1196"/>
      <c r="J45" s="1197"/>
      <c r="K45" s="59">
        <v>1178</v>
      </c>
      <c r="L45" s="60">
        <v>1176</v>
      </c>
      <c r="M45" s="60">
        <v>1193</v>
      </c>
      <c r="N45" s="60">
        <v>1173</v>
      </c>
      <c r="O45" s="61">
        <v>1179</v>
      </c>
      <c r="P45" s="48"/>
      <c r="Q45" s="48"/>
      <c r="R45" s="48"/>
      <c r="S45" s="48"/>
      <c r="T45" s="48"/>
      <c r="U45" s="48"/>
    </row>
    <row r="46" spans="1:21" ht="30.75" customHeight="1" x14ac:dyDescent="0.15">
      <c r="A46" s="48"/>
      <c r="B46" s="1192"/>
      <c r="C46" s="1193"/>
      <c r="D46" s="62"/>
      <c r="E46" s="1198" t="s">
        <v>13</v>
      </c>
      <c r="F46" s="1198"/>
      <c r="G46" s="1198"/>
      <c r="H46" s="1198"/>
      <c r="I46" s="1198"/>
      <c r="J46" s="1199"/>
      <c r="K46" s="63" t="s">
        <v>525</v>
      </c>
      <c r="L46" s="64" t="s">
        <v>525</v>
      </c>
      <c r="M46" s="64" t="s">
        <v>525</v>
      </c>
      <c r="N46" s="64" t="s">
        <v>525</v>
      </c>
      <c r="O46" s="65" t="s">
        <v>525</v>
      </c>
      <c r="P46" s="48"/>
      <c r="Q46" s="48"/>
      <c r="R46" s="48"/>
      <c r="S46" s="48"/>
      <c r="T46" s="48"/>
      <c r="U46" s="48"/>
    </row>
    <row r="47" spans="1:21" ht="30.75" customHeight="1" x14ac:dyDescent="0.15">
      <c r="A47" s="48"/>
      <c r="B47" s="1192"/>
      <c r="C47" s="1193"/>
      <c r="D47" s="62"/>
      <c r="E47" s="1198" t="s">
        <v>14</v>
      </c>
      <c r="F47" s="1198"/>
      <c r="G47" s="1198"/>
      <c r="H47" s="1198"/>
      <c r="I47" s="1198"/>
      <c r="J47" s="1199"/>
      <c r="K47" s="63" t="s">
        <v>525</v>
      </c>
      <c r="L47" s="64" t="s">
        <v>525</v>
      </c>
      <c r="M47" s="64" t="s">
        <v>525</v>
      </c>
      <c r="N47" s="64" t="s">
        <v>525</v>
      </c>
      <c r="O47" s="65" t="s">
        <v>525</v>
      </c>
      <c r="P47" s="48"/>
      <c r="Q47" s="48"/>
      <c r="R47" s="48"/>
      <c r="S47" s="48"/>
      <c r="T47" s="48"/>
      <c r="U47" s="48"/>
    </row>
    <row r="48" spans="1:21" ht="30.75" customHeight="1" x14ac:dyDescent="0.15">
      <c r="A48" s="48"/>
      <c r="B48" s="1192"/>
      <c r="C48" s="1193"/>
      <c r="D48" s="62"/>
      <c r="E48" s="1198" t="s">
        <v>15</v>
      </c>
      <c r="F48" s="1198"/>
      <c r="G48" s="1198"/>
      <c r="H48" s="1198"/>
      <c r="I48" s="1198"/>
      <c r="J48" s="1199"/>
      <c r="K48" s="63">
        <v>286</v>
      </c>
      <c r="L48" s="64">
        <v>261</v>
      </c>
      <c r="M48" s="64">
        <v>261</v>
      </c>
      <c r="N48" s="64">
        <v>257</v>
      </c>
      <c r="O48" s="65">
        <v>254</v>
      </c>
      <c r="P48" s="48"/>
      <c r="Q48" s="48"/>
      <c r="R48" s="48"/>
      <c r="S48" s="48"/>
      <c r="T48" s="48"/>
      <c r="U48" s="48"/>
    </row>
    <row r="49" spans="1:21" ht="30.75" customHeight="1" x14ac:dyDescent="0.15">
      <c r="A49" s="48"/>
      <c r="B49" s="1192"/>
      <c r="C49" s="1193"/>
      <c r="D49" s="62"/>
      <c r="E49" s="1198" t="s">
        <v>16</v>
      </c>
      <c r="F49" s="1198"/>
      <c r="G49" s="1198"/>
      <c r="H49" s="1198"/>
      <c r="I49" s="1198"/>
      <c r="J49" s="1199"/>
      <c r="K49" s="63" t="s">
        <v>525</v>
      </c>
      <c r="L49" s="64" t="s">
        <v>525</v>
      </c>
      <c r="M49" s="64" t="s">
        <v>525</v>
      </c>
      <c r="N49" s="64" t="s">
        <v>525</v>
      </c>
      <c r="O49" s="65" t="s">
        <v>525</v>
      </c>
      <c r="P49" s="48"/>
      <c r="Q49" s="48"/>
      <c r="R49" s="48"/>
      <c r="S49" s="48"/>
      <c r="T49" s="48"/>
      <c r="U49" s="48"/>
    </row>
    <row r="50" spans="1:21" ht="30.75" customHeight="1" x14ac:dyDescent="0.15">
      <c r="A50" s="48"/>
      <c r="B50" s="1192"/>
      <c r="C50" s="1193"/>
      <c r="D50" s="62"/>
      <c r="E50" s="1198" t="s">
        <v>17</v>
      </c>
      <c r="F50" s="1198"/>
      <c r="G50" s="1198"/>
      <c r="H50" s="1198"/>
      <c r="I50" s="1198"/>
      <c r="J50" s="1199"/>
      <c r="K50" s="63">
        <v>88</v>
      </c>
      <c r="L50" s="64">
        <v>90</v>
      </c>
      <c r="M50" s="64">
        <v>84</v>
      </c>
      <c r="N50" s="64">
        <v>72</v>
      </c>
      <c r="O50" s="65">
        <v>30</v>
      </c>
      <c r="P50" s="48"/>
      <c r="Q50" s="48"/>
      <c r="R50" s="48"/>
      <c r="S50" s="48"/>
      <c r="T50" s="48"/>
      <c r="U50" s="48"/>
    </row>
    <row r="51" spans="1:21" ht="30.75" customHeight="1" x14ac:dyDescent="0.15">
      <c r="A51" s="48"/>
      <c r="B51" s="1194"/>
      <c r="C51" s="1195"/>
      <c r="D51" s="66"/>
      <c r="E51" s="1198" t="s">
        <v>18</v>
      </c>
      <c r="F51" s="1198"/>
      <c r="G51" s="1198"/>
      <c r="H51" s="1198"/>
      <c r="I51" s="1198"/>
      <c r="J51" s="1199"/>
      <c r="K51" s="63" t="s">
        <v>525</v>
      </c>
      <c r="L51" s="64" t="s">
        <v>525</v>
      </c>
      <c r="M51" s="64" t="s">
        <v>525</v>
      </c>
      <c r="N51" s="64" t="s">
        <v>525</v>
      </c>
      <c r="O51" s="65" t="s">
        <v>525</v>
      </c>
      <c r="P51" s="48"/>
      <c r="Q51" s="48"/>
      <c r="R51" s="48"/>
      <c r="S51" s="48"/>
      <c r="T51" s="48"/>
      <c r="U51" s="48"/>
    </row>
    <row r="52" spans="1:21" ht="30.75" customHeight="1" x14ac:dyDescent="0.15">
      <c r="A52" s="48"/>
      <c r="B52" s="1200" t="s">
        <v>19</v>
      </c>
      <c r="C52" s="1201"/>
      <c r="D52" s="66"/>
      <c r="E52" s="1198" t="s">
        <v>20</v>
      </c>
      <c r="F52" s="1198"/>
      <c r="G52" s="1198"/>
      <c r="H52" s="1198"/>
      <c r="I52" s="1198"/>
      <c r="J52" s="1199"/>
      <c r="K52" s="63">
        <v>976</v>
      </c>
      <c r="L52" s="64">
        <v>975</v>
      </c>
      <c r="M52" s="64">
        <v>948</v>
      </c>
      <c r="N52" s="64">
        <v>927</v>
      </c>
      <c r="O52" s="65">
        <v>869</v>
      </c>
      <c r="P52" s="48"/>
      <c r="Q52" s="48"/>
      <c r="R52" s="48"/>
      <c r="S52" s="48"/>
      <c r="T52" s="48"/>
      <c r="U52" s="48"/>
    </row>
    <row r="53" spans="1:21" ht="30.75" customHeight="1" thickBot="1" x14ac:dyDescent="0.2">
      <c r="A53" s="48"/>
      <c r="B53" s="1202" t="s">
        <v>21</v>
      </c>
      <c r="C53" s="1203"/>
      <c r="D53" s="67"/>
      <c r="E53" s="1204" t="s">
        <v>22</v>
      </c>
      <c r="F53" s="1204"/>
      <c r="G53" s="1204"/>
      <c r="H53" s="1204"/>
      <c r="I53" s="1204"/>
      <c r="J53" s="1205"/>
      <c r="K53" s="68">
        <v>576</v>
      </c>
      <c r="L53" s="69">
        <v>552</v>
      </c>
      <c r="M53" s="69">
        <v>590</v>
      </c>
      <c r="N53" s="69">
        <v>575</v>
      </c>
      <c r="O53" s="70">
        <v>594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x14ac:dyDescent="0.2">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x14ac:dyDescent="0.15">
      <c r="B58" s="1206" t="s">
        <v>26</v>
      </c>
      <c r="C58" s="1207"/>
      <c r="D58" s="1212" t="s">
        <v>27</v>
      </c>
      <c r="E58" s="1213"/>
      <c r="F58" s="1213"/>
      <c r="G58" s="1213"/>
      <c r="H58" s="1213"/>
      <c r="I58" s="1213"/>
      <c r="J58" s="1214"/>
      <c r="K58" s="83"/>
      <c r="L58" s="84"/>
      <c r="M58" s="84"/>
      <c r="N58" s="84"/>
      <c r="O58" s="85"/>
    </row>
    <row r="59" spans="1:21" ht="31.5" customHeight="1" x14ac:dyDescent="0.15">
      <c r="B59" s="1208"/>
      <c r="C59" s="1209"/>
      <c r="D59" s="1215" t="s">
        <v>28</v>
      </c>
      <c r="E59" s="1216"/>
      <c r="F59" s="1216"/>
      <c r="G59" s="1216"/>
      <c r="H59" s="1216"/>
      <c r="I59" s="1216"/>
      <c r="J59" s="1217"/>
      <c r="K59" s="86"/>
      <c r="L59" s="87"/>
      <c r="M59" s="87"/>
      <c r="N59" s="87"/>
      <c r="O59" s="88"/>
    </row>
    <row r="60" spans="1:21" ht="31.5" customHeight="1" thickBot="1" x14ac:dyDescent="0.2">
      <c r="B60" s="1210"/>
      <c r="C60" s="1211"/>
      <c r="D60" s="1218" t="s">
        <v>29</v>
      </c>
      <c r="E60" s="1219"/>
      <c r="F60" s="1219"/>
      <c r="G60" s="1219"/>
      <c r="H60" s="1219"/>
      <c r="I60" s="1219"/>
      <c r="J60" s="1220"/>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C4eD78p8p7I3IK4bA9jFF/9dPU3yySSJUtFdwSq9bKeGmxkxeMx7Vn2hYfk+8DtugR3tsJiZXjOHsFMUQt0g==" saltValue="Yq3DMGLcF/h9oxk5gmFR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221" t="s">
        <v>32</v>
      </c>
      <c r="C41" s="1222"/>
      <c r="D41" s="105"/>
      <c r="E41" s="1227" t="s">
        <v>33</v>
      </c>
      <c r="F41" s="1227"/>
      <c r="G41" s="1227"/>
      <c r="H41" s="1228"/>
      <c r="I41" s="355">
        <v>10162</v>
      </c>
      <c r="J41" s="356">
        <v>10137</v>
      </c>
      <c r="K41" s="356">
        <v>9705</v>
      </c>
      <c r="L41" s="356">
        <v>9422</v>
      </c>
      <c r="M41" s="357">
        <v>8677</v>
      </c>
    </row>
    <row r="42" spans="2:13" ht="27.75" customHeight="1" x14ac:dyDescent="0.15">
      <c r="B42" s="1223"/>
      <c r="C42" s="1224"/>
      <c r="D42" s="106"/>
      <c r="E42" s="1229" t="s">
        <v>34</v>
      </c>
      <c r="F42" s="1229"/>
      <c r="G42" s="1229"/>
      <c r="H42" s="1230"/>
      <c r="I42" s="358">
        <v>145</v>
      </c>
      <c r="J42" s="359">
        <v>145</v>
      </c>
      <c r="K42" s="359">
        <v>145</v>
      </c>
      <c r="L42" s="359">
        <v>145</v>
      </c>
      <c r="M42" s="360">
        <v>145</v>
      </c>
    </row>
    <row r="43" spans="2:13" ht="27.75" customHeight="1" x14ac:dyDescent="0.15">
      <c r="B43" s="1223"/>
      <c r="C43" s="1224"/>
      <c r="D43" s="106"/>
      <c r="E43" s="1229" t="s">
        <v>35</v>
      </c>
      <c r="F43" s="1229"/>
      <c r="G43" s="1229"/>
      <c r="H43" s="1230"/>
      <c r="I43" s="358">
        <v>3220</v>
      </c>
      <c r="J43" s="359">
        <v>2940</v>
      </c>
      <c r="K43" s="359">
        <v>2659</v>
      </c>
      <c r="L43" s="359">
        <v>2338</v>
      </c>
      <c r="M43" s="360">
        <v>2103</v>
      </c>
    </row>
    <row r="44" spans="2:13" ht="27.75" customHeight="1" x14ac:dyDescent="0.15">
      <c r="B44" s="1223"/>
      <c r="C44" s="1224"/>
      <c r="D44" s="106"/>
      <c r="E44" s="1229" t="s">
        <v>36</v>
      </c>
      <c r="F44" s="1229"/>
      <c r="G44" s="1229"/>
      <c r="H44" s="1230"/>
      <c r="I44" s="358">
        <v>397</v>
      </c>
      <c r="J44" s="359">
        <v>348</v>
      </c>
      <c r="K44" s="359">
        <v>262</v>
      </c>
      <c r="L44" s="359">
        <v>195</v>
      </c>
      <c r="M44" s="360">
        <v>153</v>
      </c>
    </row>
    <row r="45" spans="2:13" ht="27.75" customHeight="1" x14ac:dyDescent="0.15">
      <c r="B45" s="1223"/>
      <c r="C45" s="1224"/>
      <c r="D45" s="106"/>
      <c r="E45" s="1229" t="s">
        <v>37</v>
      </c>
      <c r="F45" s="1229"/>
      <c r="G45" s="1229"/>
      <c r="H45" s="1230"/>
      <c r="I45" s="358">
        <v>1853</v>
      </c>
      <c r="J45" s="359">
        <v>1741</v>
      </c>
      <c r="K45" s="359">
        <v>1833</v>
      </c>
      <c r="L45" s="359">
        <v>1810</v>
      </c>
      <c r="M45" s="360">
        <v>1824</v>
      </c>
    </row>
    <row r="46" spans="2:13" ht="27.75" customHeight="1" x14ac:dyDescent="0.15">
      <c r="B46" s="1223"/>
      <c r="C46" s="1224"/>
      <c r="D46" s="107"/>
      <c r="E46" s="1229" t="s">
        <v>38</v>
      </c>
      <c r="F46" s="1229"/>
      <c r="G46" s="1229"/>
      <c r="H46" s="1230"/>
      <c r="I46" s="358" t="s">
        <v>525</v>
      </c>
      <c r="J46" s="359" t="s">
        <v>525</v>
      </c>
      <c r="K46" s="359" t="s">
        <v>525</v>
      </c>
      <c r="L46" s="359" t="s">
        <v>525</v>
      </c>
      <c r="M46" s="360" t="s">
        <v>525</v>
      </c>
    </row>
    <row r="47" spans="2:13" ht="27.75" customHeight="1" x14ac:dyDescent="0.15">
      <c r="B47" s="1223"/>
      <c r="C47" s="1224"/>
      <c r="D47" s="108"/>
      <c r="E47" s="1231" t="s">
        <v>39</v>
      </c>
      <c r="F47" s="1232"/>
      <c r="G47" s="1232"/>
      <c r="H47" s="1233"/>
      <c r="I47" s="358" t="s">
        <v>525</v>
      </c>
      <c r="J47" s="359" t="s">
        <v>525</v>
      </c>
      <c r="K47" s="359" t="s">
        <v>525</v>
      </c>
      <c r="L47" s="359" t="s">
        <v>525</v>
      </c>
      <c r="M47" s="360" t="s">
        <v>525</v>
      </c>
    </row>
    <row r="48" spans="2:13" ht="27.75" customHeight="1" x14ac:dyDescent="0.15">
      <c r="B48" s="1223"/>
      <c r="C48" s="1224"/>
      <c r="D48" s="106"/>
      <c r="E48" s="1229" t="s">
        <v>40</v>
      </c>
      <c r="F48" s="1229"/>
      <c r="G48" s="1229"/>
      <c r="H48" s="1230"/>
      <c r="I48" s="358" t="s">
        <v>525</v>
      </c>
      <c r="J48" s="359" t="s">
        <v>525</v>
      </c>
      <c r="K48" s="359" t="s">
        <v>525</v>
      </c>
      <c r="L48" s="359" t="s">
        <v>525</v>
      </c>
      <c r="M48" s="360" t="s">
        <v>525</v>
      </c>
    </row>
    <row r="49" spans="2:13" ht="27.75" customHeight="1" x14ac:dyDescent="0.15">
      <c r="B49" s="1225"/>
      <c r="C49" s="1226"/>
      <c r="D49" s="106"/>
      <c r="E49" s="1229" t="s">
        <v>41</v>
      </c>
      <c r="F49" s="1229"/>
      <c r="G49" s="1229"/>
      <c r="H49" s="1230"/>
      <c r="I49" s="358" t="s">
        <v>525</v>
      </c>
      <c r="J49" s="359" t="s">
        <v>525</v>
      </c>
      <c r="K49" s="359" t="s">
        <v>525</v>
      </c>
      <c r="L49" s="359" t="s">
        <v>525</v>
      </c>
      <c r="M49" s="360" t="s">
        <v>525</v>
      </c>
    </row>
    <row r="50" spans="2:13" ht="27.75" customHeight="1" x14ac:dyDescent="0.15">
      <c r="B50" s="1234" t="s">
        <v>42</v>
      </c>
      <c r="C50" s="1235"/>
      <c r="D50" s="109"/>
      <c r="E50" s="1229" t="s">
        <v>43</v>
      </c>
      <c r="F50" s="1229"/>
      <c r="G50" s="1229"/>
      <c r="H50" s="1230"/>
      <c r="I50" s="358">
        <v>2747</v>
      </c>
      <c r="J50" s="359">
        <v>2704</v>
      </c>
      <c r="K50" s="359">
        <v>2732</v>
      </c>
      <c r="L50" s="359">
        <v>3419</v>
      </c>
      <c r="M50" s="360">
        <v>3716</v>
      </c>
    </row>
    <row r="51" spans="2:13" ht="27.75" customHeight="1" x14ac:dyDescent="0.15">
      <c r="B51" s="1223"/>
      <c r="C51" s="1224"/>
      <c r="D51" s="106"/>
      <c r="E51" s="1229" t="s">
        <v>44</v>
      </c>
      <c r="F51" s="1229"/>
      <c r="G51" s="1229"/>
      <c r="H51" s="1230"/>
      <c r="I51" s="358">
        <v>560</v>
      </c>
      <c r="J51" s="359">
        <v>513</v>
      </c>
      <c r="K51" s="359">
        <v>470</v>
      </c>
      <c r="L51" s="359">
        <v>425</v>
      </c>
      <c r="M51" s="360">
        <v>384</v>
      </c>
    </row>
    <row r="52" spans="2:13" ht="27.75" customHeight="1" x14ac:dyDescent="0.15">
      <c r="B52" s="1225"/>
      <c r="C52" s="1226"/>
      <c r="D52" s="106"/>
      <c r="E52" s="1229" t="s">
        <v>45</v>
      </c>
      <c r="F52" s="1229"/>
      <c r="G52" s="1229"/>
      <c r="H52" s="1230"/>
      <c r="I52" s="358">
        <v>9061</v>
      </c>
      <c r="J52" s="359">
        <v>9091</v>
      </c>
      <c r="K52" s="359">
        <v>9144</v>
      </c>
      <c r="L52" s="359">
        <v>8714</v>
      </c>
      <c r="M52" s="360">
        <v>8160</v>
      </c>
    </row>
    <row r="53" spans="2:13" ht="27.75" customHeight="1" thickBot="1" x14ac:dyDescent="0.2">
      <c r="B53" s="1236" t="s">
        <v>46</v>
      </c>
      <c r="C53" s="1237"/>
      <c r="D53" s="110"/>
      <c r="E53" s="1238" t="s">
        <v>47</v>
      </c>
      <c r="F53" s="1238"/>
      <c r="G53" s="1238"/>
      <c r="H53" s="1239"/>
      <c r="I53" s="361">
        <v>3408</v>
      </c>
      <c r="J53" s="362">
        <v>3001</v>
      </c>
      <c r="K53" s="362">
        <v>2258</v>
      </c>
      <c r="L53" s="362">
        <v>1351</v>
      </c>
      <c r="M53" s="363">
        <v>642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GFvclcFVfInJF44wQv8XG3pCY99FBaqyRsrbwK8qHuFd0jQp9X9k+ZQMe75/Me77tA6orJbIXDPXkEqMRLfKdQ==" saltValue="iZUR2f7NATRigcXBuo10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48" t="s">
        <v>50</v>
      </c>
      <c r="D55" s="1248"/>
      <c r="E55" s="1249"/>
      <c r="F55" s="122">
        <v>1512</v>
      </c>
      <c r="G55" s="122">
        <v>1563</v>
      </c>
      <c r="H55" s="123">
        <v>1463</v>
      </c>
    </row>
    <row r="56" spans="2:8" ht="52.5" customHeight="1" x14ac:dyDescent="0.15">
      <c r="B56" s="124"/>
      <c r="C56" s="1250" t="s">
        <v>51</v>
      </c>
      <c r="D56" s="1250"/>
      <c r="E56" s="1251"/>
      <c r="F56" s="125">
        <v>367</v>
      </c>
      <c r="G56" s="125">
        <v>475</v>
      </c>
      <c r="H56" s="126">
        <v>475</v>
      </c>
    </row>
    <row r="57" spans="2:8" ht="53.25" customHeight="1" x14ac:dyDescent="0.15">
      <c r="B57" s="124"/>
      <c r="C57" s="1252" t="s">
        <v>52</v>
      </c>
      <c r="D57" s="1252"/>
      <c r="E57" s="1253"/>
      <c r="F57" s="127">
        <v>991</v>
      </c>
      <c r="G57" s="127">
        <v>1183</v>
      </c>
      <c r="H57" s="128">
        <v>1584</v>
      </c>
    </row>
    <row r="58" spans="2:8" ht="45.75" customHeight="1" x14ac:dyDescent="0.15">
      <c r="B58" s="129"/>
      <c r="C58" s="1254" t="s">
        <v>614</v>
      </c>
      <c r="D58" s="1255"/>
      <c r="E58" s="1256"/>
      <c r="F58" s="130">
        <v>204</v>
      </c>
      <c r="G58" s="130">
        <v>307</v>
      </c>
      <c r="H58" s="131">
        <v>612</v>
      </c>
    </row>
    <row r="59" spans="2:8" ht="45.75" customHeight="1" x14ac:dyDescent="0.15">
      <c r="B59" s="129"/>
      <c r="C59" s="1240" t="s">
        <v>615</v>
      </c>
      <c r="D59" s="1241"/>
      <c r="E59" s="1242"/>
      <c r="F59" s="130">
        <v>116</v>
      </c>
      <c r="G59" s="130">
        <v>215</v>
      </c>
      <c r="H59" s="131">
        <v>345</v>
      </c>
    </row>
    <row r="60" spans="2:8" ht="45.75" customHeight="1" x14ac:dyDescent="0.15">
      <c r="B60" s="129"/>
      <c r="C60" s="1240" t="s">
        <v>618</v>
      </c>
      <c r="D60" s="1241"/>
      <c r="E60" s="1242"/>
      <c r="F60" s="130">
        <v>189</v>
      </c>
      <c r="G60" s="130">
        <v>189</v>
      </c>
      <c r="H60" s="131">
        <v>178</v>
      </c>
    </row>
    <row r="61" spans="2:8" ht="45.75" customHeight="1" x14ac:dyDescent="0.15">
      <c r="B61" s="129"/>
      <c r="C61" s="1240" t="s">
        <v>616</v>
      </c>
      <c r="D61" s="1241"/>
      <c r="E61" s="1242"/>
      <c r="F61" s="130">
        <v>162</v>
      </c>
      <c r="G61" s="130">
        <v>163</v>
      </c>
      <c r="H61" s="131">
        <v>163</v>
      </c>
    </row>
    <row r="62" spans="2:8" ht="45.75" customHeight="1" thickBot="1" x14ac:dyDescent="0.2">
      <c r="B62" s="132"/>
      <c r="C62" s="1243" t="s">
        <v>617</v>
      </c>
      <c r="D62" s="1244"/>
      <c r="E62" s="1245"/>
      <c r="F62" s="133">
        <v>136</v>
      </c>
      <c r="G62" s="133">
        <v>131</v>
      </c>
      <c r="H62" s="134">
        <v>116</v>
      </c>
    </row>
    <row r="63" spans="2:8" ht="52.5" customHeight="1" thickBot="1" x14ac:dyDescent="0.2">
      <c r="B63" s="135"/>
      <c r="C63" s="1246" t="s">
        <v>53</v>
      </c>
      <c r="D63" s="1246"/>
      <c r="E63" s="1247"/>
      <c r="F63" s="136">
        <v>2870</v>
      </c>
      <c r="G63" s="136">
        <v>3221</v>
      </c>
      <c r="H63" s="137">
        <v>3522</v>
      </c>
    </row>
    <row r="64" spans="2:8" x14ac:dyDescent="0.15"/>
  </sheetData>
  <sheetProtection algorithmName="SHA-512" hashValue="D57FilPyIY5JIcQhOXNfJLPm+rN3Tlecj4h3mx+tA2RtsAiOLfM5183fsrJW7neuL60K3qo4Qxc705/qCffToQ==" saltValue="wwM/7o4AC742+OXpuISt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4" customWidth="1"/>
    <col min="109" max="109" width="5.875" style="373" customWidth="1"/>
    <col min="110" max="16384" width="8.625" style="367" hidden="1"/>
  </cols>
  <sheetData>
    <row r="1" spans="1:109" ht="42.75" customHeight="1" x14ac:dyDescent="0.15">
      <c r="A1" s="365"/>
      <c r="B1" s="366"/>
      <c r="DD1" s="367"/>
      <c r="DE1" s="367"/>
    </row>
    <row r="2" spans="1:109"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59"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59"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59"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59"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59"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59"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59"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59"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59"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59"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59"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59"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59"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59"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59"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x14ac:dyDescent="0.15">
      <c r="DD19" s="367"/>
      <c r="DE19" s="367"/>
    </row>
    <row r="20" spans="1:109" x14ac:dyDescent="0.15">
      <c r="DD20" s="367"/>
      <c r="DE20" s="367"/>
    </row>
    <row r="21" spans="1:109" ht="17.25" customHeight="1"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x14ac:dyDescent="0.15">
      <c r="B22" s="373"/>
    </row>
    <row r="23" spans="1:109" x14ac:dyDescent="0.15">
      <c r="B23" s="373"/>
    </row>
    <row r="24" spans="1:109" x14ac:dyDescent="0.15">
      <c r="B24" s="373"/>
    </row>
    <row r="25" spans="1:109" x14ac:dyDescent="0.15">
      <c r="B25" s="373"/>
    </row>
    <row r="26" spans="1:109" x14ac:dyDescent="0.15">
      <c r="B26" s="373"/>
    </row>
    <row r="27" spans="1:109" x14ac:dyDescent="0.15">
      <c r="B27" s="373"/>
    </row>
    <row r="28" spans="1:109" x14ac:dyDescent="0.15">
      <c r="B28" s="373"/>
    </row>
    <row r="29" spans="1:109" x14ac:dyDescent="0.15">
      <c r="B29" s="373"/>
    </row>
    <row r="30" spans="1:109" x14ac:dyDescent="0.15">
      <c r="B30" s="373"/>
    </row>
    <row r="31" spans="1:109" x14ac:dyDescent="0.15">
      <c r="B31" s="373"/>
    </row>
    <row r="32" spans="1:109" x14ac:dyDescent="0.15">
      <c r="B32" s="373"/>
    </row>
    <row r="33" spans="2:109" x14ac:dyDescent="0.15">
      <c r="B33" s="373"/>
    </row>
    <row r="34" spans="2:109" x14ac:dyDescent="0.15">
      <c r="B34" s="373"/>
    </row>
    <row r="35" spans="2:109" x14ac:dyDescent="0.15">
      <c r="B35" s="373"/>
    </row>
    <row r="36" spans="2:109" x14ac:dyDescent="0.15">
      <c r="B36" s="373"/>
    </row>
    <row r="37" spans="2:109" x14ac:dyDescent="0.15">
      <c r="B37" s="373"/>
    </row>
    <row r="38" spans="2:109" x14ac:dyDescent="0.15">
      <c r="B38" s="373"/>
    </row>
    <row r="39" spans="2:109" x14ac:dyDescent="0.15">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x14ac:dyDescent="0.15">
      <c r="B40" s="378"/>
      <c r="DD40" s="378"/>
      <c r="DE40" s="367"/>
    </row>
    <row r="41" spans="2:109" ht="17.25" x14ac:dyDescent="0.15">
      <c r="B41" s="379" t="s">
        <v>620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3"/>
      <c r="G42" s="380"/>
      <c r="I42" s="381"/>
      <c r="J42" s="381"/>
      <c r="K42" s="381"/>
      <c r="AM42" s="380"/>
      <c r="AN42" s="380" t="s">
        <v>621</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15">
      <c r="B43" s="373"/>
      <c r="AN43" s="1257" t="s">
        <v>622</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373"/>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373"/>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373"/>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373"/>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x14ac:dyDescent="0.15">
      <c r="B49" s="373"/>
      <c r="AN49" s="367" t="s">
        <v>623</v>
      </c>
    </row>
    <row r="50" spans="1:109" x14ac:dyDescent="0.15">
      <c r="B50" s="373"/>
      <c r="G50" s="1266"/>
      <c r="H50" s="1266"/>
      <c r="I50" s="1266"/>
      <c r="J50" s="1266"/>
      <c r="K50" s="383"/>
      <c r="L50" s="383"/>
      <c r="M50" s="384"/>
      <c r="N50" s="384"/>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70" t="s">
        <v>566</v>
      </c>
      <c r="BQ50" s="1270"/>
      <c r="BR50" s="1270"/>
      <c r="BS50" s="1270"/>
      <c r="BT50" s="1270"/>
      <c r="BU50" s="1270"/>
      <c r="BV50" s="1270"/>
      <c r="BW50" s="1270"/>
      <c r="BX50" s="1270" t="s">
        <v>567</v>
      </c>
      <c r="BY50" s="1270"/>
      <c r="BZ50" s="1270"/>
      <c r="CA50" s="1270"/>
      <c r="CB50" s="1270"/>
      <c r="CC50" s="1270"/>
      <c r="CD50" s="1270"/>
      <c r="CE50" s="1270"/>
      <c r="CF50" s="1270" t="s">
        <v>568</v>
      </c>
      <c r="CG50" s="1270"/>
      <c r="CH50" s="1270"/>
      <c r="CI50" s="1270"/>
      <c r="CJ50" s="1270"/>
      <c r="CK50" s="1270"/>
      <c r="CL50" s="1270"/>
      <c r="CM50" s="1270"/>
      <c r="CN50" s="1270" t="s">
        <v>569</v>
      </c>
      <c r="CO50" s="1270"/>
      <c r="CP50" s="1270"/>
      <c r="CQ50" s="1270"/>
      <c r="CR50" s="1270"/>
      <c r="CS50" s="1270"/>
      <c r="CT50" s="1270"/>
      <c r="CU50" s="1270"/>
      <c r="CV50" s="1270" t="s">
        <v>570</v>
      </c>
      <c r="CW50" s="1270"/>
      <c r="CX50" s="1270"/>
      <c r="CY50" s="1270"/>
      <c r="CZ50" s="1270"/>
      <c r="DA50" s="1270"/>
      <c r="DB50" s="1270"/>
      <c r="DC50" s="1270"/>
    </row>
    <row r="51" spans="1:109" ht="13.5" customHeight="1" x14ac:dyDescent="0.15">
      <c r="B51" s="373"/>
      <c r="G51" s="1277"/>
      <c r="H51" s="1277"/>
      <c r="I51" s="1275"/>
      <c r="J51" s="1275"/>
      <c r="K51" s="1272"/>
      <c r="L51" s="1272"/>
      <c r="M51" s="1272"/>
      <c r="N51" s="1272"/>
      <c r="AM51" s="382"/>
      <c r="AN51" s="1273" t="s">
        <v>624</v>
      </c>
      <c r="AO51" s="1273"/>
      <c r="AP51" s="1273"/>
      <c r="AQ51" s="1273"/>
      <c r="AR51" s="1273"/>
      <c r="AS51" s="1273"/>
      <c r="AT51" s="1273"/>
      <c r="AU51" s="1273"/>
      <c r="AV51" s="1273"/>
      <c r="AW51" s="1273"/>
      <c r="AX51" s="1273"/>
      <c r="AY51" s="1273"/>
      <c r="AZ51" s="1273"/>
      <c r="BA51" s="1273"/>
      <c r="BB51" s="1273" t="s">
        <v>625</v>
      </c>
      <c r="BC51" s="1273"/>
      <c r="BD51" s="1273"/>
      <c r="BE51" s="1273"/>
      <c r="BF51" s="1273"/>
      <c r="BG51" s="1273"/>
      <c r="BH51" s="1273"/>
      <c r="BI51" s="1273"/>
      <c r="BJ51" s="1273"/>
      <c r="BK51" s="1273"/>
      <c r="BL51" s="1273"/>
      <c r="BM51" s="1273"/>
      <c r="BN51" s="1273"/>
      <c r="BO51" s="1273"/>
      <c r="BP51" s="1274"/>
      <c r="BQ51" s="1271"/>
      <c r="BR51" s="1271"/>
      <c r="BS51" s="1271"/>
      <c r="BT51" s="1271"/>
      <c r="BU51" s="1271"/>
      <c r="BV51" s="1271"/>
      <c r="BW51" s="1271"/>
      <c r="BX51" s="1274"/>
      <c r="BY51" s="1271"/>
      <c r="BZ51" s="1271"/>
      <c r="CA51" s="1271"/>
      <c r="CB51" s="1271"/>
      <c r="CC51" s="1271"/>
      <c r="CD51" s="1271"/>
      <c r="CE51" s="1271"/>
      <c r="CF51" s="1271">
        <v>36.200000000000003</v>
      </c>
      <c r="CG51" s="1271"/>
      <c r="CH51" s="1271"/>
      <c r="CI51" s="1271"/>
      <c r="CJ51" s="1271"/>
      <c r="CK51" s="1271"/>
      <c r="CL51" s="1271"/>
      <c r="CM51" s="1271"/>
      <c r="CN51" s="1271">
        <v>20.6</v>
      </c>
      <c r="CO51" s="1271"/>
      <c r="CP51" s="1271"/>
      <c r="CQ51" s="1271"/>
      <c r="CR51" s="1271"/>
      <c r="CS51" s="1271"/>
      <c r="CT51" s="1271"/>
      <c r="CU51" s="1271"/>
      <c r="CV51" s="1271">
        <v>10.1</v>
      </c>
      <c r="CW51" s="1271"/>
      <c r="CX51" s="1271"/>
      <c r="CY51" s="1271"/>
      <c r="CZ51" s="1271"/>
      <c r="DA51" s="1271"/>
      <c r="DB51" s="1271"/>
      <c r="DC51" s="1271"/>
    </row>
    <row r="52" spans="1:109" x14ac:dyDescent="0.15">
      <c r="B52" s="373"/>
      <c r="G52" s="1277"/>
      <c r="H52" s="1277"/>
      <c r="I52" s="1275"/>
      <c r="J52" s="1275"/>
      <c r="K52" s="1272"/>
      <c r="L52" s="1272"/>
      <c r="M52" s="1272"/>
      <c r="N52" s="1272"/>
      <c r="AM52" s="382"/>
      <c r="AN52" s="1273"/>
      <c r="AO52" s="1273"/>
      <c r="AP52" s="1273"/>
      <c r="AQ52" s="1273"/>
      <c r="AR52" s="1273"/>
      <c r="AS52" s="1273"/>
      <c r="AT52" s="1273"/>
      <c r="AU52" s="1273"/>
      <c r="AV52" s="1273"/>
      <c r="AW52" s="1273"/>
      <c r="AX52" s="1273"/>
      <c r="AY52" s="1273"/>
      <c r="AZ52" s="1273"/>
      <c r="BA52" s="1273"/>
      <c r="BB52" s="1273"/>
      <c r="BC52" s="1273"/>
      <c r="BD52" s="1273"/>
      <c r="BE52" s="1273"/>
      <c r="BF52" s="1273"/>
      <c r="BG52" s="1273"/>
      <c r="BH52" s="1273"/>
      <c r="BI52" s="1273"/>
      <c r="BJ52" s="1273"/>
      <c r="BK52" s="1273"/>
      <c r="BL52" s="1273"/>
      <c r="BM52" s="1273"/>
      <c r="BN52" s="1273"/>
      <c r="BO52" s="1273"/>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x14ac:dyDescent="0.15">
      <c r="A53" s="381"/>
      <c r="B53" s="373"/>
      <c r="G53" s="1277"/>
      <c r="H53" s="1277"/>
      <c r="I53" s="1266"/>
      <c r="J53" s="1266"/>
      <c r="K53" s="1272"/>
      <c r="L53" s="1272"/>
      <c r="M53" s="1272"/>
      <c r="N53" s="1272"/>
      <c r="AM53" s="382"/>
      <c r="AN53" s="1273"/>
      <c r="AO53" s="1273"/>
      <c r="AP53" s="1273"/>
      <c r="AQ53" s="1273"/>
      <c r="AR53" s="1273"/>
      <c r="AS53" s="1273"/>
      <c r="AT53" s="1273"/>
      <c r="AU53" s="1273"/>
      <c r="AV53" s="1273"/>
      <c r="AW53" s="1273"/>
      <c r="AX53" s="1273"/>
      <c r="AY53" s="1273"/>
      <c r="AZ53" s="1273"/>
      <c r="BA53" s="1273"/>
      <c r="BB53" s="1273" t="s">
        <v>626</v>
      </c>
      <c r="BC53" s="1273"/>
      <c r="BD53" s="1273"/>
      <c r="BE53" s="1273"/>
      <c r="BF53" s="1273"/>
      <c r="BG53" s="1273"/>
      <c r="BH53" s="1273"/>
      <c r="BI53" s="1273"/>
      <c r="BJ53" s="1273"/>
      <c r="BK53" s="1273"/>
      <c r="BL53" s="1273"/>
      <c r="BM53" s="1273"/>
      <c r="BN53" s="1273"/>
      <c r="BO53" s="1273"/>
      <c r="BP53" s="1274"/>
      <c r="BQ53" s="1271"/>
      <c r="BR53" s="1271"/>
      <c r="BS53" s="1271"/>
      <c r="BT53" s="1271"/>
      <c r="BU53" s="1271"/>
      <c r="BV53" s="1271"/>
      <c r="BW53" s="1271"/>
      <c r="BX53" s="1274"/>
      <c r="BY53" s="1271"/>
      <c r="BZ53" s="1271"/>
      <c r="CA53" s="1271"/>
      <c r="CB53" s="1271"/>
      <c r="CC53" s="1271"/>
      <c r="CD53" s="1271"/>
      <c r="CE53" s="1271"/>
      <c r="CF53" s="1271">
        <v>56.8</v>
      </c>
      <c r="CG53" s="1271"/>
      <c r="CH53" s="1271"/>
      <c r="CI53" s="1271"/>
      <c r="CJ53" s="1271"/>
      <c r="CK53" s="1271"/>
      <c r="CL53" s="1271"/>
      <c r="CM53" s="1271"/>
      <c r="CN53" s="1271">
        <v>57.5</v>
      </c>
      <c r="CO53" s="1271"/>
      <c r="CP53" s="1271"/>
      <c r="CQ53" s="1271"/>
      <c r="CR53" s="1271"/>
      <c r="CS53" s="1271"/>
      <c r="CT53" s="1271"/>
      <c r="CU53" s="1271"/>
      <c r="CV53" s="1271">
        <v>58.9</v>
      </c>
      <c r="CW53" s="1271"/>
      <c r="CX53" s="1271"/>
      <c r="CY53" s="1271"/>
      <c r="CZ53" s="1271"/>
      <c r="DA53" s="1271"/>
      <c r="DB53" s="1271"/>
      <c r="DC53" s="1271"/>
    </row>
    <row r="54" spans="1:109" x14ac:dyDescent="0.15">
      <c r="A54" s="381"/>
      <c r="B54" s="373"/>
      <c r="G54" s="1277"/>
      <c r="H54" s="1277"/>
      <c r="I54" s="1266"/>
      <c r="J54" s="1266"/>
      <c r="K54" s="1272"/>
      <c r="L54" s="1272"/>
      <c r="M54" s="1272"/>
      <c r="N54" s="1272"/>
      <c r="AM54" s="382"/>
      <c r="AN54" s="1273"/>
      <c r="AO54" s="1273"/>
      <c r="AP54" s="1273"/>
      <c r="AQ54" s="1273"/>
      <c r="AR54" s="1273"/>
      <c r="AS54" s="1273"/>
      <c r="AT54" s="1273"/>
      <c r="AU54" s="1273"/>
      <c r="AV54" s="1273"/>
      <c r="AW54" s="1273"/>
      <c r="AX54" s="1273"/>
      <c r="AY54" s="1273"/>
      <c r="AZ54" s="1273"/>
      <c r="BA54" s="1273"/>
      <c r="BB54" s="1273"/>
      <c r="BC54" s="1273"/>
      <c r="BD54" s="1273"/>
      <c r="BE54" s="1273"/>
      <c r="BF54" s="1273"/>
      <c r="BG54" s="1273"/>
      <c r="BH54" s="1273"/>
      <c r="BI54" s="1273"/>
      <c r="BJ54" s="1273"/>
      <c r="BK54" s="1273"/>
      <c r="BL54" s="1273"/>
      <c r="BM54" s="1273"/>
      <c r="BN54" s="1273"/>
      <c r="BO54" s="1273"/>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x14ac:dyDescent="0.15">
      <c r="A55" s="381"/>
      <c r="B55" s="373"/>
      <c r="G55" s="1266"/>
      <c r="H55" s="1266"/>
      <c r="I55" s="1266"/>
      <c r="J55" s="1266"/>
      <c r="K55" s="1272"/>
      <c r="L55" s="1272"/>
      <c r="M55" s="1272"/>
      <c r="N55" s="1272"/>
      <c r="AN55" s="1270" t="s">
        <v>627</v>
      </c>
      <c r="AO55" s="1270"/>
      <c r="AP55" s="1270"/>
      <c r="AQ55" s="1270"/>
      <c r="AR55" s="1270"/>
      <c r="AS55" s="1270"/>
      <c r="AT55" s="1270"/>
      <c r="AU55" s="1270"/>
      <c r="AV55" s="1270"/>
      <c r="AW55" s="1270"/>
      <c r="AX55" s="1270"/>
      <c r="AY55" s="1270"/>
      <c r="AZ55" s="1270"/>
      <c r="BA55" s="1270"/>
      <c r="BB55" s="1273" t="s">
        <v>625</v>
      </c>
      <c r="BC55" s="1273"/>
      <c r="BD55" s="1273"/>
      <c r="BE55" s="1273"/>
      <c r="BF55" s="1273"/>
      <c r="BG55" s="1273"/>
      <c r="BH55" s="1273"/>
      <c r="BI55" s="1273"/>
      <c r="BJ55" s="1273"/>
      <c r="BK55" s="1273"/>
      <c r="BL55" s="1273"/>
      <c r="BM55" s="1273"/>
      <c r="BN55" s="1273"/>
      <c r="BO55" s="1273"/>
      <c r="BP55" s="1274"/>
      <c r="BQ55" s="1271"/>
      <c r="BR55" s="1271"/>
      <c r="BS55" s="1271"/>
      <c r="BT55" s="1271"/>
      <c r="BU55" s="1271"/>
      <c r="BV55" s="1271"/>
      <c r="BW55" s="1271"/>
      <c r="BX55" s="1274"/>
      <c r="BY55" s="1271"/>
      <c r="BZ55" s="1271"/>
      <c r="CA55" s="1271"/>
      <c r="CB55" s="1271"/>
      <c r="CC55" s="1271"/>
      <c r="CD55" s="1271"/>
      <c r="CE55" s="1271"/>
      <c r="CF55" s="1271">
        <v>37.299999999999997</v>
      </c>
      <c r="CG55" s="1271"/>
      <c r="CH55" s="1271"/>
      <c r="CI55" s="1271"/>
      <c r="CJ55" s="1271"/>
      <c r="CK55" s="1271"/>
      <c r="CL55" s="1271"/>
      <c r="CM55" s="1271"/>
      <c r="CN55" s="1271">
        <v>25.1</v>
      </c>
      <c r="CO55" s="1271"/>
      <c r="CP55" s="1271"/>
      <c r="CQ55" s="1271"/>
      <c r="CR55" s="1271"/>
      <c r="CS55" s="1271"/>
      <c r="CT55" s="1271"/>
      <c r="CU55" s="1271"/>
      <c r="CV55" s="1271">
        <v>17.600000000000001</v>
      </c>
      <c r="CW55" s="1271"/>
      <c r="CX55" s="1271"/>
      <c r="CY55" s="1271"/>
      <c r="CZ55" s="1271"/>
      <c r="DA55" s="1271"/>
      <c r="DB55" s="1271"/>
      <c r="DC55" s="1271"/>
    </row>
    <row r="56" spans="1:109" x14ac:dyDescent="0.15">
      <c r="A56" s="381"/>
      <c r="B56" s="373"/>
      <c r="G56" s="1266"/>
      <c r="H56" s="1266"/>
      <c r="I56" s="1266"/>
      <c r="J56" s="1266"/>
      <c r="K56" s="1272"/>
      <c r="L56" s="1272"/>
      <c r="M56" s="1272"/>
      <c r="N56" s="1272"/>
      <c r="AN56" s="1270"/>
      <c r="AO56" s="1270"/>
      <c r="AP56" s="1270"/>
      <c r="AQ56" s="1270"/>
      <c r="AR56" s="1270"/>
      <c r="AS56" s="1270"/>
      <c r="AT56" s="1270"/>
      <c r="AU56" s="1270"/>
      <c r="AV56" s="1270"/>
      <c r="AW56" s="1270"/>
      <c r="AX56" s="1270"/>
      <c r="AY56" s="1270"/>
      <c r="AZ56" s="1270"/>
      <c r="BA56" s="1270"/>
      <c r="BB56" s="1273"/>
      <c r="BC56" s="1273"/>
      <c r="BD56" s="1273"/>
      <c r="BE56" s="1273"/>
      <c r="BF56" s="1273"/>
      <c r="BG56" s="1273"/>
      <c r="BH56" s="1273"/>
      <c r="BI56" s="1273"/>
      <c r="BJ56" s="1273"/>
      <c r="BK56" s="1273"/>
      <c r="BL56" s="1273"/>
      <c r="BM56" s="1273"/>
      <c r="BN56" s="1273"/>
      <c r="BO56" s="1273"/>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381" customFormat="1" x14ac:dyDescent="0.15">
      <c r="B57" s="385"/>
      <c r="G57" s="1266"/>
      <c r="H57" s="1266"/>
      <c r="I57" s="1276"/>
      <c r="J57" s="1276"/>
      <c r="K57" s="1272"/>
      <c r="L57" s="1272"/>
      <c r="M57" s="1272"/>
      <c r="N57" s="1272"/>
      <c r="AM57" s="367"/>
      <c r="AN57" s="1270"/>
      <c r="AO57" s="1270"/>
      <c r="AP57" s="1270"/>
      <c r="AQ57" s="1270"/>
      <c r="AR57" s="1270"/>
      <c r="AS57" s="1270"/>
      <c r="AT57" s="1270"/>
      <c r="AU57" s="1270"/>
      <c r="AV57" s="1270"/>
      <c r="AW57" s="1270"/>
      <c r="AX57" s="1270"/>
      <c r="AY57" s="1270"/>
      <c r="AZ57" s="1270"/>
      <c r="BA57" s="1270"/>
      <c r="BB57" s="1273" t="s">
        <v>626</v>
      </c>
      <c r="BC57" s="1273"/>
      <c r="BD57" s="1273"/>
      <c r="BE57" s="1273"/>
      <c r="BF57" s="1273"/>
      <c r="BG57" s="1273"/>
      <c r="BH57" s="1273"/>
      <c r="BI57" s="1273"/>
      <c r="BJ57" s="1273"/>
      <c r="BK57" s="1273"/>
      <c r="BL57" s="1273"/>
      <c r="BM57" s="1273"/>
      <c r="BN57" s="1273"/>
      <c r="BO57" s="1273"/>
      <c r="BP57" s="1274"/>
      <c r="BQ57" s="1271"/>
      <c r="BR57" s="1271"/>
      <c r="BS57" s="1271"/>
      <c r="BT57" s="1271"/>
      <c r="BU57" s="1271"/>
      <c r="BV57" s="1271"/>
      <c r="BW57" s="1271"/>
      <c r="BX57" s="1274"/>
      <c r="BY57" s="1271"/>
      <c r="BZ57" s="1271"/>
      <c r="CA57" s="1271"/>
      <c r="CB57" s="1271"/>
      <c r="CC57" s="1271"/>
      <c r="CD57" s="1271"/>
      <c r="CE57" s="1271"/>
      <c r="CF57" s="1271">
        <v>62</v>
      </c>
      <c r="CG57" s="1271"/>
      <c r="CH57" s="1271"/>
      <c r="CI57" s="1271"/>
      <c r="CJ57" s="1271"/>
      <c r="CK57" s="1271"/>
      <c r="CL57" s="1271"/>
      <c r="CM57" s="1271"/>
      <c r="CN57" s="1271">
        <v>63.2</v>
      </c>
      <c r="CO57" s="1271"/>
      <c r="CP57" s="1271"/>
      <c r="CQ57" s="1271"/>
      <c r="CR57" s="1271"/>
      <c r="CS57" s="1271"/>
      <c r="CT57" s="1271"/>
      <c r="CU57" s="1271"/>
      <c r="CV57" s="1271">
        <v>65.2</v>
      </c>
      <c r="CW57" s="1271"/>
      <c r="CX57" s="1271"/>
      <c r="CY57" s="1271"/>
      <c r="CZ57" s="1271"/>
      <c r="DA57" s="1271"/>
      <c r="DB57" s="1271"/>
      <c r="DC57" s="1271"/>
      <c r="DD57" s="386"/>
      <c r="DE57" s="385"/>
    </row>
    <row r="58" spans="1:109" s="381" customFormat="1" x14ac:dyDescent="0.15">
      <c r="A58" s="367"/>
      <c r="B58" s="385"/>
      <c r="G58" s="1266"/>
      <c r="H58" s="1266"/>
      <c r="I58" s="1276"/>
      <c r="J58" s="1276"/>
      <c r="K58" s="1272"/>
      <c r="L58" s="1272"/>
      <c r="M58" s="1272"/>
      <c r="N58" s="1272"/>
      <c r="AM58" s="367"/>
      <c r="AN58" s="1270"/>
      <c r="AO58" s="1270"/>
      <c r="AP58" s="1270"/>
      <c r="AQ58" s="1270"/>
      <c r="AR58" s="1270"/>
      <c r="AS58" s="1270"/>
      <c r="AT58" s="1270"/>
      <c r="AU58" s="1270"/>
      <c r="AV58" s="1270"/>
      <c r="AW58" s="1270"/>
      <c r="AX58" s="1270"/>
      <c r="AY58" s="1270"/>
      <c r="AZ58" s="1270"/>
      <c r="BA58" s="1270"/>
      <c r="BB58" s="1273"/>
      <c r="BC58" s="1273"/>
      <c r="BD58" s="1273"/>
      <c r="BE58" s="1273"/>
      <c r="BF58" s="1273"/>
      <c r="BG58" s="1273"/>
      <c r="BH58" s="1273"/>
      <c r="BI58" s="1273"/>
      <c r="BJ58" s="1273"/>
      <c r="BK58" s="1273"/>
      <c r="BL58" s="1273"/>
      <c r="BM58" s="1273"/>
      <c r="BN58" s="1273"/>
      <c r="BO58" s="1273"/>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386"/>
      <c r="DE58" s="385"/>
    </row>
    <row r="59" spans="1:109" s="381" customFormat="1" x14ac:dyDescent="0.15">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x14ac:dyDescent="0.15">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x14ac:dyDescent="0.15">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x14ac:dyDescent="0.15">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7.25" x14ac:dyDescent="0.15">
      <c r="B63" s="392" t="s">
        <v>628</v>
      </c>
    </row>
    <row r="64" spans="1:109" x14ac:dyDescent="0.15">
      <c r="B64" s="373"/>
      <c r="G64" s="380"/>
      <c r="I64" s="393"/>
      <c r="J64" s="393"/>
      <c r="K64" s="393"/>
      <c r="L64" s="393"/>
      <c r="M64" s="393"/>
      <c r="N64" s="394"/>
      <c r="AM64" s="380"/>
      <c r="AN64" s="380" t="s">
        <v>621</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ht="13.5" customHeight="1" x14ac:dyDescent="0.15">
      <c r="B65" s="373"/>
      <c r="AN65" s="1257" t="s">
        <v>629</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373"/>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373"/>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373"/>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373"/>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x14ac:dyDescent="0.15">
      <c r="B71" s="373"/>
      <c r="G71" s="398"/>
      <c r="I71" s="399"/>
      <c r="J71" s="396"/>
      <c r="K71" s="396"/>
      <c r="L71" s="397"/>
      <c r="M71" s="396"/>
      <c r="N71" s="397"/>
      <c r="AM71" s="398"/>
      <c r="AN71" s="367" t="s">
        <v>623</v>
      </c>
    </row>
    <row r="72" spans="2:107" x14ac:dyDescent="0.15">
      <c r="B72" s="373"/>
      <c r="G72" s="1266"/>
      <c r="H72" s="1266"/>
      <c r="I72" s="1266"/>
      <c r="J72" s="1266"/>
      <c r="K72" s="383"/>
      <c r="L72" s="383"/>
      <c r="M72" s="384"/>
      <c r="N72" s="384"/>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70" t="s">
        <v>566</v>
      </c>
      <c r="BQ72" s="1270"/>
      <c r="BR72" s="1270"/>
      <c r="BS72" s="1270"/>
      <c r="BT72" s="1270"/>
      <c r="BU72" s="1270"/>
      <c r="BV72" s="1270"/>
      <c r="BW72" s="1270"/>
      <c r="BX72" s="1270" t="s">
        <v>567</v>
      </c>
      <c r="BY72" s="1270"/>
      <c r="BZ72" s="1270"/>
      <c r="CA72" s="1270"/>
      <c r="CB72" s="1270"/>
      <c r="CC72" s="1270"/>
      <c r="CD72" s="1270"/>
      <c r="CE72" s="1270"/>
      <c r="CF72" s="1270" t="s">
        <v>568</v>
      </c>
      <c r="CG72" s="1270"/>
      <c r="CH72" s="1270"/>
      <c r="CI72" s="1270"/>
      <c r="CJ72" s="1270"/>
      <c r="CK72" s="1270"/>
      <c r="CL72" s="1270"/>
      <c r="CM72" s="1270"/>
      <c r="CN72" s="1270" t="s">
        <v>569</v>
      </c>
      <c r="CO72" s="1270"/>
      <c r="CP72" s="1270"/>
      <c r="CQ72" s="1270"/>
      <c r="CR72" s="1270"/>
      <c r="CS72" s="1270"/>
      <c r="CT72" s="1270"/>
      <c r="CU72" s="1270"/>
      <c r="CV72" s="1270" t="s">
        <v>570</v>
      </c>
      <c r="CW72" s="1270"/>
      <c r="CX72" s="1270"/>
      <c r="CY72" s="1270"/>
      <c r="CZ72" s="1270"/>
      <c r="DA72" s="1270"/>
      <c r="DB72" s="1270"/>
      <c r="DC72" s="1270"/>
    </row>
    <row r="73" spans="2:107" x14ac:dyDescent="0.15">
      <c r="B73" s="373"/>
      <c r="G73" s="1277"/>
      <c r="H73" s="1277"/>
      <c r="I73" s="1277"/>
      <c r="J73" s="1277"/>
      <c r="K73" s="1278"/>
      <c r="L73" s="1278"/>
      <c r="M73" s="1278"/>
      <c r="N73" s="1278"/>
      <c r="AM73" s="382"/>
      <c r="AN73" s="1273" t="s">
        <v>624</v>
      </c>
      <c r="AO73" s="1273"/>
      <c r="AP73" s="1273"/>
      <c r="AQ73" s="1273"/>
      <c r="AR73" s="1273"/>
      <c r="AS73" s="1273"/>
      <c r="AT73" s="1273"/>
      <c r="AU73" s="1273"/>
      <c r="AV73" s="1273"/>
      <c r="AW73" s="1273"/>
      <c r="AX73" s="1273"/>
      <c r="AY73" s="1273"/>
      <c r="AZ73" s="1273"/>
      <c r="BA73" s="1273"/>
      <c r="BB73" s="1273" t="s">
        <v>625</v>
      </c>
      <c r="BC73" s="1273"/>
      <c r="BD73" s="1273"/>
      <c r="BE73" s="1273"/>
      <c r="BF73" s="1273"/>
      <c r="BG73" s="1273"/>
      <c r="BH73" s="1273"/>
      <c r="BI73" s="1273"/>
      <c r="BJ73" s="1273"/>
      <c r="BK73" s="1273"/>
      <c r="BL73" s="1273"/>
      <c r="BM73" s="1273"/>
      <c r="BN73" s="1273"/>
      <c r="BO73" s="1273"/>
      <c r="BP73" s="1271">
        <v>57.2</v>
      </c>
      <c r="BQ73" s="1271"/>
      <c r="BR73" s="1271"/>
      <c r="BS73" s="1271"/>
      <c r="BT73" s="1271"/>
      <c r="BU73" s="1271"/>
      <c r="BV73" s="1271"/>
      <c r="BW73" s="1271"/>
      <c r="BX73" s="1271">
        <v>50.4</v>
      </c>
      <c r="BY73" s="1271"/>
      <c r="BZ73" s="1271"/>
      <c r="CA73" s="1271"/>
      <c r="CB73" s="1271"/>
      <c r="CC73" s="1271"/>
      <c r="CD73" s="1271"/>
      <c r="CE73" s="1271"/>
      <c r="CF73" s="1271">
        <v>36.200000000000003</v>
      </c>
      <c r="CG73" s="1271"/>
      <c r="CH73" s="1271"/>
      <c r="CI73" s="1271"/>
      <c r="CJ73" s="1271"/>
      <c r="CK73" s="1271"/>
      <c r="CL73" s="1271"/>
      <c r="CM73" s="1271"/>
      <c r="CN73" s="1271">
        <v>20.6</v>
      </c>
      <c r="CO73" s="1271"/>
      <c r="CP73" s="1271"/>
      <c r="CQ73" s="1271"/>
      <c r="CR73" s="1271"/>
      <c r="CS73" s="1271"/>
      <c r="CT73" s="1271"/>
      <c r="CU73" s="1271"/>
      <c r="CV73" s="1271">
        <v>10.1</v>
      </c>
      <c r="CW73" s="1271"/>
      <c r="CX73" s="1271"/>
      <c r="CY73" s="1271"/>
      <c r="CZ73" s="1271"/>
      <c r="DA73" s="1271"/>
      <c r="DB73" s="1271"/>
      <c r="DC73" s="1271"/>
    </row>
    <row r="74" spans="2:107" x14ac:dyDescent="0.15">
      <c r="B74" s="373"/>
      <c r="G74" s="1277"/>
      <c r="H74" s="1277"/>
      <c r="I74" s="1277"/>
      <c r="J74" s="1277"/>
      <c r="K74" s="1278"/>
      <c r="L74" s="1278"/>
      <c r="M74" s="1278"/>
      <c r="N74" s="1278"/>
      <c r="AM74" s="382"/>
      <c r="AN74" s="1273"/>
      <c r="AO74" s="1273"/>
      <c r="AP74" s="1273"/>
      <c r="AQ74" s="1273"/>
      <c r="AR74" s="1273"/>
      <c r="AS74" s="1273"/>
      <c r="AT74" s="1273"/>
      <c r="AU74" s="1273"/>
      <c r="AV74" s="1273"/>
      <c r="AW74" s="1273"/>
      <c r="AX74" s="1273"/>
      <c r="AY74" s="1273"/>
      <c r="AZ74" s="1273"/>
      <c r="BA74" s="1273"/>
      <c r="BB74" s="1273"/>
      <c r="BC74" s="1273"/>
      <c r="BD74" s="1273"/>
      <c r="BE74" s="1273"/>
      <c r="BF74" s="1273"/>
      <c r="BG74" s="1273"/>
      <c r="BH74" s="1273"/>
      <c r="BI74" s="1273"/>
      <c r="BJ74" s="1273"/>
      <c r="BK74" s="1273"/>
      <c r="BL74" s="1273"/>
      <c r="BM74" s="1273"/>
      <c r="BN74" s="1273"/>
      <c r="BO74" s="1273"/>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x14ac:dyDescent="0.15">
      <c r="B75" s="373"/>
      <c r="G75" s="1277"/>
      <c r="H75" s="1277"/>
      <c r="I75" s="1266"/>
      <c r="J75" s="1266"/>
      <c r="K75" s="1272"/>
      <c r="L75" s="1272"/>
      <c r="M75" s="1272"/>
      <c r="N75" s="1272"/>
      <c r="AM75" s="382"/>
      <c r="AN75" s="1273"/>
      <c r="AO75" s="1273"/>
      <c r="AP75" s="1273"/>
      <c r="AQ75" s="1273"/>
      <c r="AR75" s="1273"/>
      <c r="AS75" s="1273"/>
      <c r="AT75" s="1273"/>
      <c r="AU75" s="1273"/>
      <c r="AV75" s="1273"/>
      <c r="AW75" s="1273"/>
      <c r="AX75" s="1273"/>
      <c r="AY75" s="1273"/>
      <c r="AZ75" s="1273"/>
      <c r="BA75" s="1273"/>
      <c r="BB75" s="1273" t="s">
        <v>630</v>
      </c>
      <c r="BC75" s="1273"/>
      <c r="BD75" s="1273"/>
      <c r="BE75" s="1273"/>
      <c r="BF75" s="1273"/>
      <c r="BG75" s="1273"/>
      <c r="BH75" s="1273"/>
      <c r="BI75" s="1273"/>
      <c r="BJ75" s="1273"/>
      <c r="BK75" s="1273"/>
      <c r="BL75" s="1273"/>
      <c r="BM75" s="1273"/>
      <c r="BN75" s="1273"/>
      <c r="BO75" s="1273"/>
      <c r="BP75" s="1271">
        <v>10.4</v>
      </c>
      <c r="BQ75" s="1271"/>
      <c r="BR75" s="1271"/>
      <c r="BS75" s="1271"/>
      <c r="BT75" s="1271"/>
      <c r="BU75" s="1271"/>
      <c r="BV75" s="1271"/>
      <c r="BW75" s="1271"/>
      <c r="BX75" s="1271">
        <v>10.199999999999999</v>
      </c>
      <c r="BY75" s="1271"/>
      <c r="BZ75" s="1271"/>
      <c r="CA75" s="1271"/>
      <c r="CB75" s="1271"/>
      <c r="CC75" s="1271"/>
      <c r="CD75" s="1271"/>
      <c r="CE75" s="1271"/>
      <c r="CF75" s="1271">
        <v>9.4</v>
      </c>
      <c r="CG75" s="1271"/>
      <c r="CH75" s="1271"/>
      <c r="CI75" s="1271"/>
      <c r="CJ75" s="1271"/>
      <c r="CK75" s="1271"/>
      <c r="CL75" s="1271"/>
      <c r="CM75" s="1271"/>
      <c r="CN75" s="1271">
        <v>9.1</v>
      </c>
      <c r="CO75" s="1271"/>
      <c r="CP75" s="1271"/>
      <c r="CQ75" s="1271"/>
      <c r="CR75" s="1271"/>
      <c r="CS75" s="1271"/>
      <c r="CT75" s="1271"/>
      <c r="CU75" s="1271"/>
      <c r="CV75" s="1271">
        <v>9.1999999999999993</v>
      </c>
      <c r="CW75" s="1271"/>
      <c r="CX75" s="1271"/>
      <c r="CY75" s="1271"/>
      <c r="CZ75" s="1271"/>
      <c r="DA75" s="1271"/>
      <c r="DB75" s="1271"/>
      <c r="DC75" s="1271"/>
    </row>
    <row r="76" spans="2:107" x14ac:dyDescent="0.15">
      <c r="B76" s="373"/>
      <c r="G76" s="1277"/>
      <c r="H76" s="1277"/>
      <c r="I76" s="1266"/>
      <c r="J76" s="1266"/>
      <c r="K76" s="1272"/>
      <c r="L76" s="1272"/>
      <c r="M76" s="1272"/>
      <c r="N76" s="1272"/>
      <c r="AM76" s="382"/>
      <c r="AN76" s="1273"/>
      <c r="AO76" s="1273"/>
      <c r="AP76" s="1273"/>
      <c r="AQ76" s="1273"/>
      <c r="AR76" s="1273"/>
      <c r="AS76" s="1273"/>
      <c r="AT76" s="1273"/>
      <c r="AU76" s="1273"/>
      <c r="AV76" s="1273"/>
      <c r="AW76" s="1273"/>
      <c r="AX76" s="1273"/>
      <c r="AY76" s="1273"/>
      <c r="AZ76" s="1273"/>
      <c r="BA76" s="1273"/>
      <c r="BB76" s="1273"/>
      <c r="BC76" s="1273"/>
      <c r="BD76" s="1273"/>
      <c r="BE76" s="1273"/>
      <c r="BF76" s="1273"/>
      <c r="BG76" s="1273"/>
      <c r="BH76" s="1273"/>
      <c r="BI76" s="1273"/>
      <c r="BJ76" s="1273"/>
      <c r="BK76" s="1273"/>
      <c r="BL76" s="1273"/>
      <c r="BM76" s="1273"/>
      <c r="BN76" s="1273"/>
      <c r="BO76" s="1273"/>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x14ac:dyDescent="0.15">
      <c r="B77" s="373"/>
      <c r="G77" s="1266"/>
      <c r="H77" s="1266"/>
      <c r="I77" s="1266"/>
      <c r="J77" s="1266"/>
      <c r="K77" s="1278"/>
      <c r="L77" s="1278"/>
      <c r="M77" s="1278"/>
      <c r="N77" s="1278"/>
      <c r="AN77" s="1270" t="s">
        <v>627</v>
      </c>
      <c r="AO77" s="1270"/>
      <c r="AP77" s="1270"/>
      <c r="AQ77" s="1270"/>
      <c r="AR77" s="1270"/>
      <c r="AS77" s="1270"/>
      <c r="AT77" s="1270"/>
      <c r="AU77" s="1270"/>
      <c r="AV77" s="1270"/>
      <c r="AW77" s="1270"/>
      <c r="AX77" s="1270"/>
      <c r="AY77" s="1270"/>
      <c r="AZ77" s="1270"/>
      <c r="BA77" s="1270"/>
      <c r="BB77" s="1273" t="s">
        <v>625</v>
      </c>
      <c r="BC77" s="1273"/>
      <c r="BD77" s="1273"/>
      <c r="BE77" s="1273"/>
      <c r="BF77" s="1273"/>
      <c r="BG77" s="1273"/>
      <c r="BH77" s="1273"/>
      <c r="BI77" s="1273"/>
      <c r="BJ77" s="1273"/>
      <c r="BK77" s="1273"/>
      <c r="BL77" s="1273"/>
      <c r="BM77" s="1273"/>
      <c r="BN77" s="1273"/>
      <c r="BO77" s="1273"/>
      <c r="BP77" s="1271">
        <v>52.7</v>
      </c>
      <c r="BQ77" s="1271"/>
      <c r="BR77" s="1271"/>
      <c r="BS77" s="1271"/>
      <c r="BT77" s="1271"/>
      <c r="BU77" s="1271"/>
      <c r="BV77" s="1271"/>
      <c r="BW77" s="1271"/>
      <c r="BX77" s="1271">
        <v>49.7</v>
      </c>
      <c r="BY77" s="1271"/>
      <c r="BZ77" s="1271"/>
      <c r="CA77" s="1271"/>
      <c r="CB77" s="1271"/>
      <c r="CC77" s="1271"/>
      <c r="CD77" s="1271"/>
      <c r="CE77" s="1271"/>
      <c r="CF77" s="1271">
        <v>37.299999999999997</v>
      </c>
      <c r="CG77" s="1271"/>
      <c r="CH77" s="1271"/>
      <c r="CI77" s="1271"/>
      <c r="CJ77" s="1271"/>
      <c r="CK77" s="1271"/>
      <c r="CL77" s="1271"/>
      <c r="CM77" s="1271"/>
      <c r="CN77" s="1271">
        <v>25.1</v>
      </c>
      <c r="CO77" s="1271"/>
      <c r="CP77" s="1271"/>
      <c r="CQ77" s="1271"/>
      <c r="CR77" s="1271"/>
      <c r="CS77" s="1271"/>
      <c r="CT77" s="1271"/>
      <c r="CU77" s="1271"/>
      <c r="CV77" s="1271">
        <v>17.600000000000001</v>
      </c>
      <c r="CW77" s="1271"/>
      <c r="CX77" s="1271"/>
      <c r="CY77" s="1271"/>
      <c r="CZ77" s="1271"/>
      <c r="DA77" s="1271"/>
      <c r="DB77" s="1271"/>
      <c r="DC77" s="1271"/>
    </row>
    <row r="78" spans="2:107" x14ac:dyDescent="0.15">
      <c r="B78" s="373"/>
      <c r="G78" s="1266"/>
      <c r="H78" s="1266"/>
      <c r="I78" s="1266"/>
      <c r="J78" s="1266"/>
      <c r="K78" s="1278"/>
      <c r="L78" s="1278"/>
      <c r="M78" s="1278"/>
      <c r="N78" s="1278"/>
      <c r="AN78" s="1270"/>
      <c r="AO78" s="1270"/>
      <c r="AP78" s="1270"/>
      <c r="AQ78" s="1270"/>
      <c r="AR78" s="1270"/>
      <c r="AS78" s="1270"/>
      <c r="AT78" s="1270"/>
      <c r="AU78" s="1270"/>
      <c r="AV78" s="1270"/>
      <c r="AW78" s="1270"/>
      <c r="AX78" s="1270"/>
      <c r="AY78" s="1270"/>
      <c r="AZ78" s="1270"/>
      <c r="BA78" s="1270"/>
      <c r="BB78" s="1273"/>
      <c r="BC78" s="1273"/>
      <c r="BD78" s="1273"/>
      <c r="BE78" s="1273"/>
      <c r="BF78" s="1273"/>
      <c r="BG78" s="1273"/>
      <c r="BH78" s="1273"/>
      <c r="BI78" s="1273"/>
      <c r="BJ78" s="1273"/>
      <c r="BK78" s="1273"/>
      <c r="BL78" s="1273"/>
      <c r="BM78" s="1273"/>
      <c r="BN78" s="1273"/>
      <c r="BO78" s="1273"/>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x14ac:dyDescent="0.15">
      <c r="B79" s="373"/>
      <c r="G79" s="1266"/>
      <c r="H79" s="1266"/>
      <c r="I79" s="1276"/>
      <c r="J79" s="1276"/>
      <c r="K79" s="1279"/>
      <c r="L79" s="1279"/>
      <c r="M79" s="1279"/>
      <c r="N79" s="1279"/>
      <c r="AN79" s="1270"/>
      <c r="AO79" s="1270"/>
      <c r="AP79" s="1270"/>
      <c r="AQ79" s="1270"/>
      <c r="AR79" s="1270"/>
      <c r="AS79" s="1270"/>
      <c r="AT79" s="1270"/>
      <c r="AU79" s="1270"/>
      <c r="AV79" s="1270"/>
      <c r="AW79" s="1270"/>
      <c r="AX79" s="1270"/>
      <c r="AY79" s="1270"/>
      <c r="AZ79" s="1270"/>
      <c r="BA79" s="1270"/>
      <c r="BB79" s="1273" t="s">
        <v>630</v>
      </c>
      <c r="BC79" s="1273"/>
      <c r="BD79" s="1273"/>
      <c r="BE79" s="1273"/>
      <c r="BF79" s="1273"/>
      <c r="BG79" s="1273"/>
      <c r="BH79" s="1273"/>
      <c r="BI79" s="1273"/>
      <c r="BJ79" s="1273"/>
      <c r="BK79" s="1273"/>
      <c r="BL79" s="1273"/>
      <c r="BM79" s="1273"/>
      <c r="BN79" s="1273"/>
      <c r="BO79" s="1273"/>
      <c r="BP79" s="1271">
        <v>9.5</v>
      </c>
      <c r="BQ79" s="1271"/>
      <c r="BR79" s="1271"/>
      <c r="BS79" s="1271"/>
      <c r="BT79" s="1271"/>
      <c r="BU79" s="1271"/>
      <c r="BV79" s="1271"/>
      <c r="BW79" s="1271"/>
      <c r="BX79" s="1271">
        <v>9.1999999999999993</v>
      </c>
      <c r="BY79" s="1271"/>
      <c r="BZ79" s="1271"/>
      <c r="CA79" s="1271"/>
      <c r="CB79" s="1271"/>
      <c r="CC79" s="1271"/>
      <c r="CD79" s="1271"/>
      <c r="CE79" s="1271"/>
      <c r="CF79" s="1271">
        <v>8.6</v>
      </c>
      <c r="CG79" s="1271"/>
      <c r="CH79" s="1271"/>
      <c r="CI79" s="1271"/>
      <c r="CJ79" s="1271"/>
      <c r="CK79" s="1271"/>
      <c r="CL79" s="1271"/>
      <c r="CM79" s="1271"/>
      <c r="CN79" s="1271">
        <v>8.3000000000000007</v>
      </c>
      <c r="CO79" s="1271"/>
      <c r="CP79" s="1271"/>
      <c r="CQ79" s="1271"/>
      <c r="CR79" s="1271"/>
      <c r="CS79" s="1271"/>
      <c r="CT79" s="1271"/>
      <c r="CU79" s="1271"/>
      <c r="CV79" s="1271">
        <v>8.4</v>
      </c>
      <c r="CW79" s="1271"/>
      <c r="CX79" s="1271"/>
      <c r="CY79" s="1271"/>
      <c r="CZ79" s="1271"/>
      <c r="DA79" s="1271"/>
      <c r="DB79" s="1271"/>
      <c r="DC79" s="1271"/>
    </row>
    <row r="80" spans="2:107" x14ac:dyDescent="0.15">
      <c r="B80" s="373"/>
      <c r="G80" s="1266"/>
      <c r="H80" s="1266"/>
      <c r="I80" s="1276"/>
      <c r="J80" s="1276"/>
      <c r="K80" s="1279"/>
      <c r="L80" s="1279"/>
      <c r="M80" s="1279"/>
      <c r="N80" s="1279"/>
      <c r="AN80" s="1270"/>
      <c r="AO80" s="1270"/>
      <c r="AP80" s="1270"/>
      <c r="AQ80" s="1270"/>
      <c r="AR80" s="1270"/>
      <c r="AS80" s="1270"/>
      <c r="AT80" s="1270"/>
      <c r="AU80" s="1270"/>
      <c r="AV80" s="1270"/>
      <c r="AW80" s="1270"/>
      <c r="AX80" s="1270"/>
      <c r="AY80" s="1270"/>
      <c r="AZ80" s="1270"/>
      <c r="BA80" s="1270"/>
      <c r="BB80" s="1273"/>
      <c r="BC80" s="1273"/>
      <c r="BD80" s="1273"/>
      <c r="BE80" s="1273"/>
      <c r="BF80" s="1273"/>
      <c r="BG80" s="1273"/>
      <c r="BH80" s="1273"/>
      <c r="BI80" s="1273"/>
      <c r="BJ80" s="1273"/>
      <c r="BK80" s="1273"/>
      <c r="BL80" s="1273"/>
      <c r="BM80" s="1273"/>
      <c r="BN80" s="1273"/>
      <c r="BO80" s="1273"/>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x14ac:dyDescent="0.15">
      <c r="B81" s="373"/>
    </row>
    <row r="82" spans="2:109" ht="17.25" x14ac:dyDescent="0.15">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x14ac:dyDescent="0.15">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x14ac:dyDescent="0.15">
      <c r="DD84" s="367"/>
      <c r="DE84" s="367"/>
    </row>
    <row r="85" spans="2:109" x14ac:dyDescent="0.15">
      <c r="DD85" s="367"/>
      <c r="DE85" s="367"/>
    </row>
  </sheetData>
  <sheetProtection algorithmName="SHA-512" hashValue="E8sl1M/eT0NRGaTy77ZsgUz3ClCGuCYO/01w+ySk9nUjPyZnyekD58LVassN35BDZ+M6VNVWykbWdO4uCxpY5A==" saltValue="bgtoVdnijQSFLPQ5DcbbD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IVBxaFZ62zl4zheiL9Pi6M+nsFN33nfS9K/+4BYX5N+8wqX65iEd6Y1FappsLcQHpWDGBDuP+BKm0dE57w0nYA==" saltValue="bRtz0TPaX8LYOW5GVPN1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2XB4h2JCh+m9bvonjTHjXuUzb4wDYYfzKjwE5CHXgJXussRfkX4PLub7xUsMCbR9OiR44ZbELPRwEcmdfctv+Q==" saltValue="S4OxJJBQwUJg4csn2so3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563</v>
      </c>
      <c r="G2" s="151"/>
      <c r="H2" s="152"/>
    </row>
    <row r="3" spans="1:8" x14ac:dyDescent="0.15">
      <c r="A3" s="148" t="s">
        <v>556</v>
      </c>
      <c r="B3" s="153"/>
      <c r="C3" s="154"/>
      <c r="D3" s="155">
        <v>32890</v>
      </c>
      <c r="E3" s="156"/>
      <c r="F3" s="157">
        <v>69729</v>
      </c>
      <c r="G3" s="158"/>
      <c r="H3" s="159"/>
    </row>
    <row r="4" spans="1:8" x14ac:dyDescent="0.15">
      <c r="A4" s="160"/>
      <c r="B4" s="161"/>
      <c r="C4" s="162"/>
      <c r="D4" s="163">
        <v>20495</v>
      </c>
      <c r="E4" s="164"/>
      <c r="F4" s="165">
        <v>38908</v>
      </c>
      <c r="G4" s="166"/>
      <c r="H4" s="167"/>
    </row>
    <row r="5" spans="1:8" x14ac:dyDescent="0.15">
      <c r="A5" s="148" t="s">
        <v>558</v>
      </c>
      <c r="B5" s="153"/>
      <c r="C5" s="154"/>
      <c r="D5" s="155">
        <v>60284</v>
      </c>
      <c r="E5" s="156"/>
      <c r="F5" s="157">
        <v>74581</v>
      </c>
      <c r="G5" s="158"/>
      <c r="H5" s="159"/>
    </row>
    <row r="6" spans="1:8" x14ac:dyDescent="0.15">
      <c r="A6" s="160"/>
      <c r="B6" s="161"/>
      <c r="C6" s="162"/>
      <c r="D6" s="163">
        <v>36770</v>
      </c>
      <c r="E6" s="164"/>
      <c r="F6" s="165">
        <v>41563</v>
      </c>
      <c r="G6" s="166"/>
      <c r="H6" s="167"/>
    </row>
    <row r="7" spans="1:8" x14ac:dyDescent="0.15">
      <c r="A7" s="148" t="s">
        <v>559</v>
      </c>
      <c r="B7" s="153"/>
      <c r="C7" s="154"/>
      <c r="D7" s="155">
        <v>43160</v>
      </c>
      <c r="E7" s="156"/>
      <c r="F7" s="157">
        <v>76347</v>
      </c>
      <c r="G7" s="158"/>
      <c r="H7" s="159"/>
    </row>
    <row r="8" spans="1:8" x14ac:dyDescent="0.15">
      <c r="A8" s="160"/>
      <c r="B8" s="161"/>
      <c r="C8" s="162"/>
      <c r="D8" s="163">
        <v>27926</v>
      </c>
      <c r="E8" s="164"/>
      <c r="F8" s="165">
        <v>41762</v>
      </c>
      <c r="G8" s="166"/>
      <c r="H8" s="167"/>
    </row>
    <row r="9" spans="1:8" x14ac:dyDescent="0.15">
      <c r="A9" s="148" t="s">
        <v>560</v>
      </c>
      <c r="B9" s="153"/>
      <c r="C9" s="154"/>
      <c r="D9" s="155">
        <v>49967</v>
      </c>
      <c r="E9" s="156"/>
      <c r="F9" s="157">
        <v>69604</v>
      </c>
      <c r="G9" s="158"/>
      <c r="H9" s="159"/>
    </row>
    <row r="10" spans="1:8" x14ac:dyDescent="0.15">
      <c r="A10" s="160"/>
      <c r="B10" s="161"/>
      <c r="C10" s="162"/>
      <c r="D10" s="163">
        <v>31425</v>
      </c>
      <c r="E10" s="164"/>
      <c r="F10" s="165">
        <v>36247</v>
      </c>
      <c r="G10" s="166"/>
      <c r="H10" s="167"/>
    </row>
    <row r="11" spans="1:8" x14ac:dyDescent="0.15">
      <c r="A11" s="148" t="s">
        <v>561</v>
      </c>
      <c r="B11" s="153"/>
      <c r="C11" s="154"/>
      <c r="D11" s="155">
        <v>44903</v>
      </c>
      <c r="E11" s="156"/>
      <c r="F11" s="157">
        <v>68410</v>
      </c>
      <c r="G11" s="158"/>
      <c r="H11" s="159"/>
    </row>
    <row r="12" spans="1:8" x14ac:dyDescent="0.15">
      <c r="A12" s="160"/>
      <c r="B12" s="161"/>
      <c r="C12" s="168"/>
      <c r="D12" s="163">
        <v>21694</v>
      </c>
      <c r="E12" s="164"/>
      <c r="F12" s="165">
        <v>35086</v>
      </c>
      <c r="G12" s="166"/>
      <c r="H12" s="167"/>
    </row>
    <row r="13" spans="1:8" x14ac:dyDescent="0.15">
      <c r="A13" s="148"/>
      <c r="B13" s="153"/>
      <c r="C13" s="169"/>
      <c r="D13" s="170">
        <v>46241</v>
      </c>
      <c r="E13" s="171"/>
      <c r="F13" s="172">
        <v>71734</v>
      </c>
      <c r="G13" s="173"/>
      <c r="H13" s="159"/>
    </row>
    <row r="14" spans="1:8" x14ac:dyDescent="0.15">
      <c r="A14" s="160"/>
      <c r="B14" s="161"/>
      <c r="C14" s="162"/>
      <c r="D14" s="163">
        <v>27662</v>
      </c>
      <c r="E14" s="164"/>
      <c r="F14" s="165">
        <v>38713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2.2000000000000002</v>
      </c>
      <c r="C19" s="174">
        <f>ROUND(VALUE(SUBSTITUTE(実質収支比率等に係る経年分析!G$48,"▲","-")),2)</f>
        <v>1.78</v>
      </c>
      <c r="D19" s="174">
        <f>ROUND(VALUE(SUBSTITUTE(実質収支比率等に係る経年分析!H$48,"▲","-")),2)</f>
        <v>2.2599999999999998</v>
      </c>
      <c r="E19" s="174">
        <f>ROUND(VALUE(SUBSTITUTE(実質収支比率等に係る経年分析!I$48,"▲","-")),2)</f>
        <v>5.98</v>
      </c>
      <c r="F19" s="174">
        <f>ROUND(VALUE(SUBSTITUTE(実質収支比率等に係る経年分析!J$48,"▲","-")),2)</f>
        <v>5.34</v>
      </c>
    </row>
    <row r="20" spans="1:11" x14ac:dyDescent="0.15">
      <c r="A20" s="174" t="s">
        <v>57</v>
      </c>
      <c r="B20" s="174">
        <f>ROUND(VALUE(SUBSTITUTE(実質収支比率等に係る経年分析!F$47,"▲","-")),2)</f>
        <v>22</v>
      </c>
      <c r="C20" s="174">
        <f>ROUND(VALUE(SUBSTITUTE(実質収支比率等に係る経年分析!G$47,"▲","-")),2)</f>
        <v>22.06</v>
      </c>
      <c r="D20" s="174">
        <f>ROUND(VALUE(SUBSTITUTE(実質収支比率等に係る経年分析!H$47,"▲","-")),2)</f>
        <v>21.22</v>
      </c>
      <c r="E20" s="174">
        <f>ROUND(VALUE(SUBSTITUTE(実質収支比率等に係る経年分析!I$47,"▲","-")),2)</f>
        <v>21.12</v>
      </c>
      <c r="F20" s="174">
        <f>ROUND(VALUE(SUBSTITUTE(実質収支比率等に係る経年分析!J$47,"▲","-")),2)</f>
        <v>20.49</v>
      </c>
    </row>
    <row r="21" spans="1:11" x14ac:dyDescent="0.15">
      <c r="A21" s="174" t="s">
        <v>58</v>
      </c>
      <c r="B21" s="174">
        <f>IF(ISNUMBER(VALUE(SUBSTITUTE(実質収支比率等に係る経年分析!F$49,"▲","-"))),ROUND(VALUE(SUBSTITUTE(実質収支比率等に係る経年分析!F$49,"▲","-")),2),NA())</f>
        <v>1.54</v>
      </c>
      <c r="C21" s="174">
        <f>IF(ISNUMBER(VALUE(SUBSTITUTE(実質収支比率等に係る経年分析!G$49,"▲","-"))),ROUND(VALUE(SUBSTITUTE(実質収支比率等に係る経年分析!G$49,"▲","-")),2),NA())</f>
        <v>-1.79</v>
      </c>
      <c r="D21" s="174">
        <f>IF(ISNUMBER(VALUE(SUBSTITUTE(実質収支比率等に係る経年分析!H$49,"▲","-"))),ROUND(VALUE(SUBSTITUTE(実質収支比率等に係る経年分析!H$49,"▲","-")),2),NA())</f>
        <v>0.83</v>
      </c>
      <c r="E21" s="174">
        <f>IF(ISNUMBER(VALUE(SUBSTITUTE(実質収支比率等に係る経年分析!I$49,"▲","-"))),ROUND(VALUE(SUBSTITUTE(実質収支比率等に係る経年分析!I$49,"▲","-")),2),NA())</f>
        <v>3.29</v>
      </c>
      <c r="F21" s="174">
        <f>IF(ISNUMBER(VALUE(SUBSTITUTE(実質収支比率等に係る経年分析!J$49,"▲","-"))),ROUND(VALUE(SUBSTITUTE(実質収支比率等に係る経年分析!J$49,"▲","-")),2),NA())</f>
        <v>-5.49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市営駐車場事業特別会計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住宅新築資金等貸付事業特別会計</v>
      </c>
      <c r="B30" s="175">
        <f>IF(ROUND(VALUE(SUBSTITUTE(連結実質赤字比率に係る赤字・黒字の構成分析!F$40,"▲", "-")), 2) &lt; 0, ABS(ROUND(VALUE(SUBSTITUTE(連結実質赤字比率に係る赤字・黒字の構成分析!F$40,"▲", "-")), 2)), NA())</f>
        <v>0.2</v>
      </c>
      <c r="C30" s="175" t="e">
        <f>IF(ROUND(VALUE(SUBSTITUTE(連結実質赤字比率に係る赤字・黒字の構成分析!F$40,"▲", "-")), 2) &gt;= 0, ABS(ROUND(VALUE(SUBSTITUTE(連結実質赤字比率に係る赤字・黒字の構成分析!F$40,"▲", "-")), 2)), NA())</f>
        <v>#N/A</v>
      </c>
      <c r="D30" s="175">
        <f>IF(ROUND(VALUE(SUBSTITUTE(連結実質赤字比率に係る赤字・黒字の構成分析!G$40,"▲", "-")), 2) &lt; 0, ABS(ROUND(VALUE(SUBSTITUTE(連結実質赤字比率に係る赤字・黒字の構成分析!G$40,"▲", "-")), 2)), NA())</f>
        <v>0.05</v>
      </c>
      <c r="E30" s="175" t="e">
        <f>IF(ROUND(VALUE(SUBSTITUTE(連結実質赤字比率に係る赤字・黒字の構成分析!G$40,"▲", "-")), 2) &gt;= 0, ABS(ROUND(VALUE(SUBSTITUTE(連結実質赤字比率に係る赤字・黒字の構成分析!G$40,"▲", "-")), 2)), NA())</f>
        <v>#N/A</v>
      </c>
      <c r="F30" s="175">
        <f>IF(ROUND(VALUE(SUBSTITUTE(連結実質赤字比率に係る赤字・黒字の構成分析!H$40,"▲", "-")), 2) &lt; 0, ABS(ROUND(VALUE(SUBSTITUTE(連結実質赤字比率に係る赤字・黒字の構成分析!H$40,"▲", "-")), 2)), NA())</f>
        <v>0.02</v>
      </c>
      <c r="G30" s="175" t="e">
        <f>IF(ROUND(VALUE(SUBSTITUTE(連結実質赤字比率に係る赤字・黒字の構成分析!H$40,"▲", "-")), 2) &gt;= 0, ABS(ROUND(VALUE(SUBSTITUTE(連結実質赤字比率に係る赤字・黒字の構成分析!H$40,"▲", "-")), 2)), NA())</f>
        <v>#N/A</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15">
      <c r="A32" s="175" t="str">
        <f>IF(連結実質赤字比率に係る赤字・黒字の構成分析!C$38="",NA(),連結実質赤字比率に係る赤字・黒字の構成分析!C$38)</f>
        <v>東部地区工業用水道事業会計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1.42</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2.2799999999999998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5.32</v>
      </c>
    </row>
    <row r="35" spans="1:16" x14ac:dyDescent="0.15">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5.38</v>
      </c>
    </row>
    <row r="36" spans="1:16" x14ac:dyDescent="0.15">
      <c r="A36" s="175" t="str">
        <f>IF(連結実質赤字比率に係る赤字・黒字の構成分析!C$34="",NA(),連結実質赤字比率に係る赤字・黒字の構成分析!C$34)</f>
        <v>国民健康保険事業特別会計</v>
      </c>
      <c r="B36" s="175">
        <f>IF(ROUND(VALUE(SUBSTITUTE(連結実質赤字比率に係る赤字・黒字の構成分析!F$34,"▲", "-")), 2) &lt; 0, ABS(ROUND(VALUE(SUBSTITUTE(連結実質赤字比率に係る赤字・黒字の構成分析!F$34,"▲", "-")), 2)), NA())</f>
        <v>0.71</v>
      </c>
      <c r="C36" s="175" t="e">
        <f>IF(ROUND(VALUE(SUBSTITUTE(連結実質赤字比率に係る赤字・黒字の構成分析!F$34,"▲", "-")), 2) &gt;= 0, ABS(ROUND(VALUE(SUBSTITUTE(連結実質赤字比率に係る赤字・黒字の構成分析!F$34,"▲", "-")), 2)), NA())</f>
        <v>#N/A</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0.52</v>
      </c>
      <c r="F36" s="175">
        <f>IF(ROUND(VALUE(SUBSTITUTE(連結実質赤字比率に係る赤字・黒字の構成分析!H$34,"▲", "-")), 2) &lt; 0, ABS(ROUND(VALUE(SUBSTITUTE(連結実質赤字比率に係る赤字・黒字の構成分析!H$34,"▲", "-")), 2)), NA())</f>
        <v>0.36</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0.45</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1.81</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976</v>
      </c>
      <c r="E42" s="176"/>
      <c r="F42" s="176"/>
      <c r="G42" s="176">
        <f>'実質公債費比率（分子）の構造'!L$52</f>
        <v>975</v>
      </c>
      <c r="H42" s="176"/>
      <c r="I42" s="176"/>
      <c r="J42" s="176">
        <f>'実質公債費比率（分子）の構造'!M$52</f>
        <v>948</v>
      </c>
      <c r="K42" s="176"/>
      <c r="L42" s="176"/>
      <c r="M42" s="176">
        <f>'実質公債費比率（分子）の構造'!N$52</f>
        <v>927</v>
      </c>
      <c r="N42" s="176"/>
      <c r="O42" s="176"/>
      <c r="P42" s="176">
        <f>'実質公債費比率（分子）の構造'!O$52</f>
        <v>869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88</v>
      </c>
      <c r="C44" s="176"/>
      <c r="D44" s="176"/>
      <c r="E44" s="176">
        <f>'実質公債費比率（分子）の構造'!L$50</f>
        <v>90</v>
      </c>
      <c r="F44" s="176"/>
      <c r="G44" s="176"/>
      <c r="H44" s="176">
        <f>'実質公債費比率（分子）の構造'!M$50</f>
        <v>84</v>
      </c>
      <c r="I44" s="176"/>
      <c r="J44" s="176"/>
      <c r="K44" s="176">
        <f>'実質公債費比率（分子）の構造'!N$50</f>
        <v>72</v>
      </c>
      <c r="L44" s="176"/>
      <c r="M44" s="176"/>
      <c r="N44" s="176">
        <f>'実質公債費比率（分子）の構造'!O$50</f>
        <v>30</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286</v>
      </c>
      <c r="C46" s="176"/>
      <c r="D46" s="176"/>
      <c r="E46" s="176">
        <f>'実質公債費比率（分子）の構造'!L$48</f>
        <v>261</v>
      </c>
      <c r="F46" s="176"/>
      <c r="G46" s="176"/>
      <c r="H46" s="176">
        <f>'実質公債費比率（分子）の構造'!M$48</f>
        <v>261</v>
      </c>
      <c r="I46" s="176"/>
      <c r="J46" s="176"/>
      <c r="K46" s="176">
        <f>'実質公債費比率（分子）の構造'!N$48</f>
        <v>257</v>
      </c>
      <c r="L46" s="176"/>
      <c r="M46" s="176"/>
      <c r="N46" s="176">
        <f>'実質公債費比率（分子）の構造'!O$48</f>
        <v>254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1178</v>
      </c>
      <c r="C49" s="176"/>
      <c r="D49" s="176"/>
      <c r="E49" s="176">
        <f>'実質公債費比率（分子）の構造'!L$45</f>
        <v>1176</v>
      </c>
      <c r="F49" s="176"/>
      <c r="G49" s="176"/>
      <c r="H49" s="176">
        <f>'実質公債費比率（分子）の構造'!M$45</f>
        <v>1193</v>
      </c>
      <c r="I49" s="176"/>
      <c r="J49" s="176"/>
      <c r="K49" s="176">
        <f>'実質公債費比率（分子）の構造'!N$45</f>
        <v>1173</v>
      </c>
      <c r="L49" s="176"/>
      <c r="M49" s="176"/>
      <c r="N49" s="176">
        <f>'実質公債費比率（分子）の構造'!O$45</f>
        <v>1179</v>
      </c>
      <c r="O49" s="176"/>
      <c r="P49" s="176"/>
    </row>
    <row r="50" spans="1:16" x14ac:dyDescent="0.15">
      <c r="A50" s="176" t="s">
        <v>73</v>
      </c>
      <c r="B50" s="176" t="e">
        <f>NA()</f>
        <v>#N/A</v>
      </c>
      <c r="C50" s="176">
        <f>IF(ISNUMBER('実質公債費比率（分子）の構造'!K$53),'実質公債費比率（分子）の構造'!K$53,NA())</f>
        <v>576</v>
      </c>
      <c r="D50" s="176" t="e">
        <f>NA()</f>
        <v>#N/A</v>
      </c>
      <c r="E50" s="176" t="e">
        <f>NA()</f>
        <v>#N/A</v>
      </c>
      <c r="F50" s="176">
        <f>IF(ISNUMBER('実質公債費比率（分子）の構造'!L$53),'実質公債費比率（分子）の構造'!L$53,NA())</f>
        <v>552</v>
      </c>
      <c r="G50" s="176" t="e">
        <f>NA()</f>
        <v>#N/A</v>
      </c>
      <c r="H50" s="176" t="e">
        <f>NA()</f>
        <v>#N/A</v>
      </c>
      <c r="I50" s="176">
        <f>IF(ISNUMBER('実質公債費比率（分子）の構造'!M$53),'実質公債費比率（分子）の構造'!M$53,NA())</f>
        <v>590</v>
      </c>
      <c r="J50" s="176" t="e">
        <f>NA()</f>
        <v>#N/A</v>
      </c>
      <c r="K50" s="176" t="e">
        <f>NA()</f>
        <v>#N/A</v>
      </c>
      <c r="L50" s="176">
        <f>IF(ISNUMBER('実質公債費比率（分子）の構造'!N$53),'実質公債費比率（分子）の構造'!N$53,NA())</f>
        <v>575</v>
      </c>
      <c r="M50" s="176" t="e">
        <f>NA()</f>
        <v>#N/A</v>
      </c>
      <c r="N50" s="176" t="e">
        <f>NA()</f>
        <v>#N/A</v>
      </c>
      <c r="O50" s="176">
        <f>IF(ISNUMBER('実質公債費比率（分子）の構造'!O$53),'実質公債費比率（分子）の構造'!O$53,NA())</f>
        <v>594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9061</v>
      </c>
      <c r="E56" s="175"/>
      <c r="F56" s="175"/>
      <c r="G56" s="175">
        <f>'将来負担比率（分子）の構造'!J$52</f>
        <v>9091</v>
      </c>
      <c r="H56" s="175"/>
      <c r="I56" s="175"/>
      <c r="J56" s="175">
        <f>'将来負担比率（分子）の構造'!K$52</f>
        <v>9144</v>
      </c>
      <c r="K56" s="175"/>
      <c r="L56" s="175"/>
      <c r="M56" s="175">
        <f>'将来負担比率（分子）の構造'!L$52</f>
        <v>8714</v>
      </c>
      <c r="N56" s="175"/>
      <c r="O56" s="175"/>
      <c r="P56" s="175">
        <f>'将来負担比率（分子）の構造'!M$52</f>
        <v>8160</v>
      </c>
    </row>
    <row r="57" spans="1:16" x14ac:dyDescent="0.15">
      <c r="A57" s="175" t="s">
        <v>44</v>
      </c>
      <c r="B57" s="175"/>
      <c r="C57" s="175"/>
      <c r="D57" s="175">
        <f>'将来負担比率（分子）の構造'!I$51</f>
        <v>560</v>
      </c>
      <c r="E57" s="175"/>
      <c r="F57" s="175"/>
      <c r="G57" s="175">
        <f>'将来負担比率（分子）の構造'!J$51</f>
        <v>513</v>
      </c>
      <c r="H57" s="175"/>
      <c r="I57" s="175"/>
      <c r="J57" s="175">
        <f>'将来負担比率（分子）の構造'!K$51</f>
        <v>470</v>
      </c>
      <c r="K57" s="175"/>
      <c r="L57" s="175"/>
      <c r="M57" s="175">
        <f>'将来負担比率（分子）の構造'!L$51</f>
        <v>425</v>
      </c>
      <c r="N57" s="175"/>
      <c r="O57" s="175"/>
      <c r="P57" s="175">
        <f>'将来負担比率（分子）の構造'!M$51</f>
        <v>384</v>
      </c>
    </row>
    <row r="58" spans="1:16" x14ac:dyDescent="0.15">
      <c r="A58" s="175" t="s">
        <v>43</v>
      </c>
      <c r="B58" s="175"/>
      <c r="C58" s="175"/>
      <c r="D58" s="175">
        <f>'将来負担比率（分子）の構造'!I$50</f>
        <v>2747</v>
      </c>
      <c r="E58" s="175"/>
      <c r="F58" s="175"/>
      <c r="G58" s="175">
        <f>'将来負担比率（分子）の構造'!J$50</f>
        <v>2704</v>
      </c>
      <c r="H58" s="175"/>
      <c r="I58" s="175"/>
      <c r="J58" s="175">
        <f>'将来負担比率（分子）の構造'!K$50</f>
        <v>2732</v>
      </c>
      <c r="K58" s="175"/>
      <c r="L58" s="175"/>
      <c r="M58" s="175">
        <f>'将来負担比率（分子）の構造'!L$50</f>
        <v>3419</v>
      </c>
      <c r="N58" s="175"/>
      <c r="O58" s="175"/>
      <c r="P58" s="175">
        <f>'将来負担比率（分子）の構造'!M$50</f>
        <v>3716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1853</v>
      </c>
      <c r="C62" s="175"/>
      <c r="D62" s="175"/>
      <c r="E62" s="175">
        <f>'将来負担比率（分子）の構造'!J$45</f>
        <v>1741</v>
      </c>
      <c r="F62" s="175"/>
      <c r="G62" s="175"/>
      <c r="H62" s="175">
        <f>'将来負担比率（分子）の構造'!K$45</f>
        <v>1833</v>
      </c>
      <c r="I62" s="175"/>
      <c r="J62" s="175"/>
      <c r="K62" s="175">
        <f>'将来負担比率（分子）の構造'!L$45</f>
        <v>1810</v>
      </c>
      <c r="L62" s="175"/>
      <c r="M62" s="175"/>
      <c r="N62" s="175">
        <f>'将来負担比率（分子）の構造'!M$45</f>
        <v>1824</v>
      </c>
      <c r="O62" s="175"/>
      <c r="P62" s="175"/>
    </row>
    <row r="63" spans="1:16" x14ac:dyDescent="0.15">
      <c r="A63" s="175" t="s">
        <v>36</v>
      </c>
      <c r="B63" s="175">
        <f>'将来負担比率（分子）の構造'!I$44</f>
        <v>397</v>
      </c>
      <c r="C63" s="175"/>
      <c r="D63" s="175"/>
      <c r="E63" s="175">
        <f>'将来負担比率（分子）の構造'!J$44</f>
        <v>348</v>
      </c>
      <c r="F63" s="175"/>
      <c r="G63" s="175"/>
      <c r="H63" s="175">
        <f>'将来負担比率（分子）の構造'!K$44</f>
        <v>262</v>
      </c>
      <c r="I63" s="175"/>
      <c r="J63" s="175"/>
      <c r="K63" s="175">
        <f>'将来負担比率（分子）の構造'!L$44</f>
        <v>195</v>
      </c>
      <c r="L63" s="175"/>
      <c r="M63" s="175"/>
      <c r="N63" s="175">
        <f>'将来負担比率（分子）の構造'!M$44</f>
        <v>153</v>
      </c>
      <c r="O63" s="175"/>
      <c r="P63" s="175"/>
    </row>
    <row r="64" spans="1:16" x14ac:dyDescent="0.15">
      <c r="A64" s="175" t="s">
        <v>35</v>
      </c>
      <c r="B64" s="175">
        <f>'将来負担比率（分子）の構造'!I$43</f>
        <v>3220</v>
      </c>
      <c r="C64" s="175"/>
      <c r="D64" s="175"/>
      <c r="E64" s="175">
        <f>'将来負担比率（分子）の構造'!J$43</f>
        <v>2940</v>
      </c>
      <c r="F64" s="175"/>
      <c r="G64" s="175"/>
      <c r="H64" s="175">
        <f>'将来負担比率（分子）の構造'!K$43</f>
        <v>2659</v>
      </c>
      <c r="I64" s="175"/>
      <c r="J64" s="175"/>
      <c r="K64" s="175">
        <f>'将来負担比率（分子）の構造'!L$43</f>
        <v>2338</v>
      </c>
      <c r="L64" s="175"/>
      <c r="M64" s="175"/>
      <c r="N64" s="175">
        <f>'将来負担比率（分子）の構造'!M$43</f>
        <v>2103</v>
      </c>
      <c r="O64" s="175"/>
      <c r="P64" s="175"/>
    </row>
    <row r="65" spans="1:16" x14ac:dyDescent="0.15">
      <c r="A65" s="175" t="s">
        <v>34</v>
      </c>
      <c r="B65" s="175">
        <f>'将来負担比率（分子）の構造'!I$42</f>
        <v>145</v>
      </c>
      <c r="C65" s="175"/>
      <c r="D65" s="175"/>
      <c r="E65" s="175">
        <f>'将来負担比率（分子）の構造'!J$42</f>
        <v>145</v>
      </c>
      <c r="F65" s="175"/>
      <c r="G65" s="175"/>
      <c r="H65" s="175">
        <f>'将来負担比率（分子）の構造'!K$42</f>
        <v>145</v>
      </c>
      <c r="I65" s="175"/>
      <c r="J65" s="175"/>
      <c r="K65" s="175">
        <f>'将来負担比率（分子）の構造'!L$42</f>
        <v>145</v>
      </c>
      <c r="L65" s="175"/>
      <c r="M65" s="175"/>
      <c r="N65" s="175">
        <f>'将来負担比率（分子）の構造'!M$42</f>
        <v>145</v>
      </c>
      <c r="O65" s="175"/>
      <c r="P65" s="175"/>
    </row>
    <row r="66" spans="1:16" x14ac:dyDescent="0.15">
      <c r="A66" s="175" t="s">
        <v>33</v>
      </c>
      <c r="B66" s="175">
        <f>'将来負担比率（分子）の構造'!I$41</f>
        <v>10162</v>
      </c>
      <c r="C66" s="175"/>
      <c r="D66" s="175"/>
      <c r="E66" s="175">
        <f>'将来負担比率（分子）の構造'!J$41</f>
        <v>10137</v>
      </c>
      <c r="F66" s="175"/>
      <c r="G66" s="175"/>
      <c r="H66" s="175">
        <f>'将来負担比率（分子）の構造'!K$41</f>
        <v>9705</v>
      </c>
      <c r="I66" s="175"/>
      <c r="J66" s="175"/>
      <c r="K66" s="175">
        <f>'将来負担比率（分子）の構造'!L$41</f>
        <v>9422</v>
      </c>
      <c r="L66" s="175"/>
      <c r="M66" s="175"/>
      <c r="N66" s="175">
        <f>'将来負担比率（分子）の構造'!M$41</f>
        <v>8677</v>
      </c>
      <c r="O66" s="175"/>
      <c r="P66" s="175"/>
    </row>
    <row r="67" spans="1:16" x14ac:dyDescent="0.15">
      <c r="A67" s="175" t="s">
        <v>77</v>
      </c>
      <c r="B67" s="175" t="e">
        <f>NA()</f>
        <v>#N/A</v>
      </c>
      <c r="C67" s="175">
        <f>IF(ISNUMBER('将来負担比率（分子）の構造'!I$53), IF('将来負担比率（分子）の構造'!I$53 &lt; 0, 0, '将来負担比率（分子）の構造'!I$53), NA())</f>
        <v>3408</v>
      </c>
      <c r="D67" s="175" t="e">
        <f>NA()</f>
        <v>#N/A</v>
      </c>
      <c r="E67" s="175" t="e">
        <f>NA()</f>
        <v>#N/A</v>
      </c>
      <c r="F67" s="175">
        <f>IF(ISNUMBER('将来負担比率（分子）の構造'!J$53), IF('将来負担比率（分子）の構造'!J$53 &lt; 0, 0, '将来負担比率（分子）の構造'!J$53), NA())</f>
        <v>3001</v>
      </c>
      <c r="G67" s="175" t="e">
        <f>NA()</f>
        <v>#N/A</v>
      </c>
      <c r="H67" s="175" t="e">
        <f>NA()</f>
        <v>#N/A</v>
      </c>
      <c r="I67" s="175">
        <f>IF(ISNUMBER('将来負担比率（分子）の構造'!K$53), IF('将来負担比率（分子）の構造'!K$53 &lt; 0, 0, '将来負担比率（分子）の構造'!K$53), NA())</f>
        <v>2258</v>
      </c>
      <c r="J67" s="175" t="e">
        <f>NA()</f>
        <v>#N/A</v>
      </c>
      <c r="K67" s="175" t="e">
        <f>NA()</f>
        <v>#N/A</v>
      </c>
      <c r="L67" s="175">
        <f>IF(ISNUMBER('将来負担比率（分子）の構造'!L$53), IF('将来負担比率（分子）の構造'!L$53 &lt; 0, 0, '将来負担比率（分子）の構造'!L$53), NA())</f>
        <v>1351</v>
      </c>
      <c r="M67" s="175" t="e">
        <f>NA()</f>
        <v>#N/A</v>
      </c>
      <c r="N67" s="175" t="e">
        <f>NA()</f>
        <v>#N/A</v>
      </c>
      <c r="O67" s="175">
        <f>IF(ISNUMBER('将来負担比率（分子）の構造'!M$53), IF('将来負担比率（分子）の構造'!M$53 &lt; 0, 0, '将来負担比率（分子）の構造'!M$53), NA())</f>
        <v>642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1512</v>
      </c>
      <c r="C72" s="179">
        <f>基金残高に係る経年分析!G55</f>
        <v>1563</v>
      </c>
      <c r="D72" s="179">
        <f>基金残高に係る経年分析!H55</f>
        <v>1463</v>
      </c>
    </row>
    <row r="73" spans="1:16" x14ac:dyDescent="0.15">
      <c r="A73" s="178" t="s">
        <v>80</v>
      </c>
      <c r="B73" s="179">
        <f>基金残高に係る経年分析!F56</f>
        <v>367</v>
      </c>
      <c r="C73" s="179">
        <f>基金残高に係る経年分析!G56</f>
        <v>475</v>
      </c>
      <c r="D73" s="179">
        <f>基金残高に係る経年分析!H56</f>
        <v>475</v>
      </c>
    </row>
    <row r="74" spans="1:16" x14ac:dyDescent="0.15">
      <c r="A74" s="178" t="s">
        <v>81</v>
      </c>
      <c r="B74" s="179">
        <f>基金残高に係る経年分析!F57</f>
        <v>991</v>
      </c>
      <c r="C74" s="179">
        <f>基金残高に係る経年分析!G57</f>
        <v>1183</v>
      </c>
      <c r="D74" s="179">
        <f>基金残高に係る経年分析!H57</f>
        <v>1584</v>
      </c>
    </row>
  </sheetData>
  <sheetProtection algorithmName="SHA-512" hashValue="3FQJUQ7q3qO0/C8RXhe1PcuSKJlyTntAk2Davhv1hsAktwg81ajumjiklFaReZ49zaP13srTEZdm4KmVCHp1Hg==" saltValue="Ayz8avMD38HtVXUhZshX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9" t="s">
        <v>221</v>
      </c>
      <c r="DI1" s="640"/>
      <c r="DJ1" s="640"/>
      <c r="DK1" s="640"/>
      <c r="DL1" s="640"/>
      <c r="DM1" s="640"/>
      <c r="DN1" s="641"/>
      <c r="DO1" s="214"/>
      <c r="DP1" s="639" t="s">
        <v>222</v>
      </c>
      <c r="DQ1" s="640"/>
      <c r="DR1" s="640"/>
      <c r="DS1" s="640"/>
      <c r="DT1" s="640"/>
      <c r="DU1" s="640"/>
      <c r="DV1" s="640"/>
      <c r="DW1" s="640"/>
      <c r="DX1" s="640"/>
      <c r="DY1" s="640"/>
      <c r="DZ1" s="640"/>
      <c r="EA1" s="640"/>
      <c r="EB1" s="640"/>
      <c r="EC1" s="641"/>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2" t="s">
        <v>224</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225</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2" t="s">
        <v>226</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x14ac:dyDescent="0.15">
      <c r="B4" s="642" t="s">
        <v>1</v>
      </c>
      <c r="C4" s="643"/>
      <c r="D4" s="643"/>
      <c r="E4" s="643"/>
      <c r="F4" s="643"/>
      <c r="G4" s="643"/>
      <c r="H4" s="643"/>
      <c r="I4" s="643"/>
      <c r="J4" s="643"/>
      <c r="K4" s="643"/>
      <c r="L4" s="643"/>
      <c r="M4" s="643"/>
      <c r="N4" s="643"/>
      <c r="O4" s="643"/>
      <c r="P4" s="643"/>
      <c r="Q4" s="644"/>
      <c r="R4" s="642" t="s">
        <v>227</v>
      </c>
      <c r="S4" s="643"/>
      <c r="T4" s="643"/>
      <c r="U4" s="643"/>
      <c r="V4" s="643"/>
      <c r="W4" s="643"/>
      <c r="X4" s="643"/>
      <c r="Y4" s="644"/>
      <c r="Z4" s="642" t="s">
        <v>228</v>
      </c>
      <c r="AA4" s="643"/>
      <c r="AB4" s="643"/>
      <c r="AC4" s="644"/>
      <c r="AD4" s="642" t="s">
        <v>229</v>
      </c>
      <c r="AE4" s="643"/>
      <c r="AF4" s="643"/>
      <c r="AG4" s="643"/>
      <c r="AH4" s="643"/>
      <c r="AI4" s="643"/>
      <c r="AJ4" s="643"/>
      <c r="AK4" s="644"/>
      <c r="AL4" s="642" t="s">
        <v>228</v>
      </c>
      <c r="AM4" s="643"/>
      <c r="AN4" s="643"/>
      <c r="AO4" s="644"/>
      <c r="AP4" s="645" t="s">
        <v>230</v>
      </c>
      <c r="AQ4" s="645"/>
      <c r="AR4" s="645"/>
      <c r="AS4" s="645"/>
      <c r="AT4" s="645"/>
      <c r="AU4" s="645"/>
      <c r="AV4" s="645"/>
      <c r="AW4" s="645"/>
      <c r="AX4" s="645"/>
      <c r="AY4" s="645"/>
      <c r="AZ4" s="645"/>
      <c r="BA4" s="645"/>
      <c r="BB4" s="645"/>
      <c r="BC4" s="645"/>
      <c r="BD4" s="645"/>
      <c r="BE4" s="645"/>
      <c r="BF4" s="645"/>
      <c r="BG4" s="645" t="s">
        <v>231</v>
      </c>
      <c r="BH4" s="645"/>
      <c r="BI4" s="645"/>
      <c r="BJ4" s="645"/>
      <c r="BK4" s="645"/>
      <c r="BL4" s="645"/>
      <c r="BM4" s="645"/>
      <c r="BN4" s="645"/>
      <c r="BO4" s="645" t="s">
        <v>228</v>
      </c>
      <c r="BP4" s="645"/>
      <c r="BQ4" s="645"/>
      <c r="BR4" s="645"/>
      <c r="BS4" s="645" t="s">
        <v>232</v>
      </c>
      <c r="BT4" s="645"/>
      <c r="BU4" s="645"/>
      <c r="BV4" s="645"/>
      <c r="BW4" s="645"/>
      <c r="BX4" s="645"/>
      <c r="BY4" s="645"/>
      <c r="BZ4" s="645"/>
      <c r="CA4" s="645"/>
      <c r="CB4" s="645"/>
      <c r="CD4" s="642" t="s">
        <v>233</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ht="11.25" customHeight="1" x14ac:dyDescent="0.15">
      <c r="B5" s="646" t="s">
        <v>234</v>
      </c>
      <c r="C5" s="647"/>
      <c r="D5" s="647"/>
      <c r="E5" s="647"/>
      <c r="F5" s="647"/>
      <c r="G5" s="647"/>
      <c r="H5" s="647"/>
      <c r="I5" s="647"/>
      <c r="J5" s="647"/>
      <c r="K5" s="647"/>
      <c r="L5" s="647"/>
      <c r="M5" s="647"/>
      <c r="N5" s="647"/>
      <c r="O5" s="647"/>
      <c r="P5" s="647"/>
      <c r="Q5" s="648"/>
      <c r="R5" s="649">
        <v>3313404</v>
      </c>
      <c r="S5" s="650"/>
      <c r="T5" s="650"/>
      <c r="U5" s="650"/>
      <c r="V5" s="650"/>
      <c r="W5" s="650"/>
      <c r="X5" s="650"/>
      <c r="Y5" s="651"/>
      <c r="Z5" s="652">
        <v>24.5</v>
      </c>
      <c r="AA5" s="652"/>
      <c r="AB5" s="652"/>
      <c r="AC5" s="652"/>
      <c r="AD5" s="653">
        <v>3313404</v>
      </c>
      <c r="AE5" s="653"/>
      <c r="AF5" s="653"/>
      <c r="AG5" s="653"/>
      <c r="AH5" s="653"/>
      <c r="AI5" s="653"/>
      <c r="AJ5" s="653"/>
      <c r="AK5" s="653"/>
      <c r="AL5" s="654">
        <v>46.9</v>
      </c>
      <c r="AM5" s="655"/>
      <c r="AN5" s="655"/>
      <c r="AO5" s="656"/>
      <c r="AP5" s="646" t="s">
        <v>235</v>
      </c>
      <c r="AQ5" s="647"/>
      <c r="AR5" s="647"/>
      <c r="AS5" s="647"/>
      <c r="AT5" s="647"/>
      <c r="AU5" s="647"/>
      <c r="AV5" s="647"/>
      <c r="AW5" s="647"/>
      <c r="AX5" s="647"/>
      <c r="AY5" s="647"/>
      <c r="AZ5" s="647"/>
      <c r="BA5" s="647"/>
      <c r="BB5" s="647"/>
      <c r="BC5" s="647"/>
      <c r="BD5" s="647"/>
      <c r="BE5" s="647"/>
      <c r="BF5" s="648"/>
      <c r="BG5" s="660">
        <v>3313404</v>
      </c>
      <c r="BH5" s="661"/>
      <c r="BI5" s="661"/>
      <c r="BJ5" s="661"/>
      <c r="BK5" s="661"/>
      <c r="BL5" s="661"/>
      <c r="BM5" s="661"/>
      <c r="BN5" s="662"/>
      <c r="BO5" s="663">
        <v>100</v>
      </c>
      <c r="BP5" s="663"/>
      <c r="BQ5" s="663"/>
      <c r="BR5" s="663"/>
      <c r="BS5" s="664">
        <v>168085</v>
      </c>
      <c r="BT5" s="664"/>
      <c r="BU5" s="664"/>
      <c r="BV5" s="664"/>
      <c r="BW5" s="664"/>
      <c r="BX5" s="664"/>
      <c r="BY5" s="664"/>
      <c r="BZ5" s="664"/>
      <c r="CA5" s="664"/>
      <c r="CB5" s="668"/>
      <c r="CD5" s="642" t="s">
        <v>230</v>
      </c>
      <c r="CE5" s="643"/>
      <c r="CF5" s="643"/>
      <c r="CG5" s="643"/>
      <c r="CH5" s="643"/>
      <c r="CI5" s="643"/>
      <c r="CJ5" s="643"/>
      <c r="CK5" s="643"/>
      <c r="CL5" s="643"/>
      <c r="CM5" s="643"/>
      <c r="CN5" s="643"/>
      <c r="CO5" s="643"/>
      <c r="CP5" s="643"/>
      <c r="CQ5" s="644"/>
      <c r="CR5" s="642" t="s">
        <v>236</v>
      </c>
      <c r="CS5" s="643"/>
      <c r="CT5" s="643"/>
      <c r="CU5" s="643"/>
      <c r="CV5" s="643"/>
      <c r="CW5" s="643"/>
      <c r="CX5" s="643"/>
      <c r="CY5" s="644"/>
      <c r="CZ5" s="642" t="s">
        <v>228</v>
      </c>
      <c r="DA5" s="643"/>
      <c r="DB5" s="643"/>
      <c r="DC5" s="644"/>
      <c r="DD5" s="642" t="s">
        <v>237</v>
      </c>
      <c r="DE5" s="643"/>
      <c r="DF5" s="643"/>
      <c r="DG5" s="643"/>
      <c r="DH5" s="643"/>
      <c r="DI5" s="643"/>
      <c r="DJ5" s="643"/>
      <c r="DK5" s="643"/>
      <c r="DL5" s="643"/>
      <c r="DM5" s="643"/>
      <c r="DN5" s="643"/>
      <c r="DO5" s="643"/>
      <c r="DP5" s="644"/>
      <c r="DQ5" s="642" t="s">
        <v>238</v>
      </c>
      <c r="DR5" s="643"/>
      <c r="DS5" s="643"/>
      <c r="DT5" s="643"/>
      <c r="DU5" s="643"/>
      <c r="DV5" s="643"/>
      <c r="DW5" s="643"/>
      <c r="DX5" s="643"/>
      <c r="DY5" s="643"/>
      <c r="DZ5" s="643"/>
      <c r="EA5" s="643"/>
      <c r="EB5" s="643"/>
      <c r="EC5" s="644"/>
    </row>
    <row r="6" spans="2:143" ht="11.25" customHeight="1" x14ac:dyDescent="0.15">
      <c r="B6" s="657" t="s">
        <v>239</v>
      </c>
      <c r="C6" s="658"/>
      <c r="D6" s="658"/>
      <c r="E6" s="658"/>
      <c r="F6" s="658"/>
      <c r="G6" s="658"/>
      <c r="H6" s="658"/>
      <c r="I6" s="658"/>
      <c r="J6" s="658"/>
      <c r="K6" s="658"/>
      <c r="L6" s="658"/>
      <c r="M6" s="658"/>
      <c r="N6" s="658"/>
      <c r="O6" s="658"/>
      <c r="P6" s="658"/>
      <c r="Q6" s="659"/>
      <c r="R6" s="660">
        <v>121508</v>
      </c>
      <c r="S6" s="661"/>
      <c r="T6" s="661"/>
      <c r="U6" s="661"/>
      <c r="V6" s="661"/>
      <c r="W6" s="661"/>
      <c r="X6" s="661"/>
      <c r="Y6" s="662"/>
      <c r="Z6" s="663">
        <v>0.9</v>
      </c>
      <c r="AA6" s="663"/>
      <c r="AB6" s="663"/>
      <c r="AC6" s="663"/>
      <c r="AD6" s="664">
        <v>121508</v>
      </c>
      <c r="AE6" s="664"/>
      <c r="AF6" s="664"/>
      <c r="AG6" s="664"/>
      <c r="AH6" s="664"/>
      <c r="AI6" s="664"/>
      <c r="AJ6" s="664"/>
      <c r="AK6" s="664"/>
      <c r="AL6" s="665">
        <v>1.7</v>
      </c>
      <c r="AM6" s="666"/>
      <c r="AN6" s="666"/>
      <c r="AO6" s="667"/>
      <c r="AP6" s="657" t="s">
        <v>240</v>
      </c>
      <c r="AQ6" s="658"/>
      <c r="AR6" s="658"/>
      <c r="AS6" s="658"/>
      <c r="AT6" s="658"/>
      <c r="AU6" s="658"/>
      <c r="AV6" s="658"/>
      <c r="AW6" s="658"/>
      <c r="AX6" s="658"/>
      <c r="AY6" s="658"/>
      <c r="AZ6" s="658"/>
      <c r="BA6" s="658"/>
      <c r="BB6" s="658"/>
      <c r="BC6" s="658"/>
      <c r="BD6" s="658"/>
      <c r="BE6" s="658"/>
      <c r="BF6" s="659"/>
      <c r="BG6" s="660">
        <v>3313404</v>
      </c>
      <c r="BH6" s="661"/>
      <c r="BI6" s="661"/>
      <c r="BJ6" s="661"/>
      <c r="BK6" s="661"/>
      <c r="BL6" s="661"/>
      <c r="BM6" s="661"/>
      <c r="BN6" s="662"/>
      <c r="BO6" s="663">
        <v>100</v>
      </c>
      <c r="BP6" s="663"/>
      <c r="BQ6" s="663"/>
      <c r="BR6" s="663"/>
      <c r="BS6" s="664">
        <v>168085</v>
      </c>
      <c r="BT6" s="664"/>
      <c r="BU6" s="664"/>
      <c r="BV6" s="664"/>
      <c r="BW6" s="664"/>
      <c r="BX6" s="664"/>
      <c r="BY6" s="664"/>
      <c r="BZ6" s="664"/>
      <c r="CA6" s="664"/>
      <c r="CB6" s="668"/>
      <c r="CD6" s="646" t="s">
        <v>241</v>
      </c>
      <c r="CE6" s="647"/>
      <c r="CF6" s="647"/>
      <c r="CG6" s="647"/>
      <c r="CH6" s="647"/>
      <c r="CI6" s="647"/>
      <c r="CJ6" s="647"/>
      <c r="CK6" s="647"/>
      <c r="CL6" s="647"/>
      <c r="CM6" s="647"/>
      <c r="CN6" s="647"/>
      <c r="CO6" s="647"/>
      <c r="CP6" s="647"/>
      <c r="CQ6" s="648"/>
      <c r="CR6" s="660">
        <v>132311</v>
      </c>
      <c r="CS6" s="661"/>
      <c r="CT6" s="661"/>
      <c r="CU6" s="661"/>
      <c r="CV6" s="661"/>
      <c r="CW6" s="661"/>
      <c r="CX6" s="661"/>
      <c r="CY6" s="662"/>
      <c r="CZ6" s="654">
        <v>1</v>
      </c>
      <c r="DA6" s="655"/>
      <c r="DB6" s="655"/>
      <c r="DC6" s="671"/>
      <c r="DD6" s="669" t="s">
        <v>131</v>
      </c>
      <c r="DE6" s="661"/>
      <c r="DF6" s="661"/>
      <c r="DG6" s="661"/>
      <c r="DH6" s="661"/>
      <c r="DI6" s="661"/>
      <c r="DJ6" s="661"/>
      <c r="DK6" s="661"/>
      <c r="DL6" s="661"/>
      <c r="DM6" s="661"/>
      <c r="DN6" s="661"/>
      <c r="DO6" s="661"/>
      <c r="DP6" s="662"/>
      <c r="DQ6" s="669">
        <v>132311</v>
      </c>
      <c r="DR6" s="661"/>
      <c r="DS6" s="661"/>
      <c r="DT6" s="661"/>
      <c r="DU6" s="661"/>
      <c r="DV6" s="661"/>
      <c r="DW6" s="661"/>
      <c r="DX6" s="661"/>
      <c r="DY6" s="661"/>
      <c r="DZ6" s="661"/>
      <c r="EA6" s="661"/>
      <c r="EB6" s="661"/>
      <c r="EC6" s="670"/>
    </row>
    <row r="7" spans="2:143" ht="11.25" customHeight="1" x14ac:dyDescent="0.15">
      <c r="B7" s="657" t="s">
        <v>242</v>
      </c>
      <c r="C7" s="658"/>
      <c r="D7" s="658"/>
      <c r="E7" s="658"/>
      <c r="F7" s="658"/>
      <c r="G7" s="658"/>
      <c r="H7" s="658"/>
      <c r="I7" s="658"/>
      <c r="J7" s="658"/>
      <c r="K7" s="658"/>
      <c r="L7" s="658"/>
      <c r="M7" s="658"/>
      <c r="N7" s="658"/>
      <c r="O7" s="658"/>
      <c r="P7" s="658"/>
      <c r="Q7" s="659"/>
      <c r="R7" s="660">
        <v>713</v>
      </c>
      <c r="S7" s="661"/>
      <c r="T7" s="661"/>
      <c r="U7" s="661"/>
      <c r="V7" s="661"/>
      <c r="W7" s="661"/>
      <c r="X7" s="661"/>
      <c r="Y7" s="662"/>
      <c r="Z7" s="663">
        <v>0</v>
      </c>
      <c r="AA7" s="663"/>
      <c r="AB7" s="663"/>
      <c r="AC7" s="663"/>
      <c r="AD7" s="664">
        <v>713</v>
      </c>
      <c r="AE7" s="664"/>
      <c r="AF7" s="664"/>
      <c r="AG7" s="664"/>
      <c r="AH7" s="664"/>
      <c r="AI7" s="664"/>
      <c r="AJ7" s="664"/>
      <c r="AK7" s="664"/>
      <c r="AL7" s="665">
        <v>0</v>
      </c>
      <c r="AM7" s="666"/>
      <c r="AN7" s="666"/>
      <c r="AO7" s="667"/>
      <c r="AP7" s="657" t="s">
        <v>243</v>
      </c>
      <c r="AQ7" s="658"/>
      <c r="AR7" s="658"/>
      <c r="AS7" s="658"/>
      <c r="AT7" s="658"/>
      <c r="AU7" s="658"/>
      <c r="AV7" s="658"/>
      <c r="AW7" s="658"/>
      <c r="AX7" s="658"/>
      <c r="AY7" s="658"/>
      <c r="AZ7" s="658"/>
      <c r="BA7" s="658"/>
      <c r="BB7" s="658"/>
      <c r="BC7" s="658"/>
      <c r="BD7" s="658"/>
      <c r="BE7" s="658"/>
      <c r="BF7" s="659"/>
      <c r="BG7" s="660">
        <v>1209926</v>
      </c>
      <c r="BH7" s="661"/>
      <c r="BI7" s="661"/>
      <c r="BJ7" s="661"/>
      <c r="BK7" s="661"/>
      <c r="BL7" s="661"/>
      <c r="BM7" s="661"/>
      <c r="BN7" s="662"/>
      <c r="BO7" s="663">
        <v>36.5</v>
      </c>
      <c r="BP7" s="663"/>
      <c r="BQ7" s="663"/>
      <c r="BR7" s="663"/>
      <c r="BS7" s="664">
        <v>49744</v>
      </c>
      <c r="BT7" s="664"/>
      <c r="BU7" s="664"/>
      <c r="BV7" s="664"/>
      <c r="BW7" s="664"/>
      <c r="BX7" s="664"/>
      <c r="BY7" s="664"/>
      <c r="BZ7" s="664"/>
      <c r="CA7" s="664"/>
      <c r="CB7" s="668"/>
      <c r="CD7" s="657" t="s">
        <v>244</v>
      </c>
      <c r="CE7" s="658"/>
      <c r="CF7" s="658"/>
      <c r="CG7" s="658"/>
      <c r="CH7" s="658"/>
      <c r="CI7" s="658"/>
      <c r="CJ7" s="658"/>
      <c r="CK7" s="658"/>
      <c r="CL7" s="658"/>
      <c r="CM7" s="658"/>
      <c r="CN7" s="658"/>
      <c r="CO7" s="658"/>
      <c r="CP7" s="658"/>
      <c r="CQ7" s="659"/>
      <c r="CR7" s="660">
        <v>1804329</v>
      </c>
      <c r="CS7" s="661"/>
      <c r="CT7" s="661"/>
      <c r="CU7" s="661"/>
      <c r="CV7" s="661"/>
      <c r="CW7" s="661"/>
      <c r="CX7" s="661"/>
      <c r="CY7" s="662"/>
      <c r="CZ7" s="663">
        <v>13.7</v>
      </c>
      <c r="DA7" s="663"/>
      <c r="DB7" s="663"/>
      <c r="DC7" s="663"/>
      <c r="DD7" s="669">
        <v>37863</v>
      </c>
      <c r="DE7" s="661"/>
      <c r="DF7" s="661"/>
      <c r="DG7" s="661"/>
      <c r="DH7" s="661"/>
      <c r="DI7" s="661"/>
      <c r="DJ7" s="661"/>
      <c r="DK7" s="661"/>
      <c r="DL7" s="661"/>
      <c r="DM7" s="661"/>
      <c r="DN7" s="661"/>
      <c r="DO7" s="661"/>
      <c r="DP7" s="662"/>
      <c r="DQ7" s="669">
        <v>1549553</v>
      </c>
      <c r="DR7" s="661"/>
      <c r="DS7" s="661"/>
      <c r="DT7" s="661"/>
      <c r="DU7" s="661"/>
      <c r="DV7" s="661"/>
      <c r="DW7" s="661"/>
      <c r="DX7" s="661"/>
      <c r="DY7" s="661"/>
      <c r="DZ7" s="661"/>
      <c r="EA7" s="661"/>
      <c r="EB7" s="661"/>
      <c r="EC7" s="670"/>
    </row>
    <row r="8" spans="2:143" ht="11.25" customHeight="1" x14ac:dyDescent="0.15">
      <c r="B8" s="657" t="s">
        <v>245</v>
      </c>
      <c r="C8" s="658"/>
      <c r="D8" s="658"/>
      <c r="E8" s="658"/>
      <c r="F8" s="658"/>
      <c r="G8" s="658"/>
      <c r="H8" s="658"/>
      <c r="I8" s="658"/>
      <c r="J8" s="658"/>
      <c r="K8" s="658"/>
      <c r="L8" s="658"/>
      <c r="M8" s="658"/>
      <c r="N8" s="658"/>
      <c r="O8" s="658"/>
      <c r="P8" s="658"/>
      <c r="Q8" s="659"/>
      <c r="R8" s="660">
        <v>11436</v>
      </c>
      <c r="S8" s="661"/>
      <c r="T8" s="661"/>
      <c r="U8" s="661"/>
      <c r="V8" s="661"/>
      <c r="W8" s="661"/>
      <c r="X8" s="661"/>
      <c r="Y8" s="662"/>
      <c r="Z8" s="663">
        <v>0.1</v>
      </c>
      <c r="AA8" s="663"/>
      <c r="AB8" s="663"/>
      <c r="AC8" s="663"/>
      <c r="AD8" s="664">
        <v>11436</v>
      </c>
      <c r="AE8" s="664"/>
      <c r="AF8" s="664"/>
      <c r="AG8" s="664"/>
      <c r="AH8" s="664"/>
      <c r="AI8" s="664"/>
      <c r="AJ8" s="664"/>
      <c r="AK8" s="664"/>
      <c r="AL8" s="665">
        <v>0.2</v>
      </c>
      <c r="AM8" s="666"/>
      <c r="AN8" s="666"/>
      <c r="AO8" s="667"/>
      <c r="AP8" s="657" t="s">
        <v>246</v>
      </c>
      <c r="AQ8" s="658"/>
      <c r="AR8" s="658"/>
      <c r="AS8" s="658"/>
      <c r="AT8" s="658"/>
      <c r="AU8" s="658"/>
      <c r="AV8" s="658"/>
      <c r="AW8" s="658"/>
      <c r="AX8" s="658"/>
      <c r="AY8" s="658"/>
      <c r="AZ8" s="658"/>
      <c r="BA8" s="658"/>
      <c r="BB8" s="658"/>
      <c r="BC8" s="658"/>
      <c r="BD8" s="658"/>
      <c r="BE8" s="658"/>
      <c r="BF8" s="659"/>
      <c r="BG8" s="660">
        <v>40810</v>
      </c>
      <c r="BH8" s="661"/>
      <c r="BI8" s="661"/>
      <c r="BJ8" s="661"/>
      <c r="BK8" s="661"/>
      <c r="BL8" s="661"/>
      <c r="BM8" s="661"/>
      <c r="BN8" s="662"/>
      <c r="BO8" s="663">
        <v>1.2</v>
      </c>
      <c r="BP8" s="663"/>
      <c r="BQ8" s="663"/>
      <c r="BR8" s="663"/>
      <c r="BS8" s="664" t="s">
        <v>247</v>
      </c>
      <c r="BT8" s="664"/>
      <c r="BU8" s="664"/>
      <c r="BV8" s="664"/>
      <c r="BW8" s="664"/>
      <c r="BX8" s="664"/>
      <c r="BY8" s="664"/>
      <c r="BZ8" s="664"/>
      <c r="CA8" s="664"/>
      <c r="CB8" s="668"/>
      <c r="CD8" s="657" t="s">
        <v>248</v>
      </c>
      <c r="CE8" s="658"/>
      <c r="CF8" s="658"/>
      <c r="CG8" s="658"/>
      <c r="CH8" s="658"/>
      <c r="CI8" s="658"/>
      <c r="CJ8" s="658"/>
      <c r="CK8" s="658"/>
      <c r="CL8" s="658"/>
      <c r="CM8" s="658"/>
      <c r="CN8" s="658"/>
      <c r="CO8" s="658"/>
      <c r="CP8" s="658"/>
      <c r="CQ8" s="659"/>
      <c r="CR8" s="660">
        <v>5305900</v>
      </c>
      <c r="CS8" s="661"/>
      <c r="CT8" s="661"/>
      <c r="CU8" s="661"/>
      <c r="CV8" s="661"/>
      <c r="CW8" s="661"/>
      <c r="CX8" s="661"/>
      <c r="CY8" s="662"/>
      <c r="CZ8" s="663">
        <v>40.299999999999997</v>
      </c>
      <c r="DA8" s="663"/>
      <c r="DB8" s="663"/>
      <c r="DC8" s="663"/>
      <c r="DD8" s="669" t="s">
        <v>131</v>
      </c>
      <c r="DE8" s="661"/>
      <c r="DF8" s="661"/>
      <c r="DG8" s="661"/>
      <c r="DH8" s="661"/>
      <c r="DI8" s="661"/>
      <c r="DJ8" s="661"/>
      <c r="DK8" s="661"/>
      <c r="DL8" s="661"/>
      <c r="DM8" s="661"/>
      <c r="DN8" s="661"/>
      <c r="DO8" s="661"/>
      <c r="DP8" s="662"/>
      <c r="DQ8" s="669">
        <v>2430079</v>
      </c>
      <c r="DR8" s="661"/>
      <c r="DS8" s="661"/>
      <c r="DT8" s="661"/>
      <c r="DU8" s="661"/>
      <c r="DV8" s="661"/>
      <c r="DW8" s="661"/>
      <c r="DX8" s="661"/>
      <c r="DY8" s="661"/>
      <c r="DZ8" s="661"/>
      <c r="EA8" s="661"/>
      <c r="EB8" s="661"/>
      <c r="EC8" s="670"/>
    </row>
    <row r="9" spans="2:143" ht="11.25" customHeight="1" x14ac:dyDescent="0.15">
      <c r="B9" s="657" t="s">
        <v>249</v>
      </c>
      <c r="C9" s="658"/>
      <c r="D9" s="658"/>
      <c r="E9" s="658"/>
      <c r="F9" s="658"/>
      <c r="G9" s="658"/>
      <c r="H9" s="658"/>
      <c r="I9" s="658"/>
      <c r="J9" s="658"/>
      <c r="K9" s="658"/>
      <c r="L9" s="658"/>
      <c r="M9" s="658"/>
      <c r="N9" s="658"/>
      <c r="O9" s="658"/>
      <c r="P9" s="658"/>
      <c r="Q9" s="659"/>
      <c r="R9" s="660">
        <v>9464</v>
      </c>
      <c r="S9" s="661"/>
      <c r="T9" s="661"/>
      <c r="U9" s="661"/>
      <c r="V9" s="661"/>
      <c r="W9" s="661"/>
      <c r="X9" s="661"/>
      <c r="Y9" s="662"/>
      <c r="Z9" s="663">
        <v>0.1</v>
      </c>
      <c r="AA9" s="663"/>
      <c r="AB9" s="663"/>
      <c r="AC9" s="663"/>
      <c r="AD9" s="664">
        <v>9464</v>
      </c>
      <c r="AE9" s="664"/>
      <c r="AF9" s="664"/>
      <c r="AG9" s="664"/>
      <c r="AH9" s="664"/>
      <c r="AI9" s="664"/>
      <c r="AJ9" s="664"/>
      <c r="AK9" s="664"/>
      <c r="AL9" s="665">
        <v>0.1</v>
      </c>
      <c r="AM9" s="666"/>
      <c r="AN9" s="666"/>
      <c r="AO9" s="667"/>
      <c r="AP9" s="657" t="s">
        <v>250</v>
      </c>
      <c r="AQ9" s="658"/>
      <c r="AR9" s="658"/>
      <c r="AS9" s="658"/>
      <c r="AT9" s="658"/>
      <c r="AU9" s="658"/>
      <c r="AV9" s="658"/>
      <c r="AW9" s="658"/>
      <c r="AX9" s="658"/>
      <c r="AY9" s="658"/>
      <c r="AZ9" s="658"/>
      <c r="BA9" s="658"/>
      <c r="BB9" s="658"/>
      <c r="BC9" s="658"/>
      <c r="BD9" s="658"/>
      <c r="BE9" s="658"/>
      <c r="BF9" s="659"/>
      <c r="BG9" s="660">
        <v>931925</v>
      </c>
      <c r="BH9" s="661"/>
      <c r="BI9" s="661"/>
      <c r="BJ9" s="661"/>
      <c r="BK9" s="661"/>
      <c r="BL9" s="661"/>
      <c r="BM9" s="661"/>
      <c r="BN9" s="662"/>
      <c r="BO9" s="663">
        <v>28.1</v>
      </c>
      <c r="BP9" s="663"/>
      <c r="BQ9" s="663"/>
      <c r="BR9" s="663"/>
      <c r="BS9" s="664" t="s">
        <v>247</v>
      </c>
      <c r="BT9" s="664"/>
      <c r="BU9" s="664"/>
      <c r="BV9" s="664"/>
      <c r="BW9" s="664"/>
      <c r="BX9" s="664"/>
      <c r="BY9" s="664"/>
      <c r="BZ9" s="664"/>
      <c r="CA9" s="664"/>
      <c r="CB9" s="668"/>
      <c r="CD9" s="657" t="s">
        <v>251</v>
      </c>
      <c r="CE9" s="658"/>
      <c r="CF9" s="658"/>
      <c r="CG9" s="658"/>
      <c r="CH9" s="658"/>
      <c r="CI9" s="658"/>
      <c r="CJ9" s="658"/>
      <c r="CK9" s="658"/>
      <c r="CL9" s="658"/>
      <c r="CM9" s="658"/>
      <c r="CN9" s="658"/>
      <c r="CO9" s="658"/>
      <c r="CP9" s="658"/>
      <c r="CQ9" s="659"/>
      <c r="CR9" s="660">
        <v>971411</v>
      </c>
      <c r="CS9" s="661"/>
      <c r="CT9" s="661"/>
      <c r="CU9" s="661"/>
      <c r="CV9" s="661"/>
      <c r="CW9" s="661"/>
      <c r="CX9" s="661"/>
      <c r="CY9" s="662"/>
      <c r="CZ9" s="663">
        <v>7.4</v>
      </c>
      <c r="DA9" s="663"/>
      <c r="DB9" s="663"/>
      <c r="DC9" s="663"/>
      <c r="DD9" s="669">
        <v>18326</v>
      </c>
      <c r="DE9" s="661"/>
      <c r="DF9" s="661"/>
      <c r="DG9" s="661"/>
      <c r="DH9" s="661"/>
      <c r="DI9" s="661"/>
      <c r="DJ9" s="661"/>
      <c r="DK9" s="661"/>
      <c r="DL9" s="661"/>
      <c r="DM9" s="661"/>
      <c r="DN9" s="661"/>
      <c r="DO9" s="661"/>
      <c r="DP9" s="662"/>
      <c r="DQ9" s="669">
        <v>740761</v>
      </c>
      <c r="DR9" s="661"/>
      <c r="DS9" s="661"/>
      <c r="DT9" s="661"/>
      <c r="DU9" s="661"/>
      <c r="DV9" s="661"/>
      <c r="DW9" s="661"/>
      <c r="DX9" s="661"/>
      <c r="DY9" s="661"/>
      <c r="DZ9" s="661"/>
      <c r="EA9" s="661"/>
      <c r="EB9" s="661"/>
      <c r="EC9" s="670"/>
    </row>
    <row r="10" spans="2:143" ht="11.25" customHeight="1" x14ac:dyDescent="0.15">
      <c r="B10" s="657" t="s">
        <v>252</v>
      </c>
      <c r="C10" s="658"/>
      <c r="D10" s="658"/>
      <c r="E10" s="658"/>
      <c r="F10" s="658"/>
      <c r="G10" s="658"/>
      <c r="H10" s="658"/>
      <c r="I10" s="658"/>
      <c r="J10" s="658"/>
      <c r="K10" s="658"/>
      <c r="L10" s="658"/>
      <c r="M10" s="658"/>
      <c r="N10" s="658"/>
      <c r="O10" s="658"/>
      <c r="P10" s="658"/>
      <c r="Q10" s="659"/>
      <c r="R10" s="660" t="s">
        <v>247</v>
      </c>
      <c r="S10" s="661"/>
      <c r="T10" s="661"/>
      <c r="U10" s="661"/>
      <c r="V10" s="661"/>
      <c r="W10" s="661"/>
      <c r="X10" s="661"/>
      <c r="Y10" s="662"/>
      <c r="Z10" s="663" t="s">
        <v>247</v>
      </c>
      <c r="AA10" s="663"/>
      <c r="AB10" s="663"/>
      <c r="AC10" s="663"/>
      <c r="AD10" s="664" t="s">
        <v>131</v>
      </c>
      <c r="AE10" s="664"/>
      <c r="AF10" s="664"/>
      <c r="AG10" s="664"/>
      <c r="AH10" s="664"/>
      <c r="AI10" s="664"/>
      <c r="AJ10" s="664"/>
      <c r="AK10" s="664"/>
      <c r="AL10" s="665" t="s">
        <v>131</v>
      </c>
      <c r="AM10" s="666"/>
      <c r="AN10" s="666"/>
      <c r="AO10" s="667"/>
      <c r="AP10" s="657" t="s">
        <v>253</v>
      </c>
      <c r="AQ10" s="658"/>
      <c r="AR10" s="658"/>
      <c r="AS10" s="658"/>
      <c r="AT10" s="658"/>
      <c r="AU10" s="658"/>
      <c r="AV10" s="658"/>
      <c r="AW10" s="658"/>
      <c r="AX10" s="658"/>
      <c r="AY10" s="658"/>
      <c r="AZ10" s="658"/>
      <c r="BA10" s="658"/>
      <c r="BB10" s="658"/>
      <c r="BC10" s="658"/>
      <c r="BD10" s="658"/>
      <c r="BE10" s="658"/>
      <c r="BF10" s="659"/>
      <c r="BG10" s="660">
        <v>84775</v>
      </c>
      <c r="BH10" s="661"/>
      <c r="BI10" s="661"/>
      <c r="BJ10" s="661"/>
      <c r="BK10" s="661"/>
      <c r="BL10" s="661"/>
      <c r="BM10" s="661"/>
      <c r="BN10" s="662"/>
      <c r="BO10" s="663">
        <v>2.6</v>
      </c>
      <c r="BP10" s="663"/>
      <c r="BQ10" s="663"/>
      <c r="BR10" s="663"/>
      <c r="BS10" s="664">
        <v>14059</v>
      </c>
      <c r="BT10" s="664"/>
      <c r="BU10" s="664"/>
      <c r="BV10" s="664"/>
      <c r="BW10" s="664"/>
      <c r="BX10" s="664"/>
      <c r="BY10" s="664"/>
      <c r="BZ10" s="664"/>
      <c r="CA10" s="664"/>
      <c r="CB10" s="668"/>
      <c r="CD10" s="657" t="s">
        <v>254</v>
      </c>
      <c r="CE10" s="658"/>
      <c r="CF10" s="658"/>
      <c r="CG10" s="658"/>
      <c r="CH10" s="658"/>
      <c r="CI10" s="658"/>
      <c r="CJ10" s="658"/>
      <c r="CK10" s="658"/>
      <c r="CL10" s="658"/>
      <c r="CM10" s="658"/>
      <c r="CN10" s="658"/>
      <c r="CO10" s="658"/>
      <c r="CP10" s="658"/>
      <c r="CQ10" s="659"/>
      <c r="CR10" s="660">
        <v>7496</v>
      </c>
      <c r="CS10" s="661"/>
      <c r="CT10" s="661"/>
      <c r="CU10" s="661"/>
      <c r="CV10" s="661"/>
      <c r="CW10" s="661"/>
      <c r="CX10" s="661"/>
      <c r="CY10" s="662"/>
      <c r="CZ10" s="663">
        <v>0.1</v>
      </c>
      <c r="DA10" s="663"/>
      <c r="DB10" s="663"/>
      <c r="DC10" s="663"/>
      <c r="DD10" s="669">
        <v>494</v>
      </c>
      <c r="DE10" s="661"/>
      <c r="DF10" s="661"/>
      <c r="DG10" s="661"/>
      <c r="DH10" s="661"/>
      <c r="DI10" s="661"/>
      <c r="DJ10" s="661"/>
      <c r="DK10" s="661"/>
      <c r="DL10" s="661"/>
      <c r="DM10" s="661"/>
      <c r="DN10" s="661"/>
      <c r="DO10" s="661"/>
      <c r="DP10" s="662"/>
      <c r="DQ10" s="669">
        <v>5986</v>
      </c>
      <c r="DR10" s="661"/>
      <c r="DS10" s="661"/>
      <c r="DT10" s="661"/>
      <c r="DU10" s="661"/>
      <c r="DV10" s="661"/>
      <c r="DW10" s="661"/>
      <c r="DX10" s="661"/>
      <c r="DY10" s="661"/>
      <c r="DZ10" s="661"/>
      <c r="EA10" s="661"/>
      <c r="EB10" s="661"/>
      <c r="EC10" s="670"/>
    </row>
    <row r="11" spans="2:143" ht="11.25" customHeight="1" x14ac:dyDescent="0.15">
      <c r="B11" s="657" t="s">
        <v>255</v>
      </c>
      <c r="C11" s="658"/>
      <c r="D11" s="658"/>
      <c r="E11" s="658"/>
      <c r="F11" s="658"/>
      <c r="G11" s="658"/>
      <c r="H11" s="658"/>
      <c r="I11" s="658"/>
      <c r="J11" s="658"/>
      <c r="K11" s="658"/>
      <c r="L11" s="658"/>
      <c r="M11" s="658"/>
      <c r="N11" s="658"/>
      <c r="O11" s="658"/>
      <c r="P11" s="658"/>
      <c r="Q11" s="659"/>
      <c r="R11" s="660">
        <v>609781</v>
      </c>
      <c r="S11" s="661"/>
      <c r="T11" s="661"/>
      <c r="U11" s="661"/>
      <c r="V11" s="661"/>
      <c r="W11" s="661"/>
      <c r="X11" s="661"/>
      <c r="Y11" s="662"/>
      <c r="Z11" s="665">
        <v>4.5</v>
      </c>
      <c r="AA11" s="666"/>
      <c r="AB11" s="666"/>
      <c r="AC11" s="672"/>
      <c r="AD11" s="669">
        <v>609781</v>
      </c>
      <c r="AE11" s="661"/>
      <c r="AF11" s="661"/>
      <c r="AG11" s="661"/>
      <c r="AH11" s="661"/>
      <c r="AI11" s="661"/>
      <c r="AJ11" s="661"/>
      <c r="AK11" s="662"/>
      <c r="AL11" s="665">
        <v>8.6</v>
      </c>
      <c r="AM11" s="666"/>
      <c r="AN11" s="666"/>
      <c r="AO11" s="667"/>
      <c r="AP11" s="657" t="s">
        <v>256</v>
      </c>
      <c r="AQ11" s="658"/>
      <c r="AR11" s="658"/>
      <c r="AS11" s="658"/>
      <c r="AT11" s="658"/>
      <c r="AU11" s="658"/>
      <c r="AV11" s="658"/>
      <c r="AW11" s="658"/>
      <c r="AX11" s="658"/>
      <c r="AY11" s="658"/>
      <c r="AZ11" s="658"/>
      <c r="BA11" s="658"/>
      <c r="BB11" s="658"/>
      <c r="BC11" s="658"/>
      <c r="BD11" s="658"/>
      <c r="BE11" s="658"/>
      <c r="BF11" s="659"/>
      <c r="BG11" s="660">
        <v>152416</v>
      </c>
      <c r="BH11" s="661"/>
      <c r="BI11" s="661"/>
      <c r="BJ11" s="661"/>
      <c r="BK11" s="661"/>
      <c r="BL11" s="661"/>
      <c r="BM11" s="661"/>
      <c r="BN11" s="662"/>
      <c r="BO11" s="663">
        <v>4.5999999999999996</v>
      </c>
      <c r="BP11" s="663"/>
      <c r="BQ11" s="663"/>
      <c r="BR11" s="663"/>
      <c r="BS11" s="664">
        <v>35685</v>
      </c>
      <c r="BT11" s="664"/>
      <c r="BU11" s="664"/>
      <c r="BV11" s="664"/>
      <c r="BW11" s="664"/>
      <c r="BX11" s="664"/>
      <c r="BY11" s="664"/>
      <c r="BZ11" s="664"/>
      <c r="CA11" s="664"/>
      <c r="CB11" s="668"/>
      <c r="CD11" s="657" t="s">
        <v>257</v>
      </c>
      <c r="CE11" s="658"/>
      <c r="CF11" s="658"/>
      <c r="CG11" s="658"/>
      <c r="CH11" s="658"/>
      <c r="CI11" s="658"/>
      <c r="CJ11" s="658"/>
      <c r="CK11" s="658"/>
      <c r="CL11" s="658"/>
      <c r="CM11" s="658"/>
      <c r="CN11" s="658"/>
      <c r="CO11" s="658"/>
      <c r="CP11" s="658"/>
      <c r="CQ11" s="659"/>
      <c r="CR11" s="660">
        <v>617048</v>
      </c>
      <c r="CS11" s="661"/>
      <c r="CT11" s="661"/>
      <c r="CU11" s="661"/>
      <c r="CV11" s="661"/>
      <c r="CW11" s="661"/>
      <c r="CX11" s="661"/>
      <c r="CY11" s="662"/>
      <c r="CZ11" s="663">
        <v>4.7</v>
      </c>
      <c r="DA11" s="663"/>
      <c r="DB11" s="663"/>
      <c r="DC11" s="663"/>
      <c r="DD11" s="669">
        <v>245206</v>
      </c>
      <c r="DE11" s="661"/>
      <c r="DF11" s="661"/>
      <c r="DG11" s="661"/>
      <c r="DH11" s="661"/>
      <c r="DI11" s="661"/>
      <c r="DJ11" s="661"/>
      <c r="DK11" s="661"/>
      <c r="DL11" s="661"/>
      <c r="DM11" s="661"/>
      <c r="DN11" s="661"/>
      <c r="DO11" s="661"/>
      <c r="DP11" s="662"/>
      <c r="DQ11" s="669">
        <v>322620</v>
      </c>
      <c r="DR11" s="661"/>
      <c r="DS11" s="661"/>
      <c r="DT11" s="661"/>
      <c r="DU11" s="661"/>
      <c r="DV11" s="661"/>
      <c r="DW11" s="661"/>
      <c r="DX11" s="661"/>
      <c r="DY11" s="661"/>
      <c r="DZ11" s="661"/>
      <c r="EA11" s="661"/>
      <c r="EB11" s="661"/>
      <c r="EC11" s="670"/>
    </row>
    <row r="12" spans="2:143" ht="11.25" customHeight="1" x14ac:dyDescent="0.15">
      <c r="B12" s="657" t="s">
        <v>258</v>
      </c>
      <c r="C12" s="658"/>
      <c r="D12" s="658"/>
      <c r="E12" s="658"/>
      <c r="F12" s="658"/>
      <c r="G12" s="658"/>
      <c r="H12" s="658"/>
      <c r="I12" s="658"/>
      <c r="J12" s="658"/>
      <c r="K12" s="658"/>
      <c r="L12" s="658"/>
      <c r="M12" s="658"/>
      <c r="N12" s="658"/>
      <c r="O12" s="658"/>
      <c r="P12" s="658"/>
      <c r="Q12" s="659"/>
      <c r="R12" s="660" t="s">
        <v>247</v>
      </c>
      <c r="S12" s="661"/>
      <c r="T12" s="661"/>
      <c r="U12" s="661"/>
      <c r="V12" s="661"/>
      <c r="W12" s="661"/>
      <c r="X12" s="661"/>
      <c r="Y12" s="662"/>
      <c r="Z12" s="663" t="s">
        <v>131</v>
      </c>
      <c r="AA12" s="663"/>
      <c r="AB12" s="663"/>
      <c r="AC12" s="663"/>
      <c r="AD12" s="664" t="s">
        <v>131</v>
      </c>
      <c r="AE12" s="664"/>
      <c r="AF12" s="664"/>
      <c r="AG12" s="664"/>
      <c r="AH12" s="664"/>
      <c r="AI12" s="664"/>
      <c r="AJ12" s="664"/>
      <c r="AK12" s="664"/>
      <c r="AL12" s="665" t="s">
        <v>247</v>
      </c>
      <c r="AM12" s="666"/>
      <c r="AN12" s="666"/>
      <c r="AO12" s="667"/>
      <c r="AP12" s="657" t="s">
        <v>259</v>
      </c>
      <c r="AQ12" s="658"/>
      <c r="AR12" s="658"/>
      <c r="AS12" s="658"/>
      <c r="AT12" s="658"/>
      <c r="AU12" s="658"/>
      <c r="AV12" s="658"/>
      <c r="AW12" s="658"/>
      <c r="AX12" s="658"/>
      <c r="AY12" s="658"/>
      <c r="AZ12" s="658"/>
      <c r="BA12" s="658"/>
      <c r="BB12" s="658"/>
      <c r="BC12" s="658"/>
      <c r="BD12" s="658"/>
      <c r="BE12" s="658"/>
      <c r="BF12" s="659"/>
      <c r="BG12" s="660">
        <v>1810584</v>
      </c>
      <c r="BH12" s="661"/>
      <c r="BI12" s="661"/>
      <c r="BJ12" s="661"/>
      <c r="BK12" s="661"/>
      <c r="BL12" s="661"/>
      <c r="BM12" s="661"/>
      <c r="BN12" s="662"/>
      <c r="BO12" s="663">
        <v>54.6</v>
      </c>
      <c r="BP12" s="663"/>
      <c r="BQ12" s="663"/>
      <c r="BR12" s="663"/>
      <c r="BS12" s="664">
        <v>118341</v>
      </c>
      <c r="BT12" s="664"/>
      <c r="BU12" s="664"/>
      <c r="BV12" s="664"/>
      <c r="BW12" s="664"/>
      <c r="BX12" s="664"/>
      <c r="BY12" s="664"/>
      <c r="BZ12" s="664"/>
      <c r="CA12" s="664"/>
      <c r="CB12" s="668"/>
      <c r="CD12" s="657" t="s">
        <v>260</v>
      </c>
      <c r="CE12" s="658"/>
      <c r="CF12" s="658"/>
      <c r="CG12" s="658"/>
      <c r="CH12" s="658"/>
      <c r="CI12" s="658"/>
      <c r="CJ12" s="658"/>
      <c r="CK12" s="658"/>
      <c r="CL12" s="658"/>
      <c r="CM12" s="658"/>
      <c r="CN12" s="658"/>
      <c r="CO12" s="658"/>
      <c r="CP12" s="658"/>
      <c r="CQ12" s="659"/>
      <c r="CR12" s="660">
        <v>572870</v>
      </c>
      <c r="CS12" s="661"/>
      <c r="CT12" s="661"/>
      <c r="CU12" s="661"/>
      <c r="CV12" s="661"/>
      <c r="CW12" s="661"/>
      <c r="CX12" s="661"/>
      <c r="CY12" s="662"/>
      <c r="CZ12" s="663">
        <v>4.4000000000000004</v>
      </c>
      <c r="DA12" s="663"/>
      <c r="DB12" s="663"/>
      <c r="DC12" s="663"/>
      <c r="DD12" s="669">
        <v>173140</v>
      </c>
      <c r="DE12" s="661"/>
      <c r="DF12" s="661"/>
      <c r="DG12" s="661"/>
      <c r="DH12" s="661"/>
      <c r="DI12" s="661"/>
      <c r="DJ12" s="661"/>
      <c r="DK12" s="661"/>
      <c r="DL12" s="661"/>
      <c r="DM12" s="661"/>
      <c r="DN12" s="661"/>
      <c r="DO12" s="661"/>
      <c r="DP12" s="662"/>
      <c r="DQ12" s="669">
        <v>376333</v>
      </c>
      <c r="DR12" s="661"/>
      <c r="DS12" s="661"/>
      <c r="DT12" s="661"/>
      <c r="DU12" s="661"/>
      <c r="DV12" s="661"/>
      <c r="DW12" s="661"/>
      <c r="DX12" s="661"/>
      <c r="DY12" s="661"/>
      <c r="DZ12" s="661"/>
      <c r="EA12" s="661"/>
      <c r="EB12" s="661"/>
      <c r="EC12" s="670"/>
    </row>
    <row r="13" spans="2:143" ht="11.25" customHeight="1" x14ac:dyDescent="0.15">
      <c r="B13" s="657" t="s">
        <v>261</v>
      </c>
      <c r="C13" s="658"/>
      <c r="D13" s="658"/>
      <c r="E13" s="658"/>
      <c r="F13" s="658"/>
      <c r="G13" s="658"/>
      <c r="H13" s="658"/>
      <c r="I13" s="658"/>
      <c r="J13" s="658"/>
      <c r="K13" s="658"/>
      <c r="L13" s="658"/>
      <c r="M13" s="658"/>
      <c r="N13" s="658"/>
      <c r="O13" s="658"/>
      <c r="P13" s="658"/>
      <c r="Q13" s="659"/>
      <c r="R13" s="660" t="s">
        <v>247</v>
      </c>
      <c r="S13" s="661"/>
      <c r="T13" s="661"/>
      <c r="U13" s="661"/>
      <c r="V13" s="661"/>
      <c r="W13" s="661"/>
      <c r="X13" s="661"/>
      <c r="Y13" s="662"/>
      <c r="Z13" s="663" t="s">
        <v>184</v>
      </c>
      <c r="AA13" s="663"/>
      <c r="AB13" s="663"/>
      <c r="AC13" s="663"/>
      <c r="AD13" s="664" t="s">
        <v>247</v>
      </c>
      <c r="AE13" s="664"/>
      <c r="AF13" s="664"/>
      <c r="AG13" s="664"/>
      <c r="AH13" s="664"/>
      <c r="AI13" s="664"/>
      <c r="AJ13" s="664"/>
      <c r="AK13" s="664"/>
      <c r="AL13" s="665" t="s">
        <v>247</v>
      </c>
      <c r="AM13" s="666"/>
      <c r="AN13" s="666"/>
      <c r="AO13" s="667"/>
      <c r="AP13" s="657" t="s">
        <v>262</v>
      </c>
      <c r="AQ13" s="658"/>
      <c r="AR13" s="658"/>
      <c r="AS13" s="658"/>
      <c r="AT13" s="658"/>
      <c r="AU13" s="658"/>
      <c r="AV13" s="658"/>
      <c r="AW13" s="658"/>
      <c r="AX13" s="658"/>
      <c r="AY13" s="658"/>
      <c r="AZ13" s="658"/>
      <c r="BA13" s="658"/>
      <c r="BB13" s="658"/>
      <c r="BC13" s="658"/>
      <c r="BD13" s="658"/>
      <c r="BE13" s="658"/>
      <c r="BF13" s="659"/>
      <c r="BG13" s="660">
        <v>1793812</v>
      </c>
      <c r="BH13" s="661"/>
      <c r="BI13" s="661"/>
      <c r="BJ13" s="661"/>
      <c r="BK13" s="661"/>
      <c r="BL13" s="661"/>
      <c r="BM13" s="661"/>
      <c r="BN13" s="662"/>
      <c r="BO13" s="663">
        <v>54.1</v>
      </c>
      <c r="BP13" s="663"/>
      <c r="BQ13" s="663"/>
      <c r="BR13" s="663"/>
      <c r="BS13" s="664">
        <v>118341</v>
      </c>
      <c r="BT13" s="664"/>
      <c r="BU13" s="664"/>
      <c r="BV13" s="664"/>
      <c r="BW13" s="664"/>
      <c r="BX13" s="664"/>
      <c r="BY13" s="664"/>
      <c r="BZ13" s="664"/>
      <c r="CA13" s="664"/>
      <c r="CB13" s="668"/>
      <c r="CD13" s="657" t="s">
        <v>263</v>
      </c>
      <c r="CE13" s="658"/>
      <c r="CF13" s="658"/>
      <c r="CG13" s="658"/>
      <c r="CH13" s="658"/>
      <c r="CI13" s="658"/>
      <c r="CJ13" s="658"/>
      <c r="CK13" s="658"/>
      <c r="CL13" s="658"/>
      <c r="CM13" s="658"/>
      <c r="CN13" s="658"/>
      <c r="CO13" s="658"/>
      <c r="CP13" s="658"/>
      <c r="CQ13" s="659"/>
      <c r="CR13" s="660">
        <v>969994</v>
      </c>
      <c r="CS13" s="661"/>
      <c r="CT13" s="661"/>
      <c r="CU13" s="661"/>
      <c r="CV13" s="661"/>
      <c r="CW13" s="661"/>
      <c r="CX13" s="661"/>
      <c r="CY13" s="662"/>
      <c r="CZ13" s="663">
        <v>7.4</v>
      </c>
      <c r="DA13" s="663"/>
      <c r="DB13" s="663"/>
      <c r="DC13" s="663"/>
      <c r="DD13" s="669">
        <v>442581</v>
      </c>
      <c r="DE13" s="661"/>
      <c r="DF13" s="661"/>
      <c r="DG13" s="661"/>
      <c r="DH13" s="661"/>
      <c r="DI13" s="661"/>
      <c r="DJ13" s="661"/>
      <c r="DK13" s="661"/>
      <c r="DL13" s="661"/>
      <c r="DM13" s="661"/>
      <c r="DN13" s="661"/>
      <c r="DO13" s="661"/>
      <c r="DP13" s="662"/>
      <c r="DQ13" s="669">
        <v>540904</v>
      </c>
      <c r="DR13" s="661"/>
      <c r="DS13" s="661"/>
      <c r="DT13" s="661"/>
      <c r="DU13" s="661"/>
      <c r="DV13" s="661"/>
      <c r="DW13" s="661"/>
      <c r="DX13" s="661"/>
      <c r="DY13" s="661"/>
      <c r="DZ13" s="661"/>
      <c r="EA13" s="661"/>
      <c r="EB13" s="661"/>
      <c r="EC13" s="670"/>
    </row>
    <row r="14" spans="2:143" ht="11.25" customHeight="1" x14ac:dyDescent="0.15">
      <c r="B14" s="657" t="s">
        <v>264</v>
      </c>
      <c r="C14" s="658"/>
      <c r="D14" s="658"/>
      <c r="E14" s="658"/>
      <c r="F14" s="658"/>
      <c r="G14" s="658"/>
      <c r="H14" s="658"/>
      <c r="I14" s="658"/>
      <c r="J14" s="658"/>
      <c r="K14" s="658"/>
      <c r="L14" s="658"/>
      <c r="M14" s="658"/>
      <c r="N14" s="658"/>
      <c r="O14" s="658"/>
      <c r="P14" s="658"/>
      <c r="Q14" s="659"/>
      <c r="R14" s="660" t="s">
        <v>184</v>
      </c>
      <c r="S14" s="661"/>
      <c r="T14" s="661"/>
      <c r="U14" s="661"/>
      <c r="V14" s="661"/>
      <c r="W14" s="661"/>
      <c r="X14" s="661"/>
      <c r="Y14" s="662"/>
      <c r="Z14" s="663" t="s">
        <v>184</v>
      </c>
      <c r="AA14" s="663"/>
      <c r="AB14" s="663"/>
      <c r="AC14" s="663"/>
      <c r="AD14" s="664" t="s">
        <v>247</v>
      </c>
      <c r="AE14" s="664"/>
      <c r="AF14" s="664"/>
      <c r="AG14" s="664"/>
      <c r="AH14" s="664"/>
      <c r="AI14" s="664"/>
      <c r="AJ14" s="664"/>
      <c r="AK14" s="664"/>
      <c r="AL14" s="665" t="s">
        <v>247</v>
      </c>
      <c r="AM14" s="666"/>
      <c r="AN14" s="666"/>
      <c r="AO14" s="667"/>
      <c r="AP14" s="657" t="s">
        <v>265</v>
      </c>
      <c r="AQ14" s="658"/>
      <c r="AR14" s="658"/>
      <c r="AS14" s="658"/>
      <c r="AT14" s="658"/>
      <c r="AU14" s="658"/>
      <c r="AV14" s="658"/>
      <c r="AW14" s="658"/>
      <c r="AX14" s="658"/>
      <c r="AY14" s="658"/>
      <c r="AZ14" s="658"/>
      <c r="BA14" s="658"/>
      <c r="BB14" s="658"/>
      <c r="BC14" s="658"/>
      <c r="BD14" s="658"/>
      <c r="BE14" s="658"/>
      <c r="BF14" s="659"/>
      <c r="BG14" s="660">
        <v>101171</v>
      </c>
      <c r="BH14" s="661"/>
      <c r="BI14" s="661"/>
      <c r="BJ14" s="661"/>
      <c r="BK14" s="661"/>
      <c r="BL14" s="661"/>
      <c r="BM14" s="661"/>
      <c r="BN14" s="662"/>
      <c r="BO14" s="663">
        <v>3.1</v>
      </c>
      <c r="BP14" s="663"/>
      <c r="BQ14" s="663"/>
      <c r="BR14" s="663"/>
      <c r="BS14" s="664" t="s">
        <v>247</v>
      </c>
      <c r="BT14" s="664"/>
      <c r="BU14" s="664"/>
      <c r="BV14" s="664"/>
      <c r="BW14" s="664"/>
      <c r="BX14" s="664"/>
      <c r="BY14" s="664"/>
      <c r="BZ14" s="664"/>
      <c r="CA14" s="664"/>
      <c r="CB14" s="668"/>
      <c r="CD14" s="657" t="s">
        <v>266</v>
      </c>
      <c r="CE14" s="658"/>
      <c r="CF14" s="658"/>
      <c r="CG14" s="658"/>
      <c r="CH14" s="658"/>
      <c r="CI14" s="658"/>
      <c r="CJ14" s="658"/>
      <c r="CK14" s="658"/>
      <c r="CL14" s="658"/>
      <c r="CM14" s="658"/>
      <c r="CN14" s="658"/>
      <c r="CO14" s="658"/>
      <c r="CP14" s="658"/>
      <c r="CQ14" s="659"/>
      <c r="CR14" s="660">
        <v>483919</v>
      </c>
      <c r="CS14" s="661"/>
      <c r="CT14" s="661"/>
      <c r="CU14" s="661"/>
      <c r="CV14" s="661"/>
      <c r="CW14" s="661"/>
      <c r="CX14" s="661"/>
      <c r="CY14" s="662"/>
      <c r="CZ14" s="663">
        <v>3.7</v>
      </c>
      <c r="DA14" s="663"/>
      <c r="DB14" s="663"/>
      <c r="DC14" s="663"/>
      <c r="DD14" s="669">
        <v>35340</v>
      </c>
      <c r="DE14" s="661"/>
      <c r="DF14" s="661"/>
      <c r="DG14" s="661"/>
      <c r="DH14" s="661"/>
      <c r="DI14" s="661"/>
      <c r="DJ14" s="661"/>
      <c r="DK14" s="661"/>
      <c r="DL14" s="661"/>
      <c r="DM14" s="661"/>
      <c r="DN14" s="661"/>
      <c r="DO14" s="661"/>
      <c r="DP14" s="662"/>
      <c r="DQ14" s="669">
        <v>446063</v>
      </c>
      <c r="DR14" s="661"/>
      <c r="DS14" s="661"/>
      <c r="DT14" s="661"/>
      <c r="DU14" s="661"/>
      <c r="DV14" s="661"/>
      <c r="DW14" s="661"/>
      <c r="DX14" s="661"/>
      <c r="DY14" s="661"/>
      <c r="DZ14" s="661"/>
      <c r="EA14" s="661"/>
      <c r="EB14" s="661"/>
      <c r="EC14" s="670"/>
    </row>
    <row r="15" spans="2:143" ht="11.25" customHeight="1" x14ac:dyDescent="0.15">
      <c r="B15" s="657" t="s">
        <v>267</v>
      </c>
      <c r="C15" s="658"/>
      <c r="D15" s="658"/>
      <c r="E15" s="658"/>
      <c r="F15" s="658"/>
      <c r="G15" s="658"/>
      <c r="H15" s="658"/>
      <c r="I15" s="658"/>
      <c r="J15" s="658"/>
      <c r="K15" s="658"/>
      <c r="L15" s="658"/>
      <c r="M15" s="658"/>
      <c r="N15" s="658"/>
      <c r="O15" s="658"/>
      <c r="P15" s="658"/>
      <c r="Q15" s="659"/>
      <c r="R15" s="660" t="s">
        <v>131</v>
      </c>
      <c r="S15" s="661"/>
      <c r="T15" s="661"/>
      <c r="U15" s="661"/>
      <c r="V15" s="661"/>
      <c r="W15" s="661"/>
      <c r="X15" s="661"/>
      <c r="Y15" s="662"/>
      <c r="Z15" s="663" t="s">
        <v>131</v>
      </c>
      <c r="AA15" s="663"/>
      <c r="AB15" s="663"/>
      <c r="AC15" s="663"/>
      <c r="AD15" s="664" t="s">
        <v>131</v>
      </c>
      <c r="AE15" s="664"/>
      <c r="AF15" s="664"/>
      <c r="AG15" s="664"/>
      <c r="AH15" s="664"/>
      <c r="AI15" s="664"/>
      <c r="AJ15" s="664"/>
      <c r="AK15" s="664"/>
      <c r="AL15" s="665" t="s">
        <v>131</v>
      </c>
      <c r="AM15" s="666"/>
      <c r="AN15" s="666"/>
      <c r="AO15" s="667"/>
      <c r="AP15" s="657" t="s">
        <v>268</v>
      </c>
      <c r="AQ15" s="658"/>
      <c r="AR15" s="658"/>
      <c r="AS15" s="658"/>
      <c r="AT15" s="658"/>
      <c r="AU15" s="658"/>
      <c r="AV15" s="658"/>
      <c r="AW15" s="658"/>
      <c r="AX15" s="658"/>
      <c r="AY15" s="658"/>
      <c r="AZ15" s="658"/>
      <c r="BA15" s="658"/>
      <c r="BB15" s="658"/>
      <c r="BC15" s="658"/>
      <c r="BD15" s="658"/>
      <c r="BE15" s="658"/>
      <c r="BF15" s="659"/>
      <c r="BG15" s="660">
        <v>191723</v>
      </c>
      <c r="BH15" s="661"/>
      <c r="BI15" s="661"/>
      <c r="BJ15" s="661"/>
      <c r="BK15" s="661"/>
      <c r="BL15" s="661"/>
      <c r="BM15" s="661"/>
      <c r="BN15" s="662"/>
      <c r="BO15" s="663">
        <v>5.8</v>
      </c>
      <c r="BP15" s="663"/>
      <c r="BQ15" s="663"/>
      <c r="BR15" s="663"/>
      <c r="BS15" s="664" t="s">
        <v>247</v>
      </c>
      <c r="BT15" s="664"/>
      <c r="BU15" s="664"/>
      <c r="BV15" s="664"/>
      <c r="BW15" s="664"/>
      <c r="BX15" s="664"/>
      <c r="BY15" s="664"/>
      <c r="BZ15" s="664"/>
      <c r="CA15" s="664"/>
      <c r="CB15" s="668"/>
      <c r="CD15" s="657" t="s">
        <v>269</v>
      </c>
      <c r="CE15" s="658"/>
      <c r="CF15" s="658"/>
      <c r="CG15" s="658"/>
      <c r="CH15" s="658"/>
      <c r="CI15" s="658"/>
      <c r="CJ15" s="658"/>
      <c r="CK15" s="658"/>
      <c r="CL15" s="658"/>
      <c r="CM15" s="658"/>
      <c r="CN15" s="658"/>
      <c r="CO15" s="658"/>
      <c r="CP15" s="658"/>
      <c r="CQ15" s="659"/>
      <c r="CR15" s="660">
        <v>1089666</v>
      </c>
      <c r="CS15" s="661"/>
      <c r="CT15" s="661"/>
      <c r="CU15" s="661"/>
      <c r="CV15" s="661"/>
      <c r="CW15" s="661"/>
      <c r="CX15" s="661"/>
      <c r="CY15" s="662"/>
      <c r="CZ15" s="663">
        <v>8.3000000000000007</v>
      </c>
      <c r="DA15" s="663"/>
      <c r="DB15" s="663"/>
      <c r="DC15" s="663"/>
      <c r="DD15" s="669">
        <v>133467</v>
      </c>
      <c r="DE15" s="661"/>
      <c r="DF15" s="661"/>
      <c r="DG15" s="661"/>
      <c r="DH15" s="661"/>
      <c r="DI15" s="661"/>
      <c r="DJ15" s="661"/>
      <c r="DK15" s="661"/>
      <c r="DL15" s="661"/>
      <c r="DM15" s="661"/>
      <c r="DN15" s="661"/>
      <c r="DO15" s="661"/>
      <c r="DP15" s="662"/>
      <c r="DQ15" s="669">
        <v>932948</v>
      </c>
      <c r="DR15" s="661"/>
      <c r="DS15" s="661"/>
      <c r="DT15" s="661"/>
      <c r="DU15" s="661"/>
      <c r="DV15" s="661"/>
      <c r="DW15" s="661"/>
      <c r="DX15" s="661"/>
      <c r="DY15" s="661"/>
      <c r="DZ15" s="661"/>
      <c r="EA15" s="661"/>
      <c r="EB15" s="661"/>
      <c r="EC15" s="670"/>
    </row>
    <row r="16" spans="2:143" ht="11.25" customHeight="1" x14ac:dyDescent="0.15">
      <c r="B16" s="657" t="s">
        <v>270</v>
      </c>
      <c r="C16" s="658"/>
      <c r="D16" s="658"/>
      <c r="E16" s="658"/>
      <c r="F16" s="658"/>
      <c r="G16" s="658"/>
      <c r="H16" s="658"/>
      <c r="I16" s="658"/>
      <c r="J16" s="658"/>
      <c r="K16" s="658"/>
      <c r="L16" s="658"/>
      <c r="M16" s="658"/>
      <c r="N16" s="658"/>
      <c r="O16" s="658"/>
      <c r="P16" s="658"/>
      <c r="Q16" s="659"/>
      <c r="R16" s="660">
        <v>16065</v>
      </c>
      <c r="S16" s="661"/>
      <c r="T16" s="661"/>
      <c r="U16" s="661"/>
      <c r="V16" s="661"/>
      <c r="W16" s="661"/>
      <c r="X16" s="661"/>
      <c r="Y16" s="662"/>
      <c r="Z16" s="663">
        <v>0.1</v>
      </c>
      <c r="AA16" s="663"/>
      <c r="AB16" s="663"/>
      <c r="AC16" s="663"/>
      <c r="AD16" s="664">
        <v>16065</v>
      </c>
      <c r="AE16" s="664"/>
      <c r="AF16" s="664"/>
      <c r="AG16" s="664"/>
      <c r="AH16" s="664"/>
      <c r="AI16" s="664"/>
      <c r="AJ16" s="664"/>
      <c r="AK16" s="664"/>
      <c r="AL16" s="665">
        <v>0.2</v>
      </c>
      <c r="AM16" s="666"/>
      <c r="AN16" s="666"/>
      <c r="AO16" s="667"/>
      <c r="AP16" s="657" t="s">
        <v>271</v>
      </c>
      <c r="AQ16" s="658"/>
      <c r="AR16" s="658"/>
      <c r="AS16" s="658"/>
      <c r="AT16" s="658"/>
      <c r="AU16" s="658"/>
      <c r="AV16" s="658"/>
      <c r="AW16" s="658"/>
      <c r="AX16" s="658"/>
      <c r="AY16" s="658"/>
      <c r="AZ16" s="658"/>
      <c r="BA16" s="658"/>
      <c r="BB16" s="658"/>
      <c r="BC16" s="658"/>
      <c r="BD16" s="658"/>
      <c r="BE16" s="658"/>
      <c r="BF16" s="659"/>
      <c r="BG16" s="660" t="s">
        <v>131</v>
      </c>
      <c r="BH16" s="661"/>
      <c r="BI16" s="661"/>
      <c r="BJ16" s="661"/>
      <c r="BK16" s="661"/>
      <c r="BL16" s="661"/>
      <c r="BM16" s="661"/>
      <c r="BN16" s="662"/>
      <c r="BO16" s="663" t="s">
        <v>247</v>
      </c>
      <c r="BP16" s="663"/>
      <c r="BQ16" s="663"/>
      <c r="BR16" s="663"/>
      <c r="BS16" s="664" t="s">
        <v>184</v>
      </c>
      <c r="BT16" s="664"/>
      <c r="BU16" s="664"/>
      <c r="BV16" s="664"/>
      <c r="BW16" s="664"/>
      <c r="BX16" s="664"/>
      <c r="BY16" s="664"/>
      <c r="BZ16" s="664"/>
      <c r="CA16" s="664"/>
      <c r="CB16" s="668"/>
      <c r="CD16" s="657" t="s">
        <v>272</v>
      </c>
      <c r="CE16" s="658"/>
      <c r="CF16" s="658"/>
      <c r="CG16" s="658"/>
      <c r="CH16" s="658"/>
      <c r="CI16" s="658"/>
      <c r="CJ16" s="658"/>
      <c r="CK16" s="658"/>
      <c r="CL16" s="658"/>
      <c r="CM16" s="658"/>
      <c r="CN16" s="658"/>
      <c r="CO16" s="658"/>
      <c r="CP16" s="658"/>
      <c r="CQ16" s="659"/>
      <c r="CR16" s="660">
        <v>19513</v>
      </c>
      <c r="CS16" s="661"/>
      <c r="CT16" s="661"/>
      <c r="CU16" s="661"/>
      <c r="CV16" s="661"/>
      <c r="CW16" s="661"/>
      <c r="CX16" s="661"/>
      <c r="CY16" s="662"/>
      <c r="CZ16" s="663">
        <v>0.1</v>
      </c>
      <c r="DA16" s="663"/>
      <c r="DB16" s="663"/>
      <c r="DC16" s="663"/>
      <c r="DD16" s="669" t="s">
        <v>247</v>
      </c>
      <c r="DE16" s="661"/>
      <c r="DF16" s="661"/>
      <c r="DG16" s="661"/>
      <c r="DH16" s="661"/>
      <c r="DI16" s="661"/>
      <c r="DJ16" s="661"/>
      <c r="DK16" s="661"/>
      <c r="DL16" s="661"/>
      <c r="DM16" s="661"/>
      <c r="DN16" s="661"/>
      <c r="DO16" s="661"/>
      <c r="DP16" s="662"/>
      <c r="DQ16" s="669">
        <v>4931</v>
      </c>
      <c r="DR16" s="661"/>
      <c r="DS16" s="661"/>
      <c r="DT16" s="661"/>
      <c r="DU16" s="661"/>
      <c r="DV16" s="661"/>
      <c r="DW16" s="661"/>
      <c r="DX16" s="661"/>
      <c r="DY16" s="661"/>
      <c r="DZ16" s="661"/>
      <c r="EA16" s="661"/>
      <c r="EB16" s="661"/>
      <c r="EC16" s="670"/>
    </row>
    <row r="17" spans="2:133" ht="11.25" customHeight="1" x14ac:dyDescent="0.15">
      <c r="B17" s="657" t="s">
        <v>273</v>
      </c>
      <c r="C17" s="658"/>
      <c r="D17" s="658"/>
      <c r="E17" s="658"/>
      <c r="F17" s="658"/>
      <c r="G17" s="658"/>
      <c r="H17" s="658"/>
      <c r="I17" s="658"/>
      <c r="J17" s="658"/>
      <c r="K17" s="658"/>
      <c r="L17" s="658"/>
      <c r="M17" s="658"/>
      <c r="N17" s="658"/>
      <c r="O17" s="658"/>
      <c r="P17" s="658"/>
      <c r="Q17" s="659"/>
      <c r="R17" s="660">
        <v>57572</v>
      </c>
      <c r="S17" s="661"/>
      <c r="T17" s="661"/>
      <c r="U17" s="661"/>
      <c r="V17" s="661"/>
      <c r="W17" s="661"/>
      <c r="X17" s="661"/>
      <c r="Y17" s="662"/>
      <c r="Z17" s="663">
        <v>0.4</v>
      </c>
      <c r="AA17" s="663"/>
      <c r="AB17" s="663"/>
      <c r="AC17" s="663"/>
      <c r="AD17" s="664">
        <v>57572</v>
      </c>
      <c r="AE17" s="664"/>
      <c r="AF17" s="664"/>
      <c r="AG17" s="664"/>
      <c r="AH17" s="664"/>
      <c r="AI17" s="664"/>
      <c r="AJ17" s="664"/>
      <c r="AK17" s="664"/>
      <c r="AL17" s="665">
        <v>0.8</v>
      </c>
      <c r="AM17" s="666"/>
      <c r="AN17" s="666"/>
      <c r="AO17" s="667"/>
      <c r="AP17" s="657" t="s">
        <v>274</v>
      </c>
      <c r="AQ17" s="658"/>
      <c r="AR17" s="658"/>
      <c r="AS17" s="658"/>
      <c r="AT17" s="658"/>
      <c r="AU17" s="658"/>
      <c r="AV17" s="658"/>
      <c r="AW17" s="658"/>
      <c r="AX17" s="658"/>
      <c r="AY17" s="658"/>
      <c r="AZ17" s="658"/>
      <c r="BA17" s="658"/>
      <c r="BB17" s="658"/>
      <c r="BC17" s="658"/>
      <c r="BD17" s="658"/>
      <c r="BE17" s="658"/>
      <c r="BF17" s="659"/>
      <c r="BG17" s="660" t="s">
        <v>247</v>
      </c>
      <c r="BH17" s="661"/>
      <c r="BI17" s="661"/>
      <c r="BJ17" s="661"/>
      <c r="BK17" s="661"/>
      <c r="BL17" s="661"/>
      <c r="BM17" s="661"/>
      <c r="BN17" s="662"/>
      <c r="BO17" s="663" t="s">
        <v>247</v>
      </c>
      <c r="BP17" s="663"/>
      <c r="BQ17" s="663"/>
      <c r="BR17" s="663"/>
      <c r="BS17" s="664" t="s">
        <v>247</v>
      </c>
      <c r="BT17" s="664"/>
      <c r="BU17" s="664"/>
      <c r="BV17" s="664"/>
      <c r="BW17" s="664"/>
      <c r="BX17" s="664"/>
      <c r="BY17" s="664"/>
      <c r="BZ17" s="664"/>
      <c r="CA17" s="664"/>
      <c r="CB17" s="668"/>
      <c r="CD17" s="657" t="s">
        <v>275</v>
      </c>
      <c r="CE17" s="658"/>
      <c r="CF17" s="658"/>
      <c r="CG17" s="658"/>
      <c r="CH17" s="658"/>
      <c r="CI17" s="658"/>
      <c r="CJ17" s="658"/>
      <c r="CK17" s="658"/>
      <c r="CL17" s="658"/>
      <c r="CM17" s="658"/>
      <c r="CN17" s="658"/>
      <c r="CO17" s="658"/>
      <c r="CP17" s="658"/>
      <c r="CQ17" s="659"/>
      <c r="CR17" s="660">
        <v>1178949</v>
      </c>
      <c r="CS17" s="661"/>
      <c r="CT17" s="661"/>
      <c r="CU17" s="661"/>
      <c r="CV17" s="661"/>
      <c r="CW17" s="661"/>
      <c r="CX17" s="661"/>
      <c r="CY17" s="662"/>
      <c r="CZ17" s="663">
        <v>9</v>
      </c>
      <c r="DA17" s="663"/>
      <c r="DB17" s="663"/>
      <c r="DC17" s="663"/>
      <c r="DD17" s="669" t="s">
        <v>247</v>
      </c>
      <c r="DE17" s="661"/>
      <c r="DF17" s="661"/>
      <c r="DG17" s="661"/>
      <c r="DH17" s="661"/>
      <c r="DI17" s="661"/>
      <c r="DJ17" s="661"/>
      <c r="DK17" s="661"/>
      <c r="DL17" s="661"/>
      <c r="DM17" s="661"/>
      <c r="DN17" s="661"/>
      <c r="DO17" s="661"/>
      <c r="DP17" s="662"/>
      <c r="DQ17" s="669">
        <v>1121283</v>
      </c>
      <c r="DR17" s="661"/>
      <c r="DS17" s="661"/>
      <c r="DT17" s="661"/>
      <c r="DU17" s="661"/>
      <c r="DV17" s="661"/>
      <c r="DW17" s="661"/>
      <c r="DX17" s="661"/>
      <c r="DY17" s="661"/>
      <c r="DZ17" s="661"/>
      <c r="EA17" s="661"/>
      <c r="EB17" s="661"/>
      <c r="EC17" s="670"/>
    </row>
    <row r="18" spans="2:133" ht="11.25" customHeight="1" x14ac:dyDescent="0.15">
      <c r="B18" s="657" t="s">
        <v>276</v>
      </c>
      <c r="C18" s="658"/>
      <c r="D18" s="658"/>
      <c r="E18" s="658"/>
      <c r="F18" s="658"/>
      <c r="G18" s="658"/>
      <c r="H18" s="658"/>
      <c r="I18" s="658"/>
      <c r="J18" s="658"/>
      <c r="K18" s="658"/>
      <c r="L18" s="658"/>
      <c r="M18" s="658"/>
      <c r="N18" s="658"/>
      <c r="O18" s="658"/>
      <c r="P18" s="658"/>
      <c r="Q18" s="659"/>
      <c r="R18" s="660">
        <v>22953</v>
      </c>
      <c r="S18" s="661"/>
      <c r="T18" s="661"/>
      <c r="U18" s="661"/>
      <c r="V18" s="661"/>
      <c r="W18" s="661"/>
      <c r="X18" s="661"/>
      <c r="Y18" s="662"/>
      <c r="Z18" s="663">
        <v>0.2</v>
      </c>
      <c r="AA18" s="663"/>
      <c r="AB18" s="663"/>
      <c r="AC18" s="663"/>
      <c r="AD18" s="664">
        <v>22953</v>
      </c>
      <c r="AE18" s="664"/>
      <c r="AF18" s="664"/>
      <c r="AG18" s="664"/>
      <c r="AH18" s="664"/>
      <c r="AI18" s="664"/>
      <c r="AJ18" s="664"/>
      <c r="AK18" s="664"/>
      <c r="AL18" s="665">
        <v>0.3</v>
      </c>
      <c r="AM18" s="666"/>
      <c r="AN18" s="666"/>
      <c r="AO18" s="667"/>
      <c r="AP18" s="657" t="s">
        <v>277</v>
      </c>
      <c r="AQ18" s="658"/>
      <c r="AR18" s="658"/>
      <c r="AS18" s="658"/>
      <c r="AT18" s="658"/>
      <c r="AU18" s="658"/>
      <c r="AV18" s="658"/>
      <c r="AW18" s="658"/>
      <c r="AX18" s="658"/>
      <c r="AY18" s="658"/>
      <c r="AZ18" s="658"/>
      <c r="BA18" s="658"/>
      <c r="BB18" s="658"/>
      <c r="BC18" s="658"/>
      <c r="BD18" s="658"/>
      <c r="BE18" s="658"/>
      <c r="BF18" s="659"/>
      <c r="BG18" s="660" t="s">
        <v>131</v>
      </c>
      <c r="BH18" s="661"/>
      <c r="BI18" s="661"/>
      <c r="BJ18" s="661"/>
      <c r="BK18" s="661"/>
      <c r="BL18" s="661"/>
      <c r="BM18" s="661"/>
      <c r="BN18" s="662"/>
      <c r="BO18" s="663" t="s">
        <v>247</v>
      </c>
      <c r="BP18" s="663"/>
      <c r="BQ18" s="663"/>
      <c r="BR18" s="663"/>
      <c r="BS18" s="664" t="s">
        <v>131</v>
      </c>
      <c r="BT18" s="664"/>
      <c r="BU18" s="664"/>
      <c r="BV18" s="664"/>
      <c r="BW18" s="664"/>
      <c r="BX18" s="664"/>
      <c r="BY18" s="664"/>
      <c r="BZ18" s="664"/>
      <c r="CA18" s="664"/>
      <c r="CB18" s="668"/>
      <c r="CD18" s="657" t="s">
        <v>278</v>
      </c>
      <c r="CE18" s="658"/>
      <c r="CF18" s="658"/>
      <c r="CG18" s="658"/>
      <c r="CH18" s="658"/>
      <c r="CI18" s="658"/>
      <c r="CJ18" s="658"/>
      <c r="CK18" s="658"/>
      <c r="CL18" s="658"/>
      <c r="CM18" s="658"/>
      <c r="CN18" s="658"/>
      <c r="CO18" s="658"/>
      <c r="CP18" s="658"/>
      <c r="CQ18" s="659"/>
      <c r="CR18" s="660" t="s">
        <v>184</v>
      </c>
      <c r="CS18" s="661"/>
      <c r="CT18" s="661"/>
      <c r="CU18" s="661"/>
      <c r="CV18" s="661"/>
      <c r="CW18" s="661"/>
      <c r="CX18" s="661"/>
      <c r="CY18" s="662"/>
      <c r="CZ18" s="663" t="s">
        <v>131</v>
      </c>
      <c r="DA18" s="663"/>
      <c r="DB18" s="663"/>
      <c r="DC18" s="663"/>
      <c r="DD18" s="669" t="s">
        <v>131</v>
      </c>
      <c r="DE18" s="661"/>
      <c r="DF18" s="661"/>
      <c r="DG18" s="661"/>
      <c r="DH18" s="661"/>
      <c r="DI18" s="661"/>
      <c r="DJ18" s="661"/>
      <c r="DK18" s="661"/>
      <c r="DL18" s="661"/>
      <c r="DM18" s="661"/>
      <c r="DN18" s="661"/>
      <c r="DO18" s="661"/>
      <c r="DP18" s="662"/>
      <c r="DQ18" s="669" t="s">
        <v>131</v>
      </c>
      <c r="DR18" s="661"/>
      <c r="DS18" s="661"/>
      <c r="DT18" s="661"/>
      <c r="DU18" s="661"/>
      <c r="DV18" s="661"/>
      <c r="DW18" s="661"/>
      <c r="DX18" s="661"/>
      <c r="DY18" s="661"/>
      <c r="DZ18" s="661"/>
      <c r="EA18" s="661"/>
      <c r="EB18" s="661"/>
      <c r="EC18" s="670"/>
    </row>
    <row r="19" spans="2:133" ht="11.25" customHeight="1" x14ac:dyDescent="0.15">
      <c r="B19" s="657" t="s">
        <v>279</v>
      </c>
      <c r="C19" s="658"/>
      <c r="D19" s="658"/>
      <c r="E19" s="658"/>
      <c r="F19" s="658"/>
      <c r="G19" s="658"/>
      <c r="H19" s="658"/>
      <c r="I19" s="658"/>
      <c r="J19" s="658"/>
      <c r="K19" s="658"/>
      <c r="L19" s="658"/>
      <c r="M19" s="658"/>
      <c r="N19" s="658"/>
      <c r="O19" s="658"/>
      <c r="P19" s="658"/>
      <c r="Q19" s="659"/>
      <c r="R19" s="660">
        <v>22304</v>
      </c>
      <c r="S19" s="661"/>
      <c r="T19" s="661"/>
      <c r="U19" s="661"/>
      <c r="V19" s="661"/>
      <c r="W19" s="661"/>
      <c r="X19" s="661"/>
      <c r="Y19" s="662"/>
      <c r="Z19" s="663">
        <v>0.2</v>
      </c>
      <c r="AA19" s="663"/>
      <c r="AB19" s="663"/>
      <c r="AC19" s="663"/>
      <c r="AD19" s="664">
        <v>22304</v>
      </c>
      <c r="AE19" s="664"/>
      <c r="AF19" s="664"/>
      <c r="AG19" s="664"/>
      <c r="AH19" s="664"/>
      <c r="AI19" s="664"/>
      <c r="AJ19" s="664"/>
      <c r="AK19" s="664"/>
      <c r="AL19" s="665">
        <v>0.3</v>
      </c>
      <c r="AM19" s="666"/>
      <c r="AN19" s="666"/>
      <c r="AO19" s="667"/>
      <c r="AP19" s="657" t="s">
        <v>280</v>
      </c>
      <c r="AQ19" s="658"/>
      <c r="AR19" s="658"/>
      <c r="AS19" s="658"/>
      <c r="AT19" s="658"/>
      <c r="AU19" s="658"/>
      <c r="AV19" s="658"/>
      <c r="AW19" s="658"/>
      <c r="AX19" s="658"/>
      <c r="AY19" s="658"/>
      <c r="AZ19" s="658"/>
      <c r="BA19" s="658"/>
      <c r="BB19" s="658"/>
      <c r="BC19" s="658"/>
      <c r="BD19" s="658"/>
      <c r="BE19" s="658"/>
      <c r="BF19" s="659"/>
      <c r="BG19" s="660" t="s">
        <v>131</v>
      </c>
      <c r="BH19" s="661"/>
      <c r="BI19" s="661"/>
      <c r="BJ19" s="661"/>
      <c r="BK19" s="661"/>
      <c r="BL19" s="661"/>
      <c r="BM19" s="661"/>
      <c r="BN19" s="662"/>
      <c r="BO19" s="663" t="s">
        <v>131</v>
      </c>
      <c r="BP19" s="663"/>
      <c r="BQ19" s="663"/>
      <c r="BR19" s="663"/>
      <c r="BS19" s="664" t="s">
        <v>184</v>
      </c>
      <c r="BT19" s="664"/>
      <c r="BU19" s="664"/>
      <c r="BV19" s="664"/>
      <c r="BW19" s="664"/>
      <c r="BX19" s="664"/>
      <c r="BY19" s="664"/>
      <c r="BZ19" s="664"/>
      <c r="CA19" s="664"/>
      <c r="CB19" s="668"/>
      <c r="CD19" s="657" t="s">
        <v>281</v>
      </c>
      <c r="CE19" s="658"/>
      <c r="CF19" s="658"/>
      <c r="CG19" s="658"/>
      <c r="CH19" s="658"/>
      <c r="CI19" s="658"/>
      <c r="CJ19" s="658"/>
      <c r="CK19" s="658"/>
      <c r="CL19" s="658"/>
      <c r="CM19" s="658"/>
      <c r="CN19" s="658"/>
      <c r="CO19" s="658"/>
      <c r="CP19" s="658"/>
      <c r="CQ19" s="659"/>
      <c r="CR19" s="660" t="s">
        <v>184</v>
      </c>
      <c r="CS19" s="661"/>
      <c r="CT19" s="661"/>
      <c r="CU19" s="661"/>
      <c r="CV19" s="661"/>
      <c r="CW19" s="661"/>
      <c r="CX19" s="661"/>
      <c r="CY19" s="662"/>
      <c r="CZ19" s="663" t="s">
        <v>131</v>
      </c>
      <c r="DA19" s="663"/>
      <c r="DB19" s="663"/>
      <c r="DC19" s="663"/>
      <c r="DD19" s="669" t="s">
        <v>131</v>
      </c>
      <c r="DE19" s="661"/>
      <c r="DF19" s="661"/>
      <c r="DG19" s="661"/>
      <c r="DH19" s="661"/>
      <c r="DI19" s="661"/>
      <c r="DJ19" s="661"/>
      <c r="DK19" s="661"/>
      <c r="DL19" s="661"/>
      <c r="DM19" s="661"/>
      <c r="DN19" s="661"/>
      <c r="DO19" s="661"/>
      <c r="DP19" s="662"/>
      <c r="DQ19" s="669" t="s">
        <v>247</v>
      </c>
      <c r="DR19" s="661"/>
      <c r="DS19" s="661"/>
      <c r="DT19" s="661"/>
      <c r="DU19" s="661"/>
      <c r="DV19" s="661"/>
      <c r="DW19" s="661"/>
      <c r="DX19" s="661"/>
      <c r="DY19" s="661"/>
      <c r="DZ19" s="661"/>
      <c r="EA19" s="661"/>
      <c r="EB19" s="661"/>
      <c r="EC19" s="670"/>
    </row>
    <row r="20" spans="2:133" ht="11.25" customHeight="1" x14ac:dyDescent="0.15">
      <c r="B20" s="673" t="s">
        <v>282</v>
      </c>
      <c r="C20" s="674"/>
      <c r="D20" s="674"/>
      <c r="E20" s="674"/>
      <c r="F20" s="674"/>
      <c r="G20" s="674"/>
      <c r="H20" s="674"/>
      <c r="I20" s="674"/>
      <c r="J20" s="674"/>
      <c r="K20" s="674"/>
      <c r="L20" s="674"/>
      <c r="M20" s="674"/>
      <c r="N20" s="674"/>
      <c r="O20" s="674"/>
      <c r="P20" s="674"/>
      <c r="Q20" s="675"/>
      <c r="R20" s="660">
        <v>649</v>
      </c>
      <c r="S20" s="661"/>
      <c r="T20" s="661"/>
      <c r="U20" s="661"/>
      <c r="V20" s="661"/>
      <c r="W20" s="661"/>
      <c r="X20" s="661"/>
      <c r="Y20" s="662"/>
      <c r="Z20" s="663">
        <v>0</v>
      </c>
      <c r="AA20" s="663"/>
      <c r="AB20" s="663"/>
      <c r="AC20" s="663"/>
      <c r="AD20" s="664">
        <v>649</v>
      </c>
      <c r="AE20" s="664"/>
      <c r="AF20" s="664"/>
      <c r="AG20" s="664"/>
      <c r="AH20" s="664"/>
      <c r="AI20" s="664"/>
      <c r="AJ20" s="664"/>
      <c r="AK20" s="664"/>
      <c r="AL20" s="665">
        <v>0</v>
      </c>
      <c r="AM20" s="666"/>
      <c r="AN20" s="666"/>
      <c r="AO20" s="667"/>
      <c r="AP20" s="657" t="s">
        <v>283</v>
      </c>
      <c r="AQ20" s="658"/>
      <c r="AR20" s="658"/>
      <c r="AS20" s="658"/>
      <c r="AT20" s="658"/>
      <c r="AU20" s="658"/>
      <c r="AV20" s="658"/>
      <c r="AW20" s="658"/>
      <c r="AX20" s="658"/>
      <c r="AY20" s="658"/>
      <c r="AZ20" s="658"/>
      <c r="BA20" s="658"/>
      <c r="BB20" s="658"/>
      <c r="BC20" s="658"/>
      <c r="BD20" s="658"/>
      <c r="BE20" s="658"/>
      <c r="BF20" s="659"/>
      <c r="BG20" s="660" t="s">
        <v>131</v>
      </c>
      <c r="BH20" s="661"/>
      <c r="BI20" s="661"/>
      <c r="BJ20" s="661"/>
      <c r="BK20" s="661"/>
      <c r="BL20" s="661"/>
      <c r="BM20" s="661"/>
      <c r="BN20" s="662"/>
      <c r="BO20" s="663" t="s">
        <v>131</v>
      </c>
      <c r="BP20" s="663"/>
      <c r="BQ20" s="663"/>
      <c r="BR20" s="663"/>
      <c r="BS20" s="664" t="s">
        <v>247</v>
      </c>
      <c r="BT20" s="664"/>
      <c r="BU20" s="664"/>
      <c r="BV20" s="664"/>
      <c r="BW20" s="664"/>
      <c r="BX20" s="664"/>
      <c r="BY20" s="664"/>
      <c r="BZ20" s="664"/>
      <c r="CA20" s="664"/>
      <c r="CB20" s="668"/>
      <c r="CD20" s="657" t="s">
        <v>284</v>
      </c>
      <c r="CE20" s="658"/>
      <c r="CF20" s="658"/>
      <c r="CG20" s="658"/>
      <c r="CH20" s="658"/>
      <c r="CI20" s="658"/>
      <c r="CJ20" s="658"/>
      <c r="CK20" s="658"/>
      <c r="CL20" s="658"/>
      <c r="CM20" s="658"/>
      <c r="CN20" s="658"/>
      <c r="CO20" s="658"/>
      <c r="CP20" s="658"/>
      <c r="CQ20" s="659"/>
      <c r="CR20" s="660">
        <v>13153406</v>
      </c>
      <c r="CS20" s="661"/>
      <c r="CT20" s="661"/>
      <c r="CU20" s="661"/>
      <c r="CV20" s="661"/>
      <c r="CW20" s="661"/>
      <c r="CX20" s="661"/>
      <c r="CY20" s="662"/>
      <c r="CZ20" s="663">
        <v>100</v>
      </c>
      <c r="DA20" s="663"/>
      <c r="DB20" s="663"/>
      <c r="DC20" s="663"/>
      <c r="DD20" s="669">
        <v>1086417</v>
      </c>
      <c r="DE20" s="661"/>
      <c r="DF20" s="661"/>
      <c r="DG20" s="661"/>
      <c r="DH20" s="661"/>
      <c r="DI20" s="661"/>
      <c r="DJ20" s="661"/>
      <c r="DK20" s="661"/>
      <c r="DL20" s="661"/>
      <c r="DM20" s="661"/>
      <c r="DN20" s="661"/>
      <c r="DO20" s="661"/>
      <c r="DP20" s="662"/>
      <c r="DQ20" s="669">
        <v>8603772</v>
      </c>
      <c r="DR20" s="661"/>
      <c r="DS20" s="661"/>
      <c r="DT20" s="661"/>
      <c r="DU20" s="661"/>
      <c r="DV20" s="661"/>
      <c r="DW20" s="661"/>
      <c r="DX20" s="661"/>
      <c r="DY20" s="661"/>
      <c r="DZ20" s="661"/>
      <c r="EA20" s="661"/>
      <c r="EB20" s="661"/>
      <c r="EC20" s="670"/>
    </row>
    <row r="21" spans="2:133" ht="11.25" customHeight="1" x14ac:dyDescent="0.15">
      <c r="B21" s="657" t="s">
        <v>285</v>
      </c>
      <c r="C21" s="658"/>
      <c r="D21" s="658"/>
      <c r="E21" s="658"/>
      <c r="F21" s="658"/>
      <c r="G21" s="658"/>
      <c r="H21" s="658"/>
      <c r="I21" s="658"/>
      <c r="J21" s="658"/>
      <c r="K21" s="658"/>
      <c r="L21" s="658"/>
      <c r="M21" s="658"/>
      <c r="N21" s="658"/>
      <c r="O21" s="658"/>
      <c r="P21" s="658"/>
      <c r="Q21" s="659"/>
      <c r="R21" s="660">
        <v>3492868</v>
      </c>
      <c r="S21" s="661"/>
      <c r="T21" s="661"/>
      <c r="U21" s="661"/>
      <c r="V21" s="661"/>
      <c r="W21" s="661"/>
      <c r="X21" s="661"/>
      <c r="Y21" s="662"/>
      <c r="Z21" s="663">
        <v>25.8</v>
      </c>
      <c r="AA21" s="663"/>
      <c r="AB21" s="663"/>
      <c r="AC21" s="663"/>
      <c r="AD21" s="664">
        <v>2851696</v>
      </c>
      <c r="AE21" s="664"/>
      <c r="AF21" s="664"/>
      <c r="AG21" s="664"/>
      <c r="AH21" s="664"/>
      <c r="AI21" s="664"/>
      <c r="AJ21" s="664"/>
      <c r="AK21" s="664"/>
      <c r="AL21" s="665">
        <v>40.4</v>
      </c>
      <c r="AM21" s="666"/>
      <c r="AN21" s="666"/>
      <c r="AO21" s="667"/>
      <c r="AP21" s="657" t="s">
        <v>286</v>
      </c>
      <c r="AQ21" s="676"/>
      <c r="AR21" s="676"/>
      <c r="AS21" s="676"/>
      <c r="AT21" s="676"/>
      <c r="AU21" s="676"/>
      <c r="AV21" s="676"/>
      <c r="AW21" s="676"/>
      <c r="AX21" s="676"/>
      <c r="AY21" s="676"/>
      <c r="AZ21" s="676"/>
      <c r="BA21" s="676"/>
      <c r="BB21" s="676"/>
      <c r="BC21" s="676"/>
      <c r="BD21" s="676"/>
      <c r="BE21" s="676"/>
      <c r="BF21" s="677"/>
      <c r="BG21" s="660" t="s">
        <v>247</v>
      </c>
      <c r="BH21" s="661"/>
      <c r="BI21" s="661"/>
      <c r="BJ21" s="661"/>
      <c r="BK21" s="661"/>
      <c r="BL21" s="661"/>
      <c r="BM21" s="661"/>
      <c r="BN21" s="662"/>
      <c r="BO21" s="663" t="s">
        <v>247</v>
      </c>
      <c r="BP21" s="663"/>
      <c r="BQ21" s="663"/>
      <c r="BR21" s="663"/>
      <c r="BS21" s="664" t="s">
        <v>247</v>
      </c>
      <c r="BT21" s="664"/>
      <c r="BU21" s="664"/>
      <c r="BV21" s="664"/>
      <c r="BW21" s="664"/>
      <c r="BX21" s="664"/>
      <c r="BY21" s="664"/>
      <c r="BZ21" s="664"/>
      <c r="CA21" s="664"/>
      <c r="CB21" s="668"/>
      <c r="CD21" s="681"/>
      <c r="CE21" s="682"/>
      <c r="CF21" s="682"/>
      <c r="CG21" s="682"/>
      <c r="CH21" s="682"/>
      <c r="CI21" s="682"/>
      <c r="CJ21" s="682"/>
      <c r="CK21" s="682"/>
      <c r="CL21" s="682"/>
      <c r="CM21" s="682"/>
      <c r="CN21" s="682"/>
      <c r="CO21" s="682"/>
      <c r="CP21" s="682"/>
      <c r="CQ21" s="683"/>
      <c r="CR21" s="684"/>
      <c r="CS21" s="679"/>
      <c r="CT21" s="679"/>
      <c r="CU21" s="679"/>
      <c r="CV21" s="679"/>
      <c r="CW21" s="679"/>
      <c r="CX21" s="679"/>
      <c r="CY21" s="685"/>
      <c r="CZ21" s="686"/>
      <c r="DA21" s="686"/>
      <c r="DB21" s="686"/>
      <c r="DC21" s="686"/>
      <c r="DD21" s="678"/>
      <c r="DE21" s="679"/>
      <c r="DF21" s="679"/>
      <c r="DG21" s="679"/>
      <c r="DH21" s="679"/>
      <c r="DI21" s="679"/>
      <c r="DJ21" s="679"/>
      <c r="DK21" s="679"/>
      <c r="DL21" s="679"/>
      <c r="DM21" s="679"/>
      <c r="DN21" s="679"/>
      <c r="DO21" s="679"/>
      <c r="DP21" s="685"/>
      <c r="DQ21" s="678"/>
      <c r="DR21" s="679"/>
      <c r="DS21" s="679"/>
      <c r="DT21" s="679"/>
      <c r="DU21" s="679"/>
      <c r="DV21" s="679"/>
      <c r="DW21" s="679"/>
      <c r="DX21" s="679"/>
      <c r="DY21" s="679"/>
      <c r="DZ21" s="679"/>
      <c r="EA21" s="679"/>
      <c r="EB21" s="679"/>
      <c r="EC21" s="680"/>
    </row>
    <row r="22" spans="2:133" ht="11.25" customHeight="1" x14ac:dyDescent="0.15">
      <c r="B22" s="657" t="s">
        <v>287</v>
      </c>
      <c r="C22" s="658"/>
      <c r="D22" s="658"/>
      <c r="E22" s="658"/>
      <c r="F22" s="658"/>
      <c r="G22" s="658"/>
      <c r="H22" s="658"/>
      <c r="I22" s="658"/>
      <c r="J22" s="658"/>
      <c r="K22" s="658"/>
      <c r="L22" s="658"/>
      <c r="M22" s="658"/>
      <c r="N22" s="658"/>
      <c r="O22" s="658"/>
      <c r="P22" s="658"/>
      <c r="Q22" s="659"/>
      <c r="R22" s="660">
        <v>2851696</v>
      </c>
      <c r="S22" s="661"/>
      <c r="T22" s="661"/>
      <c r="U22" s="661"/>
      <c r="V22" s="661"/>
      <c r="W22" s="661"/>
      <c r="X22" s="661"/>
      <c r="Y22" s="662"/>
      <c r="Z22" s="663">
        <v>21.1</v>
      </c>
      <c r="AA22" s="663"/>
      <c r="AB22" s="663"/>
      <c r="AC22" s="663"/>
      <c r="AD22" s="664">
        <v>2851696</v>
      </c>
      <c r="AE22" s="664"/>
      <c r="AF22" s="664"/>
      <c r="AG22" s="664"/>
      <c r="AH22" s="664"/>
      <c r="AI22" s="664"/>
      <c r="AJ22" s="664"/>
      <c r="AK22" s="664"/>
      <c r="AL22" s="665">
        <v>40.4</v>
      </c>
      <c r="AM22" s="666"/>
      <c r="AN22" s="666"/>
      <c r="AO22" s="667"/>
      <c r="AP22" s="657" t="s">
        <v>288</v>
      </c>
      <c r="AQ22" s="676"/>
      <c r="AR22" s="676"/>
      <c r="AS22" s="676"/>
      <c r="AT22" s="676"/>
      <c r="AU22" s="676"/>
      <c r="AV22" s="676"/>
      <c r="AW22" s="676"/>
      <c r="AX22" s="676"/>
      <c r="AY22" s="676"/>
      <c r="AZ22" s="676"/>
      <c r="BA22" s="676"/>
      <c r="BB22" s="676"/>
      <c r="BC22" s="676"/>
      <c r="BD22" s="676"/>
      <c r="BE22" s="676"/>
      <c r="BF22" s="677"/>
      <c r="BG22" s="660" t="s">
        <v>247</v>
      </c>
      <c r="BH22" s="661"/>
      <c r="BI22" s="661"/>
      <c r="BJ22" s="661"/>
      <c r="BK22" s="661"/>
      <c r="BL22" s="661"/>
      <c r="BM22" s="661"/>
      <c r="BN22" s="662"/>
      <c r="BO22" s="663" t="s">
        <v>184</v>
      </c>
      <c r="BP22" s="663"/>
      <c r="BQ22" s="663"/>
      <c r="BR22" s="663"/>
      <c r="BS22" s="664" t="s">
        <v>247</v>
      </c>
      <c r="BT22" s="664"/>
      <c r="BU22" s="664"/>
      <c r="BV22" s="664"/>
      <c r="BW22" s="664"/>
      <c r="BX22" s="664"/>
      <c r="BY22" s="664"/>
      <c r="BZ22" s="664"/>
      <c r="CA22" s="664"/>
      <c r="CB22" s="668"/>
      <c r="CD22" s="642" t="s">
        <v>289</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x14ac:dyDescent="0.15">
      <c r="B23" s="657" t="s">
        <v>290</v>
      </c>
      <c r="C23" s="658"/>
      <c r="D23" s="658"/>
      <c r="E23" s="658"/>
      <c r="F23" s="658"/>
      <c r="G23" s="658"/>
      <c r="H23" s="658"/>
      <c r="I23" s="658"/>
      <c r="J23" s="658"/>
      <c r="K23" s="658"/>
      <c r="L23" s="658"/>
      <c r="M23" s="658"/>
      <c r="N23" s="658"/>
      <c r="O23" s="658"/>
      <c r="P23" s="658"/>
      <c r="Q23" s="659"/>
      <c r="R23" s="660">
        <v>641172</v>
      </c>
      <c r="S23" s="661"/>
      <c r="T23" s="661"/>
      <c r="U23" s="661"/>
      <c r="V23" s="661"/>
      <c r="W23" s="661"/>
      <c r="X23" s="661"/>
      <c r="Y23" s="662"/>
      <c r="Z23" s="663">
        <v>4.7</v>
      </c>
      <c r="AA23" s="663"/>
      <c r="AB23" s="663"/>
      <c r="AC23" s="663"/>
      <c r="AD23" s="664" t="s">
        <v>247</v>
      </c>
      <c r="AE23" s="664"/>
      <c r="AF23" s="664"/>
      <c r="AG23" s="664"/>
      <c r="AH23" s="664"/>
      <c r="AI23" s="664"/>
      <c r="AJ23" s="664"/>
      <c r="AK23" s="664"/>
      <c r="AL23" s="665" t="s">
        <v>247</v>
      </c>
      <c r="AM23" s="666"/>
      <c r="AN23" s="666"/>
      <c r="AO23" s="667"/>
      <c r="AP23" s="657" t="s">
        <v>291</v>
      </c>
      <c r="AQ23" s="676"/>
      <c r="AR23" s="676"/>
      <c r="AS23" s="676"/>
      <c r="AT23" s="676"/>
      <c r="AU23" s="676"/>
      <c r="AV23" s="676"/>
      <c r="AW23" s="676"/>
      <c r="AX23" s="676"/>
      <c r="AY23" s="676"/>
      <c r="AZ23" s="676"/>
      <c r="BA23" s="676"/>
      <c r="BB23" s="676"/>
      <c r="BC23" s="676"/>
      <c r="BD23" s="676"/>
      <c r="BE23" s="676"/>
      <c r="BF23" s="677"/>
      <c r="BG23" s="660" t="s">
        <v>131</v>
      </c>
      <c r="BH23" s="661"/>
      <c r="BI23" s="661"/>
      <c r="BJ23" s="661"/>
      <c r="BK23" s="661"/>
      <c r="BL23" s="661"/>
      <c r="BM23" s="661"/>
      <c r="BN23" s="662"/>
      <c r="BO23" s="663" t="s">
        <v>247</v>
      </c>
      <c r="BP23" s="663"/>
      <c r="BQ23" s="663"/>
      <c r="BR23" s="663"/>
      <c r="BS23" s="664" t="s">
        <v>247</v>
      </c>
      <c r="BT23" s="664"/>
      <c r="BU23" s="664"/>
      <c r="BV23" s="664"/>
      <c r="BW23" s="664"/>
      <c r="BX23" s="664"/>
      <c r="BY23" s="664"/>
      <c r="BZ23" s="664"/>
      <c r="CA23" s="664"/>
      <c r="CB23" s="668"/>
      <c r="CD23" s="642" t="s">
        <v>230</v>
      </c>
      <c r="CE23" s="643"/>
      <c r="CF23" s="643"/>
      <c r="CG23" s="643"/>
      <c r="CH23" s="643"/>
      <c r="CI23" s="643"/>
      <c r="CJ23" s="643"/>
      <c r="CK23" s="643"/>
      <c r="CL23" s="643"/>
      <c r="CM23" s="643"/>
      <c r="CN23" s="643"/>
      <c r="CO23" s="643"/>
      <c r="CP23" s="643"/>
      <c r="CQ23" s="644"/>
      <c r="CR23" s="642" t="s">
        <v>292</v>
      </c>
      <c r="CS23" s="643"/>
      <c r="CT23" s="643"/>
      <c r="CU23" s="643"/>
      <c r="CV23" s="643"/>
      <c r="CW23" s="643"/>
      <c r="CX23" s="643"/>
      <c r="CY23" s="644"/>
      <c r="CZ23" s="642" t="s">
        <v>293</v>
      </c>
      <c r="DA23" s="643"/>
      <c r="DB23" s="643"/>
      <c r="DC23" s="644"/>
      <c r="DD23" s="642" t="s">
        <v>294</v>
      </c>
      <c r="DE23" s="643"/>
      <c r="DF23" s="643"/>
      <c r="DG23" s="643"/>
      <c r="DH23" s="643"/>
      <c r="DI23" s="643"/>
      <c r="DJ23" s="643"/>
      <c r="DK23" s="644"/>
      <c r="DL23" s="687" t="s">
        <v>295</v>
      </c>
      <c r="DM23" s="688"/>
      <c r="DN23" s="688"/>
      <c r="DO23" s="688"/>
      <c r="DP23" s="688"/>
      <c r="DQ23" s="688"/>
      <c r="DR23" s="688"/>
      <c r="DS23" s="688"/>
      <c r="DT23" s="688"/>
      <c r="DU23" s="688"/>
      <c r="DV23" s="689"/>
      <c r="DW23" s="642" t="s">
        <v>296</v>
      </c>
      <c r="DX23" s="643"/>
      <c r="DY23" s="643"/>
      <c r="DZ23" s="643"/>
      <c r="EA23" s="643"/>
      <c r="EB23" s="643"/>
      <c r="EC23" s="644"/>
    </row>
    <row r="24" spans="2:133" ht="11.25" customHeight="1" x14ac:dyDescent="0.15">
      <c r="B24" s="657" t="s">
        <v>297</v>
      </c>
      <c r="C24" s="658"/>
      <c r="D24" s="658"/>
      <c r="E24" s="658"/>
      <c r="F24" s="658"/>
      <c r="G24" s="658"/>
      <c r="H24" s="658"/>
      <c r="I24" s="658"/>
      <c r="J24" s="658"/>
      <c r="K24" s="658"/>
      <c r="L24" s="658"/>
      <c r="M24" s="658"/>
      <c r="N24" s="658"/>
      <c r="O24" s="658"/>
      <c r="P24" s="658"/>
      <c r="Q24" s="659"/>
      <c r="R24" s="660" t="s">
        <v>247</v>
      </c>
      <c r="S24" s="661"/>
      <c r="T24" s="661"/>
      <c r="U24" s="661"/>
      <c r="V24" s="661"/>
      <c r="W24" s="661"/>
      <c r="X24" s="661"/>
      <c r="Y24" s="662"/>
      <c r="Z24" s="663" t="s">
        <v>247</v>
      </c>
      <c r="AA24" s="663"/>
      <c r="AB24" s="663"/>
      <c r="AC24" s="663"/>
      <c r="AD24" s="664" t="s">
        <v>247</v>
      </c>
      <c r="AE24" s="664"/>
      <c r="AF24" s="664"/>
      <c r="AG24" s="664"/>
      <c r="AH24" s="664"/>
      <c r="AI24" s="664"/>
      <c r="AJ24" s="664"/>
      <c r="AK24" s="664"/>
      <c r="AL24" s="665" t="s">
        <v>131</v>
      </c>
      <c r="AM24" s="666"/>
      <c r="AN24" s="666"/>
      <c r="AO24" s="667"/>
      <c r="AP24" s="657" t="s">
        <v>298</v>
      </c>
      <c r="AQ24" s="676"/>
      <c r="AR24" s="676"/>
      <c r="AS24" s="676"/>
      <c r="AT24" s="676"/>
      <c r="AU24" s="676"/>
      <c r="AV24" s="676"/>
      <c r="AW24" s="676"/>
      <c r="AX24" s="676"/>
      <c r="AY24" s="676"/>
      <c r="AZ24" s="676"/>
      <c r="BA24" s="676"/>
      <c r="BB24" s="676"/>
      <c r="BC24" s="676"/>
      <c r="BD24" s="676"/>
      <c r="BE24" s="676"/>
      <c r="BF24" s="677"/>
      <c r="BG24" s="660" t="s">
        <v>247</v>
      </c>
      <c r="BH24" s="661"/>
      <c r="BI24" s="661"/>
      <c r="BJ24" s="661"/>
      <c r="BK24" s="661"/>
      <c r="BL24" s="661"/>
      <c r="BM24" s="661"/>
      <c r="BN24" s="662"/>
      <c r="BO24" s="663" t="s">
        <v>184</v>
      </c>
      <c r="BP24" s="663"/>
      <c r="BQ24" s="663"/>
      <c r="BR24" s="663"/>
      <c r="BS24" s="664" t="s">
        <v>247</v>
      </c>
      <c r="BT24" s="664"/>
      <c r="BU24" s="664"/>
      <c r="BV24" s="664"/>
      <c r="BW24" s="664"/>
      <c r="BX24" s="664"/>
      <c r="BY24" s="664"/>
      <c r="BZ24" s="664"/>
      <c r="CA24" s="664"/>
      <c r="CB24" s="668"/>
      <c r="CD24" s="646" t="s">
        <v>299</v>
      </c>
      <c r="CE24" s="647"/>
      <c r="CF24" s="647"/>
      <c r="CG24" s="647"/>
      <c r="CH24" s="647"/>
      <c r="CI24" s="647"/>
      <c r="CJ24" s="647"/>
      <c r="CK24" s="647"/>
      <c r="CL24" s="647"/>
      <c r="CM24" s="647"/>
      <c r="CN24" s="647"/>
      <c r="CO24" s="647"/>
      <c r="CP24" s="647"/>
      <c r="CQ24" s="648"/>
      <c r="CR24" s="649">
        <v>6648727</v>
      </c>
      <c r="CS24" s="650"/>
      <c r="CT24" s="650"/>
      <c r="CU24" s="650"/>
      <c r="CV24" s="650"/>
      <c r="CW24" s="650"/>
      <c r="CX24" s="650"/>
      <c r="CY24" s="651"/>
      <c r="CZ24" s="654">
        <v>50.5</v>
      </c>
      <c r="DA24" s="655"/>
      <c r="DB24" s="655"/>
      <c r="DC24" s="671"/>
      <c r="DD24" s="690">
        <v>3889260</v>
      </c>
      <c r="DE24" s="650"/>
      <c r="DF24" s="650"/>
      <c r="DG24" s="650"/>
      <c r="DH24" s="650"/>
      <c r="DI24" s="650"/>
      <c r="DJ24" s="650"/>
      <c r="DK24" s="651"/>
      <c r="DL24" s="690">
        <v>3816110</v>
      </c>
      <c r="DM24" s="650"/>
      <c r="DN24" s="650"/>
      <c r="DO24" s="650"/>
      <c r="DP24" s="650"/>
      <c r="DQ24" s="650"/>
      <c r="DR24" s="650"/>
      <c r="DS24" s="650"/>
      <c r="DT24" s="650"/>
      <c r="DU24" s="650"/>
      <c r="DV24" s="651"/>
      <c r="DW24" s="654">
        <v>53.2</v>
      </c>
      <c r="DX24" s="655"/>
      <c r="DY24" s="655"/>
      <c r="DZ24" s="655"/>
      <c r="EA24" s="655"/>
      <c r="EB24" s="655"/>
      <c r="EC24" s="656"/>
    </row>
    <row r="25" spans="2:133" ht="11.25" customHeight="1" x14ac:dyDescent="0.15">
      <c r="B25" s="657" t="s">
        <v>300</v>
      </c>
      <c r="C25" s="658"/>
      <c r="D25" s="658"/>
      <c r="E25" s="658"/>
      <c r="F25" s="658"/>
      <c r="G25" s="658"/>
      <c r="H25" s="658"/>
      <c r="I25" s="658"/>
      <c r="J25" s="658"/>
      <c r="K25" s="658"/>
      <c r="L25" s="658"/>
      <c r="M25" s="658"/>
      <c r="N25" s="658"/>
      <c r="O25" s="658"/>
      <c r="P25" s="658"/>
      <c r="Q25" s="659"/>
      <c r="R25" s="660">
        <v>7655764</v>
      </c>
      <c r="S25" s="661"/>
      <c r="T25" s="661"/>
      <c r="U25" s="661"/>
      <c r="V25" s="661"/>
      <c r="W25" s="661"/>
      <c r="X25" s="661"/>
      <c r="Y25" s="662"/>
      <c r="Z25" s="663">
        <v>56.5</v>
      </c>
      <c r="AA25" s="663"/>
      <c r="AB25" s="663"/>
      <c r="AC25" s="663"/>
      <c r="AD25" s="664">
        <v>7014592</v>
      </c>
      <c r="AE25" s="664"/>
      <c r="AF25" s="664"/>
      <c r="AG25" s="664"/>
      <c r="AH25" s="664"/>
      <c r="AI25" s="664"/>
      <c r="AJ25" s="664"/>
      <c r="AK25" s="664"/>
      <c r="AL25" s="665">
        <v>99.3</v>
      </c>
      <c r="AM25" s="666"/>
      <c r="AN25" s="666"/>
      <c r="AO25" s="667"/>
      <c r="AP25" s="657" t="s">
        <v>301</v>
      </c>
      <c r="AQ25" s="676"/>
      <c r="AR25" s="676"/>
      <c r="AS25" s="676"/>
      <c r="AT25" s="676"/>
      <c r="AU25" s="676"/>
      <c r="AV25" s="676"/>
      <c r="AW25" s="676"/>
      <c r="AX25" s="676"/>
      <c r="AY25" s="676"/>
      <c r="AZ25" s="676"/>
      <c r="BA25" s="676"/>
      <c r="BB25" s="676"/>
      <c r="BC25" s="676"/>
      <c r="BD25" s="676"/>
      <c r="BE25" s="676"/>
      <c r="BF25" s="677"/>
      <c r="BG25" s="660" t="s">
        <v>131</v>
      </c>
      <c r="BH25" s="661"/>
      <c r="BI25" s="661"/>
      <c r="BJ25" s="661"/>
      <c r="BK25" s="661"/>
      <c r="BL25" s="661"/>
      <c r="BM25" s="661"/>
      <c r="BN25" s="662"/>
      <c r="BO25" s="663" t="s">
        <v>131</v>
      </c>
      <c r="BP25" s="663"/>
      <c r="BQ25" s="663"/>
      <c r="BR25" s="663"/>
      <c r="BS25" s="664" t="s">
        <v>131</v>
      </c>
      <c r="BT25" s="664"/>
      <c r="BU25" s="664"/>
      <c r="BV25" s="664"/>
      <c r="BW25" s="664"/>
      <c r="BX25" s="664"/>
      <c r="BY25" s="664"/>
      <c r="BZ25" s="664"/>
      <c r="CA25" s="664"/>
      <c r="CB25" s="668"/>
      <c r="CD25" s="657" t="s">
        <v>302</v>
      </c>
      <c r="CE25" s="658"/>
      <c r="CF25" s="658"/>
      <c r="CG25" s="658"/>
      <c r="CH25" s="658"/>
      <c r="CI25" s="658"/>
      <c r="CJ25" s="658"/>
      <c r="CK25" s="658"/>
      <c r="CL25" s="658"/>
      <c r="CM25" s="658"/>
      <c r="CN25" s="658"/>
      <c r="CO25" s="658"/>
      <c r="CP25" s="658"/>
      <c r="CQ25" s="659"/>
      <c r="CR25" s="660">
        <v>2136228</v>
      </c>
      <c r="CS25" s="693"/>
      <c r="CT25" s="693"/>
      <c r="CU25" s="693"/>
      <c r="CV25" s="693"/>
      <c r="CW25" s="693"/>
      <c r="CX25" s="693"/>
      <c r="CY25" s="694"/>
      <c r="CZ25" s="665">
        <v>16.2</v>
      </c>
      <c r="DA25" s="691"/>
      <c r="DB25" s="691"/>
      <c r="DC25" s="695"/>
      <c r="DD25" s="669">
        <v>1870320</v>
      </c>
      <c r="DE25" s="693"/>
      <c r="DF25" s="693"/>
      <c r="DG25" s="693"/>
      <c r="DH25" s="693"/>
      <c r="DI25" s="693"/>
      <c r="DJ25" s="693"/>
      <c r="DK25" s="694"/>
      <c r="DL25" s="669">
        <v>1816877</v>
      </c>
      <c r="DM25" s="693"/>
      <c r="DN25" s="693"/>
      <c r="DO25" s="693"/>
      <c r="DP25" s="693"/>
      <c r="DQ25" s="693"/>
      <c r="DR25" s="693"/>
      <c r="DS25" s="693"/>
      <c r="DT25" s="693"/>
      <c r="DU25" s="693"/>
      <c r="DV25" s="694"/>
      <c r="DW25" s="665">
        <v>25.3</v>
      </c>
      <c r="DX25" s="691"/>
      <c r="DY25" s="691"/>
      <c r="DZ25" s="691"/>
      <c r="EA25" s="691"/>
      <c r="EB25" s="691"/>
      <c r="EC25" s="692"/>
    </row>
    <row r="26" spans="2:133" ht="11.25" customHeight="1" x14ac:dyDescent="0.15">
      <c r="B26" s="657" t="s">
        <v>303</v>
      </c>
      <c r="C26" s="658"/>
      <c r="D26" s="658"/>
      <c r="E26" s="658"/>
      <c r="F26" s="658"/>
      <c r="G26" s="658"/>
      <c r="H26" s="658"/>
      <c r="I26" s="658"/>
      <c r="J26" s="658"/>
      <c r="K26" s="658"/>
      <c r="L26" s="658"/>
      <c r="M26" s="658"/>
      <c r="N26" s="658"/>
      <c r="O26" s="658"/>
      <c r="P26" s="658"/>
      <c r="Q26" s="659"/>
      <c r="R26" s="660">
        <v>3305</v>
      </c>
      <c r="S26" s="661"/>
      <c r="T26" s="661"/>
      <c r="U26" s="661"/>
      <c r="V26" s="661"/>
      <c r="W26" s="661"/>
      <c r="X26" s="661"/>
      <c r="Y26" s="662"/>
      <c r="Z26" s="663">
        <v>0</v>
      </c>
      <c r="AA26" s="663"/>
      <c r="AB26" s="663"/>
      <c r="AC26" s="663"/>
      <c r="AD26" s="664">
        <v>3305</v>
      </c>
      <c r="AE26" s="664"/>
      <c r="AF26" s="664"/>
      <c r="AG26" s="664"/>
      <c r="AH26" s="664"/>
      <c r="AI26" s="664"/>
      <c r="AJ26" s="664"/>
      <c r="AK26" s="664"/>
      <c r="AL26" s="665">
        <v>0</v>
      </c>
      <c r="AM26" s="666"/>
      <c r="AN26" s="666"/>
      <c r="AO26" s="667"/>
      <c r="AP26" s="657" t="s">
        <v>304</v>
      </c>
      <c r="AQ26" s="676"/>
      <c r="AR26" s="676"/>
      <c r="AS26" s="676"/>
      <c r="AT26" s="676"/>
      <c r="AU26" s="676"/>
      <c r="AV26" s="676"/>
      <c r="AW26" s="676"/>
      <c r="AX26" s="676"/>
      <c r="AY26" s="676"/>
      <c r="AZ26" s="676"/>
      <c r="BA26" s="676"/>
      <c r="BB26" s="676"/>
      <c r="BC26" s="676"/>
      <c r="BD26" s="676"/>
      <c r="BE26" s="676"/>
      <c r="BF26" s="677"/>
      <c r="BG26" s="660" t="s">
        <v>247</v>
      </c>
      <c r="BH26" s="661"/>
      <c r="BI26" s="661"/>
      <c r="BJ26" s="661"/>
      <c r="BK26" s="661"/>
      <c r="BL26" s="661"/>
      <c r="BM26" s="661"/>
      <c r="BN26" s="662"/>
      <c r="BO26" s="663" t="s">
        <v>247</v>
      </c>
      <c r="BP26" s="663"/>
      <c r="BQ26" s="663"/>
      <c r="BR26" s="663"/>
      <c r="BS26" s="664" t="s">
        <v>131</v>
      </c>
      <c r="BT26" s="664"/>
      <c r="BU26" s="664"/>
      <c r="BV26" s="664"/>
      <c r="BW26" s="664"/>
      <c r="BX26" s="664"/>
      <c r="BY26" s="664"/>
      <c r="BZ26" s="664"/>
      <c r="CA26" s="664"/>
      <c r="CB26" s="668"/>
      <c r="CD26" s="657" t="s">
        <v>305</v>
      </c>
      <c r="CE26" s="658"/>
      <c r="CF26" s="658"/>
      <c r="CG26" s="658"/>
      <c r="CH26" s="658"/>
      <c r="CI26" s="658"/>
      <c r="CJ26" s="658"/>
      <c r="CK26" s="658"/>
      <c r="CL26" s="658"/>
      <c r="CM26" s="658"/>
      <c r="CN26" s="658"/>
      <c r="CO26" s="658"/>
      <c r="CP26" s="658"/>
      <c r="CQ26" s="659"/>
      <c r="CR26" s="660">
        <v>1168925</v>
      </c>
      <c r="CS26" s="661"/>
      <c r="CT26" s="661"/>
      <c r="CU26" s="661"/>
      <c r="CV26" s="661"/>
      <c r="CW26" s="661"/>
      <c r="CX26" s="661"/>
      <c r="CY26" s="662"/>
      <c r="CZ26" s="665">
        <v>8.9</v>
      </c>
      <c r="DA26" s="691"/>
      <c r="DB26" s="691"/>
      <c r="DC26" s="695"/>
      <c r="DD26" s="669">
        <v>1055484</v>
      </c>
      <c r="DE26" s="661"/>
      <c r="DF26" s="661"/>
      <c r="DG26" s="661"/>
      <c r="DH26" s="661"/>
      <c r="DI26" s="661"/>
      <c r="DJ26" s="661"/>
      <c r="DK26" s="662"/>
      <c r="DL26" s="669" t="s">
        <v>247</v>
      </c>
      <c r="DM26" s="661"/>
      <c r="DN26" s="661"/>
      <c r="DO26" s="661"/>
      <c r="DP26" s="661"/>
      <c r="DQ26" s="661"/>
      <c r="DR26" s="661"/>
      <c r="DS26" s="661"/>
      <c r="DT26" s="661"/>
      <c r="DU26" s="661"/>
      <c r="DV26" s="662"/>
      <c r="DW26" s="665" t="s">
        <v>131</v>
      </c>
      <c r="DX26" s="691"/>
      <c r="DY26" s="691"/>
      <c r="DZ26" s="691"/>
      <c r="EA26" s="691"/>
      <c r="EB26" s="691"/>
      <c r="EC26" s="692"/>
    </row>
    <row r="27" spans="2:133" ht="11.25" customHeight="1" x14ac:dyDescent="0.15">
      <c r="B27" s="657" t="s">
        <v>306</v>
      </c>
      <c r="C27" s="658"/>
      <c r="D27" s="658"/>
      <c r="E27" s="658"/>
      <c r="F27" s="658"/>
      <c r="G27" s="658"/>
      <c r="H27" s="658"/>
      <c r="I27" s="658"/>
      <c r="J27" s="658"/>
      <c r="K27" s="658"/>
      <c r="L27" s="658"/>
      <c r="M27" s="658"/>
      <c r="N27" s="658"/>
      <c r="O27" s="658"/>
      <c r="P27" s="658"/>
      <c r="Q27" s="659"/>
      <c r="R27" s="660">
        <v>79281</v>
      </c>
      <c r="S27" s="661"/>
      <c r="T27" s="661"/>
      <c r="U27" s="661"/>
      <c r="V27" s="661"/>
      <c r="W27" s="661"/>
      <c r="X27" s="661"/>
      <c r="Y27" s="662"/>
      <c r="Z27" s="663">
        <v>0.6</v>
      </c>
      <c r="AA27" s="663"/>
      <c r="AB27" s="663"/>
      <c r="AC27" s="663"/>
      <c r="AD27" s="664" t="s">
        <v>247</v>
      </c>
      <c r="AE27" s="664"/>
      <c r="AF27" s="664"/>
      <c r="AG27" s="664"/>
      <c r="AH27" s="664"/>
      <c r="AI27" s="664"/>
      <c r="AJ27" s="664"/>
      <c r="AK27" s="664"/>
      <c r="AL27" s="665" t="s">
        <v>131</v>
      </c>
      <c r="AM27" s="666"/>
      <c r="AN27" s="666"/>
      <c r="AO27" s="667"/>
      <c r="AP27" s="657" t="s">
        <v>307</v>
      </c>
      <c r="AQ27" s="658"/>
      <c r="AR27" s="658"/>
      <c r="AS27" s="658"/>
      <c r="AT27" s="658"/>
      <c r="AU27" s="658"/>
      <c r="AV27" s="658"/>
      <c r="AW27" s="658"/>
      <c r="AX27" s="658"/>
      <c r="AY27" s="658"/>
      <c r="AZ27" s="658"/>
      <c r="BA27" s="658"/>
      <c r="BB27" s="658"/>
      <c r="BC27" s="658"/>
      <c r="BD27" s="658"/>
      <c r="BE27" s="658"/>
      <c r="BF27" s="659"/>
      <c r="BG27" s="660">
        <v>3313404</v>
      </c>
      <c r="BH27" s="661"/>
      <c r="BI27" s="661"/>
      <c r="BJ27" s="661"/>
      <c r="BK27" s="661"/>
      <c r="BL27" s="661"/>
      <c r="BM27" s="661"/>
      <c r="BN27" s="662"/>
      <c r="BO27" s="663">
        <v>100</v>
      </c>
      <c r="BP27" s="663"/>
      <c r="BQ27" s="663"/>
      <c r="BR27" s="663"/>
      <c r="BS27" s="664">
        <v>168085</v>
      </c>
      <c r="BT27" s="664"/>
      <c r="BU27" s="664"/>
      <c r="BV27" s="664"/>
      <c r="BW27" s="664"/>
      <c r="BX27" s="664"/>
      <c r="BY27" s="664"/>
      <c r="BZ27" s="664"/>
      <c r="CA27" s="664"/>
      <c r="CB27" s="668"/>
      <c r="CD27" s="657" t="s">
        <v>308</v>
      </c>
      <c r="CE27" s="658"/>
      <c r="CF27" s="658"/>
      <c r="CG27" s="658"/>
      <c r="CH27" s="658"/>
      <c r="CI27" s="658"/>
      <c r="CJ27" s="658"/>
      <c r="CK27" s="658"/>
      <c r="CL27" s="658"/>
      <c r="CM27" s="658"/>
      <c r="CN27" s="658"/>
      <c r="CO27" s="658"/>
      <c r="CP27" s="658"/>
      <c r="CQ27" s="659"/>
      <c r="CR27" s="660">
        <v>3333550</v>
      </c>
      <c r="CS27" s="693"/>
      <c r="CT27" s="693"/>
      <c r="CU27" s="693"/>
      <c r="CV27" s="693"/>
      <c r="CW27" s="693"/>
      <c r="CX27" s="693"/>
      <c r="CY27" s="694"/>
      <c r="CZ27" s="665">
        <v>25.3</v>
      </c>
      <c r="DA27" s="691"/>
      <c r="DB27" s="691"/>
      <c r="DC27" s="695"/>
      <c r="DD27" s="669">
        <v>897657</v>
      </c>
      <c r="DE27" s="693"/>
      <c r="DF27" s="693"/>
      <c r="DG27" s="693"/>
      <c r="DH27" s="693"/>
      <c r="DI27" s="693"/>
      <c r="DJ27" s="693"/>
      <c r="DK27" s="694"/>
      <c r="DL27" s="669">
        <v>877950</v>
      </c>
      <c r="DM27" s="693"/>
      <c r="DN27" s="693"/>
      <c r="DO27" s="693"/>
      <c r="DP27" s="693"/>
      <c r="DQ27" s="693"/>
      <c r="DR27" s="693"/>
      <c r="DS27" s="693"/>
      <c r="DT27" s="693"/>
      <c r="DU27" s="693"/>
      <c r="DV27" s="694"/>
      <c r="DW27" s="665">
        <v>12.2</v>
      </c>
      <c r="DX27" s="691"/>
      <c r="DY27" s="691"/>
      <c r="DZ27" s="691"/>
      <c r="EA27" s="691"/>
      <c r="EB27" s="691"/>
      <c r="EC27" s="692"/>
    </row>
    <row r="28" spans="2:133" ht="11.25" customHeight="1" x14ac:dyDescent="0.15">
      <c r="B28" s="657" t="s">
        <v>309</v>
      </c>
      <c r="C28" s="658"/>
      <c r="D28" s="658"/>
      <c r="E28" s="658"/>
      <c r="F28" s="658"/>
      <c r="G28" s="658"/>
      <c r="H28" s="658"/>
      <c r="I28" s="658"/>
      <c r="J28" s="658"/>
      <c r="K28" s="658"/>
      <c r="L28" s="658"/>
      <c r="M28" s="658"/>
      <c r="N28" s="658"/>
      <c r="O28" s="658"/>
      <c r="P28" s="658"/>
      <c r="Q28" s="659"/>
      <c r="R28" s="660">
        <v>155564</v>
      </c>
      <c r="S28" s="661"/>
      <c r="T28" s="661"/>
      <c r="U28" s="661"/>
      <c r="V28" s="661"/>
      <c r="W28" s="661"/>
      <c r="X28" s="661"/>
      <c r="Y28" s="662"/>
      <c r="Z28" s="663">
        <v>1.1000000000000001</v>
      </c>
      <c r="AA28" s="663"/>
      <c r="AB28" s="663"/>
      <c r="AC28" s="663"/>
      <c r="AD28" s="664">
        <v>5254</v>
      </c>
      <c r="AE28" s="664"/>
      <c r="AF28" s="664"/>
      <c r="AG28" s="664"/>
      <c r="AH28" s="664"/>
      <c r="AI28" s="664"/>
      <c r="AJ28" s="664"/>
      <c r="AK28" s="664"/>
      <c r="AL28" s="665">
        <v>0.1</v>
      </c>
      <c r="AM28" s="666"/>
      <c r="AN28" s="666"/>
      <c r="AO28" s="667"/>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63"/>
      <c r="BP28" s="663"/>
      <c r="BQ28" s="663"/>
      <c r="BR28" s="663"/>
      <c r="BS28" s="669"/>
      <c r="BT28" s="661"/>
      <c r="BU28" s="661"/>
      <c r="BV28" s="661"/>
      <c r="BW28" s="661"/>
      <c r="BX28" s="661"/>
      <c r="BY28" s="661"/>
      <c r="BZ28" s="661"/>
      <c r="CA28" s="661"/>
      <c r="CB28" s="670"/>
      <c r="CD28" s="657" t="s">
        <v>310</v>
      </c>
      <c r="CE28" s="658"/>
      <c r="CF28" s="658"/>
      <c r="CG28" s="658"/>
      <c r="CH28" s="658"/>
      <c r="CI28" s="658"/>
      <c r="CJ28" s="658"/>
      <c r="CK28" s="658"/>
      <c r="CL28" s="658"/>
      <c r="CM28" s="658"/>
      <c r="CN28" s="658"/>
      <c r="CO28" s="658"/>
      <c r="CP28" s="658"/>
      <c r="CQ28" s="659"/>
      <c r="CR28" s="660">
        <v>1178949</v>
      </c>
      <c r="CS28" s="661"/>
      <c r="CT28" s="661"/>
      <c r="CU28" s="661"/>
      <c r="CV28" s="661"/>
      <c r="CW28" s="661"/>
      <c r="CX28" s="661"/>
      <c r="CY28" s="662"/>
      <c r="CZ28" s="665">
        <v>9</v>
      </c>
      <c r="DA28" s="691"/>
      <c r="DB28" s="691"/>
      <c r="DC28" s="695"/>
      <c r="DD28" s="669">
        <v>1121283</v>
      </c>
      <c r="DE28" s="661"/>
      <c r="DF28" s="661"/>
      <c r="DG28" s="661"/>
      <c r="DH28" s="661"/>
      <c r="DI28" s="661"/>
      <c r="DJ28" s="661"/>
      <c r="DK28" s="662"/>
      <c r="DL28" s="669">
        <v>1121283</v>
      </c>
      <c r="DM28" s="661"/>
      <c r="DN28" s="661"/>
      <c r="DO28" s="661"/>
      <c r="DP28" s="661"/>
      <c r="DQ28" s="661"/>
      <c r="DR28" s="661"/>
      <c r="DS28" s="661"/>
      <c r="DT28" s="661"/>
      <c r="DU28" s="661"/>
      <c r="DV28" s="662"/>
      <c r="DW28" s="665">
        <v>15.6</v>
      </c>
      <c r="DX28" s="691"/>
      <c r="DY28" s="691"/>
      <c r="DZ28" s="691"/>
      <c r="EA28" s="691"/>
      <c r="EB28" s="691"/>
      <c r="EC28" s="692"/>
    </row>
    <row r="29" spans="2:133" ht="11.25" customHeight="1" x14ac:dyDescent="0.15">
      <c r="B29" s="657" t="s">
        <v>311</v>
      </c>
      <c r="C29" s="658"/>
      <c r="D29" s="658"/>
      <c r="E29" s="658"/>
      <c r="F29" s="658"/>
      <c r="G29" s="658"/>
      <c r="H29" s="658"/>
      <c r="I29" s="658"/>
      <c r="J29" s="658"/>
      <c r="K29" s="658"/>
      <c r="L29" s="658"/>
      <c r="M29" s="658"/>
      <c r="N29" s="658"/>
      <c r="O29" s="658"/>
      <c r="P29" s="658"/>
      <c r="Q29" s="659"/>
      <c r="R29" s="660">
        <v>14831</v>
      </c>
      <c r="S29" s="661"/>
      <c r="T29" s="661"/>
      <c r="U29" s="661"/>
      <c r="V29" s="661"/>
      <c r="W29" s="661"/>
      <c r="X29" s="661"/>
      <c r="Y29" s="662"/>
      <c r="Z29" s="663">
        <v>0.1</v>
      </c>
      <c r="AA29" s="663"/>
      <c r="AB29" s="663"/>
      <c r="AC29" s="663"/>
      <c r="AD29" s="664" t="s">
        <v>247</v>
      </c>
      <c r="AE29" s="664"/>
      <c r="AF29" s="664"/>
      <c r="AG29" s="664"/>
      <c r="AH29" s="664"/>
      <c r="AI29" s="664"/>
      <c r="AJ29" s="664"/>
      <c r="AK29" s="664"/>
      <c r="AL29" s="665" t="s">
        <v>247</v>
      </c>
      <c r="AM29" s="666"/>
      <c r="AN29" s="666"/>
      <c r="AO29" s="667"/>
      <c r="AP29" s="681"/>
      <c r="AQ29" s="682"/>
      <c r="AR29" s="682"/>
      <c r="AS29" s="682"/>
      <c r="AT29" s="682"/>
      <c r="AU29" s="682"/>
      <c r="AV29" s="682"/>
      <c r="AW29" s="682"/>
      <c r="AX29" s="682"/>
      <c r="AY29" s="682"/>
      <c r="AZ29" s="682"/>
      <c r="BA29" s="682"/>
      <c r="BB29" s="682"/>
      <c r="BC29" s="682"/>
      <c r="BD29" s="682"/>
      <c r="BE29" s="682"/>
      <c r="BF29" s="683"/>
      <c r="BG29" s="660"/>
      <c r="BH29" s="661"/>
      <c r="BI29" s="661"/>
      <c r="BJ29" s="661"/>
      <c r="BK29" s="661"/>
      <c r="BL29" s="661"/>
      <c r="BM29" s="661"/>
      <c r="BN29" s="662"/>
      <c r="BO29" s="663"/>
      <c r="BP29" s="663"/>
      <c r="BQ29" s="663"/>
      <c r="BR29" s="663"/>
      <c r="BS29" s="664"/>
      <c r="BT29" s="664"/>
      <c r="BU29" s="664"/>
      <c r="BV29" s="664"/>
      <c r="BW29" s="664"/>
      <c r="BX29" s="664"/>
      <c r="BY29" s="664"/>
      <c r="BZ29" s="664"/>
      <c r="CA29" s="664"/>
      <c r="CB29" s="668"/>
      <c r="CD29" s="696" t="s">
        <v>312</v>
      </c>
      <c r="CE29" s="697"/>
      <c r="CF29" s="657" t="s">
        <v>313</v>
      </c>
      <c r="CG29" s="658"/>
      <c r="CH29" s="658"/>
      <c r="CI29" s="658"/>
      <c r="CJ29" s="658"/>
      <c r="CK29" s="658"/>
      <c r="CL29" s="658"/>
      <c r="CM29" s="658"/>
      <c r="CN29" s="658"/>
      <c r="CO29" s="658"/>
      <c r="CP29" s="658"/>
      <c r="CQ29" s="659"/>
      <c r="CR29" s="660">
        <v>1178949</v>
      </c>
      <c r="CS29" s="693"/>
      <c r="CT29" s="693"/>
      <c r="CU29" s="693"/>
      <c r="CV29" s="693"/>
      <c r="CW29" s="693"/>
      <c r="CX29" s="693"/>
      <c r="CY29" s="694"/>
      <c r="CZ29" s="665">
        <v>9</v>
      </c>
      <c r="DA29" s="691"/>
      <c r="DB29" s="691"/>
      <c r="DC29" s="695"/>
      <c r="DD29" s="669">
        <v>1121283</v>
      </c>
      <c r="DE29" s="693"/>
      <c r="DF29" s="693"/>
      <c r="DG29" s="693"/>
      <c r="DH29" s="693"/>
      <c r="DI29" s="693"/>
      <c r="DJ29" s="693"/>
      <c r="DK29" s="694"/>
      <c r="DL29" s="669">
        <v>1121283</v>
      </c>
      <c r="DM29" s="693"/>
      <c r="DN29" s="693"/>
      <c r="DO29" s="693"/>
      <c r="DP29" s="693"/>
      <c r="DQ29" s="693"/>
      <c r="DR29" s="693"/>
      <c r="DS29" s="693"/>
      <c r="DT29" s="693"/>
      <c r="DU29" s="693"/>
      <c r="DV29" s="694"/>
      <c r="DW29" s="665">
        <v>15.6</v>
      </c>
      <c r="DX29" s="691"/>
      <c r="DY29" s="691"/>
      <c r="DZ29" s="691"/>
      <c r="EA29" s="691"/>
      <c r="EB29" s="691"/>
      <c r="EC29" s="692"/>
    </row>
    <row r="30" spans="2:133" ht="11.25" customHeight="1" x14ac:dyDescent="0.15">
      <c r="B30" s="657" t="s">
        <v>314</v>
      </c>
      <c r="C30" s="658"/>
      <c r="D30" s="658"/>
      <c r="E30" s="658"/>
      <c r="F30" s="658"/>
      <c r="G30" s="658"/>
      <c r="H30" s="658"/>
      <c r="I30" s="658"/>
      <c r="J30" s="658"/>
      <c r="K30" s="658"/>
      <c r="L30" s="658"/>
      <c r="M30" s="658"/>
      <c r="N30" s="658"/>
      <c r="O30" s="658"/>
      <c r="P30" s="658"/>
      <c r="Q30" s="659"/>
      <c r="R30" s="660">
        <v>2889138</v>
      </c>
      <c r="S30" s="661"/>
      <c r="T30" s="661"/>
      <c r="U30" s="661"/>
      <c r="V30" s="661"/>
      <c r="W30" s="661"/>
      <c r="X30" s="661"/>
      <c r="Y30" s="662"/>
      <c r="Z30" s="663">
        <v>21.3</v>
      </c>
      <c r="AA30" s="663"/>
      <c r="AB30" s="663"/>
      <c r="AC30" s="663"/>
      <c r="AD30" s="664" t="s">
        <v>131</v>
      </c>
      <c r="AE30" s="664"/>
      <c r="AF30" s="664"/>
      <c r="AG30" s="664"/>
      <c r="AH30" s="664"/>
      <c r="AI30" s="664"/>
      <c r="AJ30" s="664"/>
      <c r="AK30" s="664"/>
      <c r="AL30" s="665" t="s">
        <v>184</v>
      </c>
      <c r="AM30" s="666"/>
      <c r="AN30" s="666"/>
      <c r="AO30" s="667"/>
      <c r="AP30" s="642" t="s">
        <v>230</v>
      </c>
      <c r="AQ30" s="643"/>
      <c r="AR30" s="643"/>
      <c r="AS30" s="643"/>
      <c r="AT30" s="643"/>
      <c r="AU30" s="643"/>
      <c r="AV30" s="643"/>
      <c r="AW30" s="643"/>
      <c r="AX30" s="643"/>
      <c r="AY30" s="643"/>
      <c r="AZ30" s="643"/>
      <c r="BA30" s="643"/>
      <c r="BB30" s="643"/>
      <c r="BC30" s="643"/>
      <c r="BD30" s="643"/>
      <c r="BE30" s="643"/>
      <c r="BF30" s="644"/>
      <c r="BG30" s="642" t="s">
        <v>315</v>
      </c>
      <c r="BH30" s="702"/>
      <c r="BI30" s="702"/>
      <c r="BJ30" s="702"/>
      <c r="BK30" s="702"/>
      <c r="BL30" s="702"/>
      <c r="BM30" s="702"/>
      <c r="BN30" s="702"/>
      <c r="BO30" s="702"/>
      <c r="BP30" s="702"/>
      <c r="BQ30" s="703"/>
      <c r="BR30" s="642" t="s">
        <v>316</v>
      </c>
      <c r="BS30" s="702"/>
      <c r="BT30" s="702"/>
      <c r="BU30" s="702"/>
      <c r="BV30" s="702"/>
      <c r="BW30" s="702"/>
      <c r="BX30" s="702"/>
      <c r="BY30" s="702"/>
      <c r="BZ30" s="702"/>
      <c r="CA30" s="702"/>
      <c r="CB30" s="703"/>
      <c r="CD30" s="698"/>
      <c r="CE30" s="699"/>
      <c r="CF30" s="657" t="s">
        <v>317</v>
      </c>
      <c r="CG30" s="658"/>
      <c r="CH30" s="658"/>
      <c r="CI30" s="658"/>
      <c r="CJ30" s="658"/>
      <c r="CK30" s="658"/>
      <c r="CL30" s="658"/>
      <c r="CM30" s="658"/>
      <c r="CN30" s="658"/>
      <c r="CO30" s="658"/>
      <c r="CP30" s="658"/>
      <c r="CQ30" s="659"/>
      <c r="CR30" s="660">
        <v>1134941</v>
      </c>
      <c r="CS30" s="661"/>
      <c r="CT30" s="661"/>
      <c r="CU30" s="661"/>
      <c r="CV30" s="661"/>
      <c r="CW30" s="661"/>
      <c r="CX30" s="661"/>
      <c r="CY30" s="662"/>
      <c r="CZ30" s="665">
        <v>8.6</v>
      </c>
      <c r="DA30" s="691"/>
      <c r="DB30" s="691"/>
      <c r="DC30" s="695"/>
      <c r="DD30" s="669">
        <v>1079778</v>
      </c>
      <c r="DE30" s="661"/>
      <c r="DF30" s="661"/>
      <c r="DG30" s="661"/>
      <c r="DH30" s="661"/>
      <c r="DI30" s="661"/>
      <c r="DJ30" s="661"/>
      <c r="DK30" s="662"/>
      <c r="DL30" s="669">
        <v>1079778</v>
      </c>
      <c r="DM30" s="661"/>
      <c r="DN30" s="661"/>
      <c r="DO30" s="661"/>
      <c r="DP30" s="661"/>
      <c r="DQ30" s="661"/>
      <c r="DR30" s="661"/>
      <c r="DS30" s="661"/>
      <c r="DT30" s="661"/>
      <c r="DU30" s="661"/>
      <c r="DV30" s="662"/>
      <c r="DW30" s="665">
        <v>15</v>
      </c>
      <c r="DX30" s="691"/>
      <c r="DY30" s="691"/>
      <c r="DZ30" s="691"/>
      <c r="EA30" s="691"/>
      <c r="EB30" s="691"/>
      <c r="EC30" s="692"/>
    </row>
    <row r="31" spans="2:133" ht="11.25" customHeight="1" x14ac:dyDescent="0.15">
      <c r="B31" s="673" t="s">
        <v>318</v>
      </c>
      <c r="C31" s="674"/>
      <c r="D31" s="674"/>
      <c r="E31" s="674"/>
      <c r="F31" s="674"/>
      <c r="G31" s="674"/>
      <c r="H31" s="674"/>
      <c r="I31" s="674"/>
      <c r="J31" s="674"/>
      <c r="K31" s="674"/>
      <c r="L31" s="674"/>
      <c r="M31" s="674"/>
      <c r="N31" s="674"/>
      <c r="O31" s="674"/>
      <c r="P31" s="674"/>
      <c r="Q31" s="675"/>
      <c r="R31" s="660" t="s">
        <v>131</v>
      </c>
      <c r="S31" s="661"/>
      <c r="T31" s="661"/>
      <c r="U31" s="661"/>
      <c r="V31" s="661"/>
      <c r="W31" s="661"/>
      <c r="X31" s="661"/>
      <c r="Y31" s="662"/>
      <c r="Z31" s="663" t="s">
        <v>247</v>
      </c>
      <c r="AA31" s="663"/>
      <c r="AB31" s="663"/>
      <c r="AC31" s="663"/>
      <c r="AD31" s="664" t="s">
        <v>184</v>
      </c>
      <c r="AE31" s="664"/>
      <c r="AF31" s="664"/>
      <c r="AG31" s="664"/>
      <c r="AH31" s="664"/>
      <c r="AI31" s="664"/>
      <c r="AJ31" s="664"/>
      <c r="AK31" s="664"/>
      <c r="AL31" s="665" t="s">
        <v>247</v>
      </c>
      <c r="AM31" s="666"/>
      <c r="AN31" s="666"/>
      <c r="AO31" s="667"/>
      <c r="AP31" s="706" t="s">
        <v>319</v>
      </c>
      <c r="AQ31" s="707"/>
      <c r="AR31" s="707"/>
      <c r="AS31" s="707"/>
      <c r="AT31" s="712" t="s">
        <v>320</v>
      </c>
      <c r="AU31" s="218"/>
      <c r="AV31" s="218"/>
      <c r="AW31" s="218"/>
      <c r="AX31" s="646" t="s">
        <v>194</v>
      </c>
      <c r="AY31" s="647"/>
      <c r="AZ31" s="647"/>
      <c r="BA31" s="647"/>
      <c r="BB31" s="647"/>
      <c r="BC31" s="647"/>
      <c r="BD31" s="647"/>
      <c r="BE31" s="647"/>
      <c r="BF31" s="648"/>
      <c r="BG31" s="716">
        <v>98.4</v>
      </c>
      <c r="BH31" s="704"/>
      <c r="BI31" s="704"/>
      <c r="BJ31" s="704"/>
      <c r="BK31" s="704"/>
      <c r="BL31" s="704"/>
      <c r="BM31" s="655">
        <v>91.9</v>
      </c>
      <c r="BN31" s="704"/>
      <c r="BO31" s="704"/>
      <c r="BP31" s="704"/>
      <c r="BQ31" s="705"/>
      <c r="BR31" s="716">
        <v>98.7</v>
      </c>
      <c r="BS31" s="704"/>
      <c r="BT31" s="704"/>
      <c r="BU31" s="704"/>
      <c r="BV31" s="704"/>
      <c r="BW31" s="704"/>
      <c r="BX31" s="655">
        <v>92.1</v>
      </c>
      <c r="BY31" s="704"/>
      <c r="BZ31" s="704"/>
      <c r="CA31" s="704"/>
      <c r="CB31" s="705"/>
      <c r="CD31" s="698"/>
      <c r="CE31" s="699"/>
      <c r="CF31" s="657" t="s">
        <v>321</v>
      </c>
      <c r="CG31" s="658"/>
      <c r="CH31" s="658"/>
      <c r="CI31" s="658"/>
      <c r="CJ31" s="658"/>
      <c r="CK31" s="658"/>
      <c r="CL31" s="658"/>
      <c r="CM31" s="658"/>
      <c r="CN31" s="658"/>
      <c r="CO31" s="658"/>
      <c r="CP31" s="658"/>
      <c r="CQ31" s="659"/>
      <c r="CR31" s="660">
        <v>44008</v>
      </c>
      <c r="CS31" s="693"/>
      <c r="CT31" s="693"/>
      <c r="CU31" s="693"/>
      <c r="CV31" s="693"/>
      <c r="CW31" s="693"/>
      <c r="CX31" s="693"/>
      <c r="CY31" s="694"/>
      <c r="CZ31" s="665">
        <v>0.3</v>
      </c>
      <c r="DA31" s="691"/>
      <c r="DB31" s="691"/>
      <c r="DC31" s="695"/>
      <c r="DD31" s="669">
        <v>41505</v>
      </c>
      <c r="DE31" s="693"/>
      <c r="DF31" s="693"/>
      <c r="DG31" s="693"/>
      <c r="DH31" s="693"/>
      <c r="DI31" s="693"/>
      <c r="DJ31" s="693"/>
      <c r="DK31" s="694"/>
      <c r="DL31" s="669">
        <v>41505</v>
      </c>
      <c r="DM31" s="693"/>
      <c r="DN31" s="693"/>
      <c r="DO31" s="693"/>
      <c r="DP31" s="693"/>
      <c r="DQ31" s="693"/>
      <c r="DR31" s="693"/>
      <c r="DS31" s="693"/>
      <c r="DT31" s="693"/>
      <c r="DU31" s="693"/>
      <c r="DV31" s="694"/>
      <c r="DW31" s="665">
        <v>0.6</v>
      </c>
      <c r="DX31" s="691"/>
      <c r="DY31" s="691"/>
      <c r="DZ31" s="691"/>
      <c r="EA31" s="691"/>
      <c r="EB31" s="691"/>
      <c r="EC31" s="692"/>
    </row>
    <row r="32" spans="2:133" ht="11.25" customHeight="1" x14ac:dyDescent="0.15">
      <c r="B32" s="657" t="s">
        <v>322</v>
      </c>
      <c r="C32" s="658"/>
      <c r="D32" s="658"/>
      <c r="E32" s="658"/>
      <c r="F32" s="658"/>
      <c r="G32" s="658"/>
      <c r="H32" s="658"/>
      <c r="I32" s="658"/>
      <c r="J32" s="658"/>
      <c r="K32" s="658"/>
      <c r="L32" s="658"/>
      <c r="M32" s="658"/>
      <c r="N32" s="658"/>
      <c r="O32" s="658"/>
      <c r="P32" s="658"/>
      <c r="Q32" s="659"/>
      <c r="R32" s="660">
        <v>1142547</v>
      </c>
      <c r="S32" s="661"/>
      <c r="T32" s="661"/>
      <c r="U32" s="661"/>
      <c r="V32" s="661"/>
      <c r="W32" s="661"/>
      <c r="X32" s="661"/>
      <c r="Y32" s="662"/>
      <c r="Z32" s="663">
        <v>8.4</v>
      </c>
      <c r="AA32" s="663"/>
      <c r="AB32" s="663"/>
      <c r="AC32" s="663"/>
      <c r="AD32" s="664" t="s">
        <v>247</v>
      </c>
      <c r="AE32" s="664"/>
      <c r="AF32" s="664"/>
      <c r="AG32" s="664"/>
      <c r="AH32" s="664"/>
      <c r="AI32" s="664"/>
      <c r="AJ32" s="664"/>
      <c r="AK32" s="664"/>
      <c r="AL32" s="665" t="s">
        <v>184</v>
      </c>
      <c r="AM32" s="666"/>
      <c r="AN32" s="666"/>
      <c r="AO32" s="667"/>
      <c r="AP32" s="708"/>
      <c r="AQ32" s="709"/>
      <c r="AR32" s="709"/>
      <c r="AS32" s="709"/>
      <c r="AT32" s="713"/>
      <c r="AU32" s="214" t="s">
        <v>323</v>
      </c>
      <c r="AX32" s="657" t="s">
        <v>324</v>
      </c>
      <c r="AY32" s="658"/>
      <c r="AZ32" s="658"/>
      <c r="BA32" s="658"/>
      <c r="BB32" s="658"/>
      <c r="BC32" s="658"/>
      <c r="BD32" s="658"/>
      <c r="BE32" s="658"/>
      <c r="BF32" s="659"/>
      <c r="BG32" s="717">
        <v>98.5</v>
      </c>
      <c r="BH32" s="693"/>
      <c r="BI32" s="693"/>
      <c r="BJ32" s="693"/>
      <c r="BK32" s="693"/>
      <c r="BL32" s="693"/>
      <c r="BM32" s="666">
        <v>93.6</v>
      </c>
      <c r="BN32" s="693"/>
      <c r="BO32" s="693"/>
      <c r="BP32" s="693"/>
      <c r="BQ32" s="715"/>
      <c r="BR32" s="717">
        <v>98.9</v>
      </c>
      <c r="BS32" s="693"/>
      <c r="BT32" s="693"/>
      <c r="BU32" s="693"/>
      <c r="BV32" s="693"/>
      <c r="BW32" s="693"/>
      <c r="BX32" s="666">
        <v>94</v>
      </c>
      <c r="BY32" s="693"/>
      <c r="BZ32" s="693"/>
      <c r="CA32" s="693"/>
      <c r="CB32" s="715"/>
      <c r="CD32" s="700"/>
      <c r="CE32" s="701"/>
      <c r="CF32" s="657" t="s">
        <v>325</v>
      </c>
      <c r="CG32" s="658"/>
      <c r="CH32" s="658"/>
      <c r="CI32" s="658"/>
      <c r="CJ32" s="658"/>
      <c r="CK32" s="658"/>
      <c r="CL32" s="658"/>
      <c r="CM32" s="658"/>
      <c r="CN32" s="658"/>
      <c r="CO32" s="658"/>
      <c r="CP32" s="658"/>
      <c r="CQ32" s="659"/>
      <c r="CR32" s="660" t="s">
        <v>247</v>
      </c>
      <c r="CS32" s="661"/>
      <c r="CT32" s="661"/>
      <c r="CU32" s="661"/>
      <c r="CV32" s="661"/>
      <c r="CW32" s="661"/>
      <c r="CX32" s="661"/>
      <c r="CY32" s="662"/>
      <c r="CZ32" s="665" t="s">
        <v>184</v>
      </c>
      <c r="DA32" s="691"/>
      <c r="DB32" s="691"/>
      <c r="DC32" s="695"/>
      <c r="DD32" s="669" t="s">
        <v>184</v>
      </c>
      <c r="DE32" s="661"/>
      <c r="DF32" s="661"/>
      <c r="DG32" s="661"/>
      <c r="DH32" s="661"/>
      <c r="DI32" s="661"/>
      <c r="DJ32" s="661"/>
      <c r="DK32" s="662"/>
      <c r="DL32" s="669" t="s">
        <v>131</v>
      </c>
      <c r="DM32" s="661"/>
      <c r="DN32" s="661"/>
      <c r="DO32" s="661"/>
      <c r="DP32" s="661"/>
      <c r="DQ32" s="661"/>
      <c r="DR32" s="661"/>
      <c r="DS32" s="661"/>
      <c r="DT32" s="661"/>
      <c r="DU32" s="661"/>
      <c r="DV32" s="662"/>
      <c r="DW32" s="665" t="s">
        <v>247</v>
      </c>
      <c r="DX32" s="691"/>
      <c r="DY32" s="691"/>
      <c r="DZ32" s="691"/>
      <c r="EA32" s="691"/>
      <c r="EB32" s="691"/>
      <c r="EC32" s="692"/>
    </row>
    <row r="33" spans="2:133" ht="11.25" customHeight="1" x14ac:dyDescent="0.15">
      <c r="B33" s="657" t="s">
        <v>326</v>
      </c>
      <c r="C33" s="658"/>
      <c r="D33" s="658"/>
      <c r="E33" s="658"/>
      <c r="F33" s="658"/>
      <c r="G33" s="658"/>
      <c r="H33" s="658"/>
      <c r="I33" s="658"/>
      <c r="J33" s="658"/>
      <c r="K33" s="658"/>
      <c r="L33" s="658"/>
      <c r="M33" s="658"/>
      <c r="N33" s="658"/>
      <c r="O33" s="658"/>
      <c r="P33" s="658"/>
      <c r="Q33" s="659"/>
      <c r="R33" s="660">
        <v>44809</v>
      </c>
      <c r="S33" s="661"/>
      <c r="T33" s="661"/>
      <c r="U33" s="661"/>
      <c r="V33" s="661"/>
      <c r="W33" s="661"/>
      <c r="X33" s="661"/>
      <c r="Y33" s="662"/>
      <c r="Z33" s="663">
        <v>0.3</v>
      </c>
      <c r="AA33" s="663"/>
      <c r="AB33" s="663"/>
      <c r="AC33" s="663"/>
      <c r="AD33" s="664">
        <v>20870</v>
      </c>
      <c r="AE33" s="664"/>
      <c r="AF33" s="664"/>
      <c r="AG33" s="664"/>
      <c r="AH33" s="664"/>
      <c r="AI33" s="664"/>
      <c r="AJ33" s="664"/>
      <c r="AK33" s="664"/>
      <c r="AL33" s="665">
        <v>0.3</v>
      </c>
      <c r="AM33" s="666"/>
      <c r="AN33" s="666"/>
      <c r="AO33" s="667"/>
      <c r="AP33" s="710"/>
      <c r="AQ33" s="711"/>
      <c r="AR33" s="711"/>
      <c r="AS33" s="711"/>
      <c r="AT33" s="714"/>
      <c r="AU33" s="219"/>
      <c r="AV33" s="219"/>
      <c r="AW33" s="219"/>
      <c r="AX33" s="681" t="s">
        <v>327</v>
      </c>
      <c r="AY33" s="682"/>
      <c r="AZ33" s="682"/>
      <c r="BA33" s="682"/>
      <c r="BB33" s="682"/>
      <c r="BC33" s="682"/>
      <c r="BD33" s="682"/>
      <c r="BE33" s="682"/>
      <c r="BF33" s="683"/>
      <c r="BG33" s="718">
        <v>98.2</v>
      </c>
      <c r="BH33" s="719"/>
      <c r="BI33" s="719"/>
      <c r="BJ33" s="719"/>
      <c r="BK33" s="719"/>
      <c r="BL33" s="719"/>
      <c r="BM33" s="720">
        <v>90.1</v>
      </c>
      <c r="BN33" s="719"/>
      <c r="BO33" s="719"/>
      <c r="BP33" s="719"/>
      <c r="BQ33" s="721"/>
      <c r="BR33" s="718">
        <v>98.5</v>
      </c>
      <c r="BS33" s="719"/>
      <c r="BT33" s="719"/>
      <c r="BU33" s="719"/>
      <c r="BV33" s="719"/>
      <c r="BW33" s="719"/>
      <c r="BX33" s="720">
        <v>90.2</v>
      </c>
      <c r="BY33" s="719"/>
      <c r="BZ33" s="719"/>
      <c r="CA33" s="719"/>
      <c r="CB33" s="721"/>
      <c r="CD33" s="657" t="s">
        <v>328</v>
      </c>
      <c r="CE33" s="658"/>
      <c r="CF33" s="658"/>
      <c r="CG33" s="658"/>
      <c r="CH33" s="658"/>
      <c r="CI33" s="658"/>
      <c r="CJ33" s="658"/>
      <c r="CK33" s="658"/>
      <c r="CL33" s="658"/>
      <c r="CM33" s="658"/>
      <c r="CN33" s="658"/>
      <c r="CO33" s="658"/>
      <c r="CP33" s="658"/>
      <c r="CQ33" s="659"/>
      <c r="CR33" s="660">
        <v>5398749</v>
      </c>
      <c r="CS33" s="693"/>
      <c r="CT33" s="693"/>
      <c r="CU33" s="693"/>
      <c r="CV33" s="693"/>
      <c r="CW33" s="693"/>
      <c r="CX33" s="693"/>
      <c r="CY33" s="694"/>
      <c r="CZ33" s="665">
        <v>41</v>
      </c>
      <c r="DA33" s="691"/>
      <c r="DB33" s="691"/>
      <c r="DC33" s="695"/>
      <c r="DD33" s="669">
        <v>4362601</v>
      </c>
      <c r="DE33" s="693"/>
      <c r="DF33" s="693"/>
      <c r="DG33" s="693"/>
      <c r="DH33" s="693"/>
      <c r="DI33" s="693"/>
      <c r="DJ33" s="693"/>
      <c r="DK33" s="694"/>
      <c r="DL33" s="669">
        <v>3211096</v>
      </c>
      <c r="DM33" s="693"/>
      <c r="DN33" s="693"/>
      <c r="DO33" s="693"/>
      <c r="DP33" s="693"/>
      <c r="DQ33" s="693"/>
      <c r="DR33" s="693"/>
      <c r="DS33" s="693"/>
      <c r="DT33" s="693"/>
      <c r="DU33" s="693"/>
      <c r="DV33" s="694"/>
      <c r="DW33" s="665">
        <v>44.8</v>
      </c>
      <c r="DX33" s="691"/>
      <c r="DY33" s="691"/>
      <c r="DZ33" s="691"/>
      <c r="EA33" s="691"/>
      <c r="EB33" s="691"/>
      <c r="EC33" s="692"/>
    </row>
    <row r="34" spans="2:133" ht="11.25" customHeight="1" x14ac:dyDescent="0.15">
      <c r="B34" s="657" t="s">
        <v>329</v>
      </c>
      <c r="C34" s="658"/>
      <c r="D34" s="658"/>
      <c r="E34" s="658"/>
      <c r="F34" s="658"/>
      <c r="G34" s="658"/>
      <c r="H34" s="658"/>
      <c r="I34" s="658"/>
      <c r="J34" s="658"/>
      <c r="K34" s="658"/>
      <c r="L34" s="658"/>
      <c r="M34" s="658"/>
      <c r="N34" s="658"/>
      <c r="O34" s="658"/>
      <c r="P34" s="658"/>
      <c r="Q34" s="659"/>
      <c r="R34" s="660">
        <v>208484</v>
      </c>
      <c r="S34" s="661"/>
      <c r="T34" s="661"/>
      <c r="U34" s="661"/>
      <c r="V34" s="661"/>
      <c r="W34" s="661"/>
      <c r="X34" s="661"/>
      <c r="Y34" s="662"/>
      <c r="Z34" s="663">
        <v>1.5</v>
      </c>
      <c r="AA34" s="663"/>
      <c r="AB34" s="663"/>
      <c r="AC34" s="663"/>
      <c r="AD34" s="664" t="s">
        <v>247</v>
      </c>
      <c r="AE34" s="664"/>
      <c r="AF34" s="664"/>
      <c r="AG34" s="664"/>
      <c r="AH34" s="664"/>
      <c r="AI34" s="664"/>
      <c r="AJ34" s="664"/>
      <c r="AK34" s="664"/>
      <c r="AL34" s="665" t="s">
        <v>247</v>
      </c>
      <c r="AM34" s="666"/>
      <c r="AN34" s="666"/>
      <c r="AO34" s="66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7" t="s">
        <v>330</v>
      </c>
      <c r="CE34" s="658"/>
      <c r="CF34" s="658"/>
      <c r="CG34" s="658"/>
      <c r="CH34" s="658"/>
      <c r="CI34" s="658"/>
      <c r="CJ34" s="658"/>
      <c r="CK34" s="658"/>
      <c r="CL34" s="658"/>
      <c r="CM34" s="658"/>
      <c r="CN34" s="658"/>
      <c r="CO34" s="658"/>
      <c r="CP34" s="658"/>
      <c r="CQ34" s="659"/>
      <c r="CR34" s="660">
        <v>1814385</v>
      </c>
      <c r="CS34" s="661"/>
      <c r="CT34" s="661"/>
      <c r="CU34" s="661"/>
      <c r="CV34" s="661"/>
      <c r="CW34" s="661"/>
      <c r="CX34" s="661"/>
      <c r="CY34" s="662"/>
      <c r="CZ34" s="665">
        <v>13.8</v>
      </c>
      <c r="DA34" s="691"/>
      <c r="DB34" s="691"/>
      <c r="DC34" s="695"/>
      <c r="DD34" s="669">
        <v>1210347</v>
      </c>
      <c r="DE34" s="661"/>
      <c r="DF34" s="661"/>
      <c r="DG34" s="661"/>
      <c r="DH34" s="661"/>
      <c r="DI34" s="661"/>
      <c r="DJ34" s="661"/>
      <c r="DK34" s="662"/>
      <c r="DL34" s="669">
        <v>1035699</v>
      </c>
      <c r="DM34" s="661"/>
      <c r="DN34" s="661"/>
      <c r="DO34" s="661"/>
      <c r="DP34" s="661"/>
      <c r="DQ34" s="661"/>
      <c r="DR34" s="661"/>
      <c r="DS34" s="661"/>
      <c r="DT34" s="661"/>
      <c r="DU34" s="661"/>
      <c r="DV34" s="662"/>
      <c r="DW34" s="665">
        <v>14.4</v>
      </c>
      <c r="DX34" s="691"/>
      <c r="DY34" s="691"/>
      <c r="DZ34" s="691"/>
      <c r="EA34" s="691"/>
      <c r="EB34" s="691"/>
      <c r="EC34" s="692"/>
    </row>
    <row r="35" spans="2:133" ht="11.25" customHeight="1" x14ac:dyDescent="0.15">
      <c r="B35" s="657" t="s">
        <v>331</v>
      </c>
      <c r="C35" s="658"/>
      <c r="D35" s="658"/>
      <c r="E35" s="658"/>
      <c r="F35" s="658"/>
      <c r="G35" s="658"/>
      <c r="H35" s="658"/>
      <c r="I35" s="658"/>
      <c r="J35" s="658"/>
      <c r="K35" s="658"/>
      <c r="L35" s="658"/>
      <c r="M35" s="658"/>
      <c r="N35" s="658"/>
      <c r="O35" s="658"/>
      <c r="P35" s="658"/>
      <c r="Q35" s="659"/>
      <c r="R35" s="660">
        <v>477012</v>
      </c>
      <c r="S35" s="661"/>
      <c r="T35" s="661"/>
      <c r="U35" s="661"/>
      <c r="V35" s="661"/>
      <c r="W35" s="661"/>
      <c r="X35" s="661"/>
      <c r="Y35" s="662"/>
      <c r="Z35" s="663">
        <v>3.5</v>
      </c>
      <c r="AA35" s="663"/>
      <c r="AB35" s="663"/>
      <c r="AC35" s="663"/>
      <c r="AD35" s="664" t="s">
        <v>131</v>
      </c>
      <c r="AE35" s="664"/>
      <c r="AF35" s="664"/>
      <c r="AG35" s="664"/>
      <c r="AH35" s="664"/>
      <c r="AI35" s="664"/>
      <c r="AJ35" s="664"/>
      <c r="AK35" s="664"/>
      <c r="AL35" s="665" t="s">
        <v>131</v>
      </c>
      <c r="AM35" s="666"/>
      <c r="AN35" s="666"/>
      <c r="AO35" s="667"/>
      <c r="AP35" s="222"/>
      <c r="AQ35" s="642" t="s">
        <v>332</v>
      </c>
      <c r="AR35" s="643"/>
      <c r="AS35" s="643"/>
      <c r="AT35" s="643"/>
      <c r="AU35" s="643"/>
      <c r="AV35" s="643"/>
      <c r="AW35" s="643"/>
      <c r="AX35" s="643"/>
      <c r="AY35" s="643"/>
      <c r="AZ35" s="643"/>
      <c r="BA35" s="643"/>
      <c r="BB35" s="643"/>
      <c r="BC35" s="643"/>
      <c r="BD35" s="643"/>
      <c r="BE35" s="643"/>
      <c r="BF35" s="644"/>
      <c r="BG35" s="642" t="s">
        <v>333</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57" t="s">
        <v>334</v>
      </c>
      <c r="CE35" s="658"/>
      <c r="CF35" s="658"/>
      <c r="CG35" s="658"/>
      <c r="CH35" s="658"/>
      <c r="CI35" s="658"/>
      <c r="CJ35" s="658"/>
      <c r="CK35" s="658"/>
      <c r="CL35" s="658"/>
      <c r="CM35" s="658"/>
      <c r="CN35" s="658"/>
      <c r="CO35" s="658"/>
      <c r="CP35" s="658"/>
      <c r="CQ35" s="659"/>
      <c r="CR35" s="660">
        <v>76244</v>
      </c>
      <c r="CS35" s="693"/>
      <c r="CT35" s="693"/>
      <c r="CU35" s="693"/>
      <c r="CV35" s="693"/>
      <c r="CW35" s="693"/>
      <c r="CX35" s="693"/>
      <c r="CY35" s="694"/>
      <c r="CZ35" s="665">
        <v>0.6</v>
      </c>
      <c r="DA35" s="691"/>
      <c r="DB35" s="691"/>
      <c r="DC35" s="695"/>
      <c r="DD35" s="669">
        <v>54669</v>
      </c>
      <c r="DE35" s="693"/>
      <c r="DF35" s="693"/>
      <c r="DG35" s="693"/>
      <c r="DH35" s="693"/>
      <c r="DI35" s="693"/>
      <c r="DJ35" s="693"/>
      <c r="DK35" s="694"/>
      <c r="DL35" s="669">
        <v>49592</v>
      </c>
      <c r="DM35" s="693"/>
      <c r="DN35" s="693"/>
      <c r="DO35" s="693"/>
      <c r="DP35" s="693"/>
      <c r="DQ35" s="693"/>
      <c r="DR35" s="693"/>
      <c r="DS35" s="693"/>
      <c r="DT35" s="693"/>
      <c r="DU35" s="693"/>
      <c r="DV35" s="694"/>
      <c r="DW35" s="665">
        <v>0.7</v>
      </c>
      <c r="DX35" s="691"/>
      <c r="DY35" s="691"/>
      <c r="DZ35" s="691"/>
      <c r="EA35" s="691"/>
      <c r="EB35" s="691"/>
      <c r="EC35" s="692"/>
    </row>
    <row r="36" spans="2:133" ht="11.25" customHeight="1" x14ac:dyDescent="0.15">
      <c r="B36" s="657" t="s">
        <v>335</v>
      </c>
      <c r="C36" s="658"/>
      <c r="D36" s="658"/>
      <c r="E36" s="658"/>
      <c r="F36" s="658"/>
      <c r="G36" s="658"/>
      <c r="H36" s="658"/>
      <c r="I36" s="658"/>
      <c r="J36" s="658"/>
      <c r="K36" s="658"/>
      <c r="L36" s="658"/>
      <c r="M36" s="658"/>
      <c r="N36" s="658"/>
      <c r="O36" s="658"/>
      <c r="P36" s="658"/>
      <c r="Q36" s="659"/>
      <c r="R36" s="660">
        <v>252560</v>
      </c>
      <c r="S36" s="661"/>
      <c r="T36" s="661"/>
      <c r="U36" s="661"/>
      <c r="V36" s="661"/>
      <c r="W36" s="661"/>
      <c r="X36" s="661"/>
      <c r="Y36" s="662"/>
      <c r="Z36" s="663">
        <v>1.9</v>
      </c>
      <c r="AA36" s="663"/>
      <c r="AB36" s="663"/>
      <c r="AC36" s="663"/>
      <c r="AD36" s="664" t="s">
        <v>247</v>
      </c>
      <c r="AE36" s="664"/>
      <c r="AF36" s="664"/>
      <c r="AG36" s="664"/>
      <c r="AH36" s="664"/>
      <c r="AI36" s="664"/>
      <c r="AJ36" s="664"/>
      <c r="AK36" s="664"/>
      <c r="AL36" s="665" t="s">
        <v>247</v>
      </c>
      <c r="AM36" s="666"/>
      <c r="AN36" s="666"/>
      <c r="AO36" s="667"/>
      <c r="AP36" s="222"/>
      <c r="AQ36" s="726" t="s">
        <v>336</v>
      </c>
      <c r="AR36" s="727"/>
      <c r="AS36" s="727"/>
      <c r="AT36" s="727"/>
      <c r="AU36" s="727"/>
      <c r="AV36" s="727"/>
      <c r="AW36" s="727"/>
      <c r="AX36" s="727"/>
      <c r="AY36" s="728"/>
      <c r="AZ36" s="649">
        <v>1568912</v>
      </c>
      <c r="BA36" s="650"/>
      <c r="BB36" s="650"/>
      <c r="BC36" s="650"/>
      <c r="BD36" s="650"/>
      <c r="BE36" s="650"/>
      <c r="BF36" s="722"/>
      <c r="BG36" s="646" t="s">
        <v>337</v>
      </c>
      <c r="BH36" s="647"/>
      <c r="BI36" s="647"/>
      <c r="BJ36" s="647"/>
      <c r="BK36" s="647"/>
      <c r="BL36" s="647"/>
      <c r="BM36" s="647"/>
      <c r="BN36" s="647"/>
      <c r="BO36" s="647"/>
      <c r="BP36" s="647"/>
      <c r="BQ36" s="647"/>
      <c r="BR36" s="647"/>
      <c r="BS36" s="647"/>
      <c r="BT36" s="647"/>
      <c r="BU36" s="648"/>
      <c r="BV36" s="649">
        <v>-129659</v>
      </c>
      <c r="BW36" s="650"/>
      <c r="BX36" s="650"/>
      <c r="BY36" s="650"/>
      <c r="BZ36" s="650"/>
      <c r="CA36" s="650"/>
      <c r="CB36" s="722"/>
      <c r="CD36" s="657" t="s">
        <v>338</v>
      </c>
      <c r="CE36" s="658"/>
      <c r="CF36" s="658"/>
      <c r="CG36" s="658"/>
      <c r="CH36" s="658"/>
      <c r="CI36" s="658"/>
      <c r="CJ36" s="658"/>
      <c r="CK36" s="658"/>
      <c r="CL36" s="658"/>
      <c r="CM36" s="658"/>
      <c r="CN36" s="658"/>
      <c r="CO36" s="658"/>
      <c r="CP36" s="658"/>
      <c r="CQ36" s="659"/>
      <c r="CR36" s="660">
        <v>1655866</v>
      </c>
      <c r="CS36" s="661"/>
      <c r="CT36" s="661"/>
      <c r="CU36" s="661"/>
      <c r="CV36" s="661"/>
      <c r="CW36" s="661"/>
      <c r="CX36" s="661"/>
      <c r="CY36" s="662"/>
      <c r="CZ36" s="665">
        <v>12.6</v>
      </c>
      <c r="DA36" s="691"/>
      <c r="DB36" s="691"/>
      <c r="DC36" s="695"/>
      <c r="DD36" s="669">
        <v>1493081</v>
      </c>
      <c r="DE36" s="661"/>
      <c r="DF36" s="661"/>
      <c r="DG36" s="661"/>
      <c r="DH36" s="661"/>
      <c r="DI36" s="661"/>
      <c r="DJ36" s="661"/>
      <c r="DK36" s="662"/>
      <c r="DL36" s="669">
        <v>1106653</v>
      </c>
      <c r="DM36" s="661"/>
      <c r="DN36" s="661"/>
      <c r="DO36" s="661"/>
      <c r="DP36" s="661"/>
      <c r="DQ36" s="661"/>
      <c r="DR36" s="661"/>
      <c r="DS36" s="661"/>
      <c r="DT36" s="661"/>
      <c r="DU36" s="661"/>
      <c r="DV36" s="662"/>
      <c r="DW36" s="665">
        <v>15.4</v>
      </c>
      <c r="DX36" s="691"/>
      <c r="DY36" s="691"/>
      <c r="DZ36" s="691"/>
      <c r="EA36" s="691"/>
      <c r="EB36" s="691"/>
      <c r="EC36" s="692"/>
    </row>
    <row r="37" spans="2:133" ht="11.25" customHeight="1" x14ac:dyDescent="0.15">
      <c r="B37" s="657" t="s">
        <v>339</v>
      </c>
      <c r="C37" s="658"/>
      <c r="D37" s="658"/>
      <c r="E37" s="658"/>
      <c r="F37" s="658"/>
      <c r="G37" s="658"/>
      <c r="H37" s="658"/>
      <c r="I37" s="658"/>
      <c r="J37" s="658"/>
      <c r="K37" s="658"/>
      <c r="L37" s="658"/>
      <c r="M37" s="658"/>
      <c r="N37" s="658"/>
      <c r="O37" s="658"/>
      <c r="P37" s="658"/>
      <c r="Q37" s="659"/>
      <c r="R37" s="660">
        <v>226672</v>
      </c>
      <c r="S37" s="661"/>
      <c r="T37" s="661"/>
      <c r="U37" s="661"/>
      <c r="V37" s="661"/>
      <c r="W37" s="661"/>
      <c r="X37" s="661"/>
      <c r="Y37" s="662"/>
      <c r="Z37" s="663">
        <v>1.7</v>
      </c>
      <c r="AA37" s="663"/>
      <c r="AB37" s="663"/>
      <c r="AC37" s="663"/>
      <c r="AD37" s="664">
        <v>18456</v>
      </c>
      <c r="AE37" s="664"/>
      <c r="AF37" s="664"/>
      <c r="AG37" s="664"/>
      <c r="AH37" s="664"/>
      <c r="AI37" s="664"/>
      <c r="AJ37" s="664"/>
      <c r="AK37" s="664"/>
      <c r="AL37" s="665">
        <v>0.3</v>
      </c>
      <c r="AM37" s="666"/>
      <c r="AN37" s="666"/>
      <c r="AO37" s="667"/>
      <c r="AQ37" s="723" t="s">
        <v>340</v>
      </c>
      <c r="AR37" s="724"/>
      <c r="AS37" s="724"/>
      <c r="AT37" s="724"/>
      <c r="AU37" s="724"/>
      <c r="AV37" s="724"/>
      <c r="AW37" s="724"/>
      <c r="AX37" s="724"/>
      <c r="AY37" s="725"/>
      <c r="AZ37" s="660">
        <v>257613</v>
      </c>
      <c r="BA37" s="661"/>
      <c r="BB37" s="661"/>
      <c r="BC37" s="661"/>
      <c r="BD37" s="693"/>
      <c r="BE37" s="693"/>
      <c r="BF37" s="715"/>
      <c r="BG37" s="657" t="s">
        <v>341</v>
      </c>
      <c r="BH37" s="658"/>
      <c r="BI37" s="658"/>
      <c r="BJ37" s="658"/>
      <c r="BK37" s="658"/>
      <c r="BL37" s="658"/>
      <c r="BM37" s="658"/>
      <c r="BN37" s="658"/>
      <c r="BO37" s="658"/>
      <c r="BP37" s="658"/>
      <c r="BQ37" s="658"/>
      <c r="BR37" s="658"/>
      <c r="BS37" s="658"/>
      <c r="BT37" s="658"/>
      <c r="BU37" s="659"/>
      <c r="BV37" s="660">
        <v>-168349</v>
      </c>
      <c r="BW37" s="661"/>
      <c r="BX37" s="661"/>
      <c r="BY37" s="661"/>
      <c r="BZ37" s="661"/>
      <c r="CA37" s="661"/>
      <c r="CB37" s="670"/>
      <c r="CD37" s="657" t="s">
        <v>342</v>
      </c>
      <c r="CE37" s="658"/>
      <c r="CF37" s="658"/>
      <c r="CG37" s="658"/>
      <c r="CH37" s="658"/>
      <c r="CI37" s="658"/>
      <c r="CJ37" s="658"/>
      <c r="CK37" s="658"/>
      <c r="CL37" s="658"/>
      <c r="CM37" s="658"/>
      <c r="CN37" s="658"/>
      <c r="CO37" s="658"/>
      <c r="CP37" s="658"/>
      <c r="CQ37" s="659"/>
      <c r="CR37" s="660">
        <v>673876</v>
      </c>
      <c r="CS37" s="693"/>
      <c r="CT37" s="693"/>
      <c r="CU37" s="693"/>
      <c r="CV37" s="693"/>
      <c r="CW37" s="693"/>
      <c r="CX37" s="693"/>
      <c r="CY37" s="694"/>
      <c r="CZ37" s="665">
        <v>5.0999999999999996</v>
      </c>
      <c r="DA37" s="691"/>
      <c r="DB37" s="691"/>
      <c r="DC37" s="695"/>
      <c r="DD37" s="669">
        <v>672407</v>
      </c>
      <c r="DE37" s="693"/>
      <c r="DF37" s="693"/>
      <c r="DG37" s="693"/>
      <c r="DH37" s="693"/>
      <c r="DI37" s="693"/>
      <c r="DJ37" s="693"/>
      <c r="DK37" s="694"/>
      <c r="DL37" s="669">
        <v>644401</v>
      </c>
      <c r="DM37" s="693"/>
      <c r="DN37" s="693"/>
      <c r="DO37" s="693"/>
      <c r="DP37" s="693"/>
      <c r="DQ37" s="693"/>
      <c r="DR37" s="693"/>
      <c r="DS37" s="693"/>
      <c r="DT37" s="693"/>
      <c r="DU37" s="693"/>
      <c r="DV37" s="694"/>
      <c r="DW37" s="665">
        <v>9</v>
      </c>
      <c r="DX37" s="691"/>
      <c r="DY37" s="691"/>
      <c r="DZ37" s="691"/>
      <c r="EA37" s="691"/>
      <c r="EB37" s="691"/>
      <c r="EC37" s="692"/>
    </row>
    <row r="38" spans="2:133" ht="11.25" customHeight="1" x14ac:dyDescent="0.15">
      <c r="B38" s="657" t="s">
        <v>343</v>
      </c>
      <c r="C38" s="658"/>
      <c r="D38" s="658"/>
      <c r="E38" s="658"/>
      <c r="F38" s="658"/>
      <c r="G38" s="658"/>
      <c r="H38" s="658"/>
      <c r="I38" s="658"/>
      <c r="J38" s="658"/>
      <c r="K38" s="658"/>
      <c r="L38" s="658"/>
      <c r="M38" s="658"/>
      <c r="N38" s="658"/>
      <c r="O38" s="658"/>
      <c r="P38" s="658"/>
      <c r="Q38" s="659"/>
      <c r="R38" s="660">
        <v>390266</v>
      </c>
      <c r="S38" s="661"/>
      <c r="T38" s="661"/>
      <c r="U38" s="661"/>
      <c r="V38" s="661"/>
      <c r="W38" s="661"/>
      <c r="X38" s="661"/>
      <c r="Y38" s="662"/>
      <c r="Z38" s="663">
        <v>2.9</v>
      </c>
      <c r="AA38" s="663"/>
      <c r="AB38" s="663"/>
      <c r="AC38" s="663"/>
      <c r="AD38" s="664" t="s">
        <v>247</v>
      </c>
      <c r="AE38" s="664"/>
      <c r="AF38" s="664"/>
      <c r="AG38" s="664"/>
      <c r="AH38" s="664"/>
      <c r="AI38" s="664"/>
      <c r="AJ38" s="664"/>
      <c r="AK38" s="664"/>
      <c r="AL38" s="665" t="s">
        <v>247</v>
      </c>
      <c r="AM38" s="666"/>
      <c r="AN38" s="666"/>
      <c r="AO38" s="667"/>
      <c r="AQ38" s="723" t="s">
        <v>344</v>
      </c>
      <c r="AR38" s="724"/>
      <c r="AS38" s="724"/>
      <c r="AT38" s="724"/>
      <c r="AU38" s="724"/>
      <c r="AV38" s="724"/>
      <c r="AW38" s="724"/>
      <c r="AX38" s="724"/>
      <c r="AY38" s="725"/>
      <c r="AZ38" s="660">
        <v>35316</v>
      </c>
      <c r="BA38" s="661"/>
      <c r="BB38" s="661"/>
      <c r="BC38" s="661"/>
      <c r="BD38" s="693"/>
      <c r="BE38" s="693"/>
      <c r="BF38" s="715"/>
      <c r="BG38" s="657" t="s">
        <v>345</v>
      </c>
      <c r="BH38" s="658"/>
      <c r="BI38" s="658"/>
      <c r="BJ38" s="658"/>
      <c r="BK38" s="658"/>
      <c r="BL38" s="658"/>
      <c r="BM38" s="658"/>
      <c r="BN38" s="658"/>
      <c r="BO38" s="658"/>
      <c r="BP38" s="658"/>
      <c r="BQ38" s="658"/>
      <c r="BR38" s="658"/>
      <c r="BS38" s="658"/>
      <c r="BT38" s="658"/>
      <c r="BU38" s="659"/>
      <c r="BV38" s="660">
        <v>3384</v>
      </c>
      <c r="BW38" s="661"/>
      <c r="BX38" s="661"/>
      <c r="BY38" s="661"/>
      <c r="BZ38" s="661"/>
      <c r="CA38" s="661"/>
      <c r="CB38" s="670"/>
      <c r="CD38" s="657" t="s">
        <v>346</v>
      </c>
      <c r="CE38" s="658"/>
      <c r="CF38" s="658"/>
      <c r="CG38" s="658"/>
      <c r="CH38" s="658"/>
      <c r="CI38" s="658"/>
      <c r="CJ38" s="658"/>
      <c r="CK38" s="658"/>
      <c r="CL38" s="658"/>
      <c r="CM38" s="658"/>
      <c r="CN38" s="658"/>
      <c r="CO38" s="658"/>
      <c r="CP38" s="658"/>
      <c r="CQ38" s="659"/>
      <c r="CR38" s="660">
        <v>1270966</v>
      </c>
      <c r="CS38" s="661"/>
      <c r="CT38" s="661"/>
      <c r="CU38" s="661"/>
      <c r="CV38" s="661"/>
      <c r="CW38" s="661"/>
      <c r="CX38" s="661"/>
      <c r="CY38" s="662"/>
      <c r="CZ38" s="665">
        <v>9.6999999999999993</v>
      </c>
      <c r="DA38" s="691"/>
      <c r="DB38" s="691"/>
      <c r="DC38" s="695"/>
      <c r="DD38" s="669">
        <v>1060434</v>
      </c>
      <c r="DE38" s="661"/>
      <c r="DF38" s="661"/>
      <c r="DG38" s="661"/>
      <c r="DH38" s="661"/>
      <c r="DI38" s="661"/>
      <c r="DJ38" s="661"/>
      <c r="DK38" s="662"/>
      <c r="DL38" s="669">
        <v>1019152</v>
      </c>
      <c r="DM38" s="661"/>
      <c r="DN38" s="661"/>
      <c r="DO38" s="661"/>
      <c r="DP38" s="661"/>
      <c r="DQ38" s="661"/>
      <c r="DR38" s="661"/>
      <c r="DS38" s="661"/>
      <c r="DT38" s="661"/>
      <c r="DU38" s="661"/>
      <c r="DV38" s="662"/>
      <c r="DW38" s="665">
        <v>14.2</v>
      </c>
      <c r="DX38" s="691"/>
      <c r="DY38" s="691"/>
      <c r="DZ38" s="691"/>
      <c r="EA38" s="691"/>
      <c r="EB38" s="691"/>
      <c r="EC38" s="692"/>
    </row>
    <row r="39" spans="2:133" ht="11.25" customHeight="1" x14ac:dyDescent="0.15">
      <c r="B39" s="657" t="s">
        <v>347</v>
      </c>
      <c r="C39" s="658"/>
      <c r="D39" s="658"/>
      <c r="E39" s="658"/>
      <c r="F39" s="658"/>
      <c r="G39" s="658"/>
      <c r="H39" s="658"/>
      <c r="I39" s="658"/>
      <c r="J39" s="658"/>
      <c r="K39" s="658"/>
      <c r="L39" s="658"/>
      <c r="M39" s="658"/>
      <c r="N39" s="658"/>
      <c r="O39" s="658"/>
      <c r="P39" s="658"/>
      <c r="Q39" s="659"/>
      <c r="R39" s="660" t="s">
        <v>247</v>
      </c>
      <c r="S39" s="661"/>
      <c r="T39" s="661"/>
      <c r="U39" s="661"/>
      <c r="V39" s="661"/>
      <c r="W39" s="661"/>
      <c r="X39" s="661"/>
      <c r="Y39" s="662"/>
      <c r="Z39" s="663" t="s">
        <v>184</v>
      </c>
      <c r="AA39" s="663"/>
      <c r="AB39" s="663"/>
      <c r="AC39" s="663"/>
      <c r="AD39" s="664" t="s">
        <v>131</v>
      </c>
      <c r="AE39" s="664"/>
      <c r="AF39" s="664"/>
      <c r="AG39" s="664"/>
      <c r="AH39" s="664"/>
      <c r="AI39" s="664"/>
      <c r="AJ39" s="664"/>
      <c r="AK39" s="664"/>
      <c r="AL39" s="665" t="s">
        <v>184</v>
      </c>
      <c r="AM39" s="666"/>
      <c r="AN39" s="666"/>
      <c r="AO39" s="667"/>
      <c r="AQ39" s="723" t="s">
        <v>348</v>
      </c>
      <c r="AR39" s="724"/>
      <c r="AS39" s="724"/>
      <c r="AT39" s="724"/>
      <c r="AU39" s="724"/>
      <c r="AV39" s="724"/>
      <c r="AW39" s="724"/>
      <c r="AX39" s="724"/>
      <c r="AY39" s="725"/>
      <c r="AZ39" s="660">
        <v>5017</v>
      </c>
      <c r="BA39" s="661"/>
      <c r="BB39" s="661"/>
      <c r="BC39" s="661"/>
      <c r="BD39" s="693"/>
      <c r="BE39" s="693"/>
      <c r="BF39" s="715"/>
      <c r="BG39" s="657" t="s">
        <v>349</v>
      </c>
      <c r="BH39" s="658"/>
      <c r="BI39" s="658"/>
      <c r="BJ39" s="658"/>
      <c r="BK39" s="658"/>
      <c r="BL39" s="658"/>
      <c r="BM39" s="658"/>
      <c r="BN39" s="658"/>
      <c r="BO39" s="658"/>
      <c r="BP39" s="658"/>
      <c r="BQ39" s="658"/>
      <c r="BR39" s="658"/>
      <c r="BS39" s="658"/>
      <c r="BT39" s="658"/>
      <c r="BU39" s="659"/>
      <c r="BV39" s="660">
        <v>5033</v>
      </c>
      <c r="BW39" s="661"/>
      <c r="BX39" s="661"/>
      <c r="BY39" s="661"/>
      <c r="BZ39" s="661"/>
      <c r="CA39" s="661"/>
      <c r="CB39" s="670"/>
      <c r="CD39" s="657" t="s">
        <v>350</v>
      </c>
      <c r="CE39" s="658"/>
      <c r="CF39" s="658"/>
      <c r="CG39" s="658"/>
      <c r="CH39" s="658"/>
      <c r="CI39" s="658"/>
      <c r="CJ39" s="658"/>
      <c r="CK39" s="658"/>
      <c r="CL39" s="658"/>
      <c r="CM39" s="658"/>
      <c r="CN39" s="658"/>
      <c r="CO39" s="658"/>
      <c r="CP39" s="658"/>
      <c r="CQ39" s="659"/>
      <c r="CR39" s="660">
        <v>547771</v>
      </c>
      <c r="CS39" s="693"/>
      <c r="CT39" s="693"/>
      <c r="CU39" s="693"/>
      <c r="CV39" s="693"/>
      <c r="CW39" s="693"/>
      <c r="CX39" s="693"/>
      <c r="CY39" s="694"/>
      <c r="CZ39" s="665">
        <v>4.2</v>
      </c>
      <c r="DA39" s="691"/>
      <c r="DB39" s="691"/>
      <c r="DC39" s="695"/>
      <c r="DD39" s="669">
        <v>539053</v>
      </c>
      <c r="DE39" s="693"/>
      <c r="DF39" s="693"/>
      <c r="DG39" s="693"/>
      <c r="DH39" s="693"/>
      <c r="DI39" s="693"/>
      <c r="DJ39" s="693"/>
      <c r="DK39" s="694"/>
      <c r="DL39" s="669" t="s">
        <v>184</v>
      </c>
      <c r="DM39" s="693"/>
      <c r="DN39" s="693"/>
      <c r="DO39" s="693"/>
      <c r="DP39" s="693"/>
      <c r="DQ39" s="693"/>
      <c r="DR39" s="693"/>
      <c r="DS39" s="693"/>
      <c r="DT39" s="693"/>
      <c r="DU39" s="693"/>
      <c r="DV39" s="694"/>
      <c r="DW39" s="665" t="s">
        <v>247</v>
      </c>
      <c r="DX39" s="691"/>
      <c r="DY39" s="691"/>
      <c r="DZ39" s="691"/>
      <c r="EA39" s="691"/>
      <c r="EB39" s="691"/>
      <c r="EC39" s="692"/>
    </row>
    <row r="40" spans="2:133" ht="11.25" customHeight="1" x14ac:dyDescent="0.15">
      <c r="B40" s="657" t="s">
        <v>351</v>
      </c>
      <c r="C40" s="658"/>
      <c r="D40" s="658"/>
      <c r="E40" s="658"/>
      <c r="F40" s="658"/>
      <c r="G40" s="658"/>
      <c r="H40" s="658"/>
      <c r="I40" s="658"/>
      <c r="J40" s="658"/>
      <c r="K40" s="658"/>
      <c r="L40" s="658"/>
      <c r="M40" s="658"/>
      <c r="N40" s="658"/>
      <c r="O40" s="658"/>
      <c r="P40" s="658"/>
      <c r="Q40" s="659"/>
      <c r="R40" s="660">
        <v>112166</v>
      </c>
      <c r="S40" s="661"/>
      <c r="T40" s="661"/>
      <c r="U40" s="661"/>
      <c r="V40" s="661"/>
      <c r="W40" s="661"/>
      <c r="X40" s="661"/>
      <c r="Y40" s="662"/>
      <c r="Z40" s="663">
        <v>0.8</v>
      </c>
      <c r="AA40" s="663"/>
      <c r="AB40" s="663"/>
      <c r="AC40" s="663"/>
      <c r="AD40" s="664" t="s">
        <v>247</v>
      </c>
      <c r="AE40" s="664"/>
      <c r="AF40" s="664"/>
      <c r="AG40" s="664"/>
      <c r="AH40" s="664"/>
      <c r="AI40" s="664"/>
      <c r="AJ40" s="664"/>
      <c r="AK40" s="664"/>
      <c r="AL40" s="665" t="s">
        <v>131</v>
      </c>
      <c r="AM40" s="666"/>
      <c r="AN40" s="666"/>
      <c r="AO40" s="667"/>
      <c r="AQ40" s="723" t="s">
        <v>352</v>
      </c>
      <c r="AR40" s="724"/>
      <c r="AS40" s="724"/>
      <c r="AT40" s="724"/>
      <c r="AU40" s="724"/>
      <c r="AV40" s="724"/>
      <c r="AW40" s="724"/>
      <c r="AX40" s="724"/>
      <c r="AY40" s="725"/>
      <c r="AZ40" s="660" t="s">
        <v>184</v>
      </c>
      <c r="BA40" s="661"/>
      <c r="BB40" s="661"/>
      <c r="BC40" s="661"/>
      <c r="BD40" s="693"/>
      <c r="BE40" s="693"/>
      <c r="BF40" s="715"/>
      <c r="BG40" s="708" t="s">
        <v>353</v>
      </c>
      <c r="BH40" s="709"/>
      <c r="BI40" s="709"/>
      <c r="BJ40" s="709"/>
      <c r="BK40" s="709"/>
      <c r="BL40" s="223"/>
      <c r="BM40" s="658" t="s">
        <v>354</v>
      </c>
      <c r="BN40" s="658"/>
      <c r="BO40" s="658"/>
      <c r="BP40" s="658"/>
      <c r="BQ40" s="658"/>
      <c r="BR40" s="658"/>
      <c r="BS40" s="658"/>
      <c r="BT40" s="658"/>
      <c r="BU40" s="659"/>
      <c r="BV40" s="660">
        <v>84</v>
      </c>
      <c r="BW40" s="661"/>
      <c r="BX40" s="661"/>
      <c r="BY40" s="661"/>
      <c r="BZ40" s="661"/>
      <c r="CA40" s="661"/>
      <c r="CB40" s="670"/>
      <c r="CD40" s="657" t="s">
        <v>355</v>
      </c>
      <c r="CE40" s="658"/>
      <c r="CF40" s="658"/>
      <c r="CG40" s="658"/>
      <c r="CH40" s="658"/>
      <c r="CI40" s="658"/>
      <c r="CJ40" s="658"/>
      <c r="CK40" s="658"/>
      <c r="CL40" s="658"/>
      <c r="CM40" s="658"/>
      <c r="CN40" s="658"/>
      <c r="CO40" s="658"/>
      <c r="CP40" s="658"/>
      <c r="CQ40" s="659"/>
      <c r="CR40" s="660">
        <v>33517</v>
      </c>
      <c r="CS40" s="661"/>
      <c r="CT40" s="661"/>
      <c r="CU40" s="661"/>
      <c r="CV40" s="661"/>
      <c r="CW40" s="661"/>
      <c r="CX40" s="661"/>
      <c r="CY40" s="662"/>
      <c r="CZ40" s="665">
        <v>0.3</v>
      </c>
      <c r="DA40" s="691"/>
      <c r="DB40" s="691"/>
      <c r="DC40" s="695"/>
      <c r="DD40" s="669">
        <v>5017</v>
      </c>
      <c r="DE40" s="661"/>
      <c r="DF40" s="661"/>
      <c r="DG40" s="661"/>
      <c r="DH40" s="661"/>
      <c r="DI40" s="661"/>
      <c r="DJ40" s="661"/>
      <c r="DK40" s="662"/>
      <c r="DL40" s="669" t="s">
        <v>247</v>
      </c>
      <c r="DM40" s="661"/>
      <c r="DN40" s="661"/>
      <c r="DO40" s="661"/>
      <c r="DP40" s="661"/>
      <c r="DQ40" s="661"/>
      <c r="DR40" s="661"/>
      <c r="DS40" s="661"/>
      <c r="DT40" s="661"/>
      <c r="DU40" s="661"/>
      <c r="DV40" s="662"/>
      <c r="DW40" s="665" t="s">
        <v>131</v>
      </c>
      <c r="DX40" s="691"/>
      <c r="DY40" s="691"/>
      <c r="DZ40" s="691"/>
      <c r="EA40" s="691"/>
      <c r="EB40" s="691"/>
      <c r="EC40" s="692"/>
    </row>
    <row r="41" spans="2:133" ht="11.25" customHeight="1" x14ac:dyDescent="0.15">
      <c r="B41" s="681" t="s">
        <v>356</v>
      </c>
      <c r="C41" s="682"/>
      <c r="D41" s="682"/>
      <c r="E41" s="682"/>
      <c r="F41" s="682"/>
      <c r="G41" s="682"/>
      <c r="H41" s="682"/>
      <c r="I41" s="682"/>
      <c r="J41" s="682"/>
      <c r="K41" s="682"/>
      <c r="L41" s="682"/>
      <c r="M41" s="682"/>
      <c r="N41" s="682"/>
      <c r="O41" s="682"/>
      <c r="P41" s="682"/>
      <c r="Q41" s="683"/>
      <c r="R41" s="732">
        <v>13540233</v>
      </c>
      <c r="S41" s="733"/>
      <c r="T41" s="733"/>
      <c r="U41" s="733"/>
      <c r="V41" s="733"/>
      <c r="W41" s="733"/>
      <c r="X41" s="733"/>
      <c r="Y41" s="737"/>
      <c r="Z41" s="738">
        <v>100</v>
      </c>
      <c r="AA41" s="738"/>
      <c r="AB41" s="738"/>
      <c r="AC41" s="738"/>
      <c r="AD41" s="739">
        <v>7062477</v>
      </c>
      <c r="AE41" s="739"/>
      <c r="AF41" s="739"/>
      <c r="AG41" s="739"/>
      <c r="AH41" s="739"/>
      <c r="AI41" s="739"/>
      <c r="AJ41" s="739"/>
      <c r="AK41" s="739"/>
      <c r="AL41" s="740">
        <v>100</v>
      </c>
      <c r="AM41" s="720"/>
      <c r="AN41" s="720"/>
      <c r="AO41" s="741"/>
      <c r="AQ41" s="723" t="s">
        <v>357</v>
      </c>
      <c r="AR41" s="724"/>
      <c r="AS41" s="724"/>
      <c r="AT41" s="724"/>
      <c r="AU41" s="724"/>
      <c r="AV41" s="724"/>
      <c r="AW41" s="724"/>
      <c r="AX41" s="724"/>
      <c r="AY41" s="725"/>
      <c r="AZ41" s="660">
        <v>254253</v>
      </c>
      <c r="BA41" s="661"/>
      <c r="BB41" s="661"/>
      <c r="BC41" s="661"/>
      <c r="BD41" s="693"/>
      <c r="BE41" s="693"/>
      <c r="BF41" s="715"/>
      <c r="BG41" s="708"/>
      <c r="BH41" s="709"/>
      <c r="BI41" s="709"/>
      <c r="BJ41" s="709"/>
      <c r="BK41" s="709"/>
      <c r="BL41" s="223"/>
      <c r="BM41" s="658" t="s">
        <v>358</v>
      </c>
      <c r="BN41" s="658"/>
      <c r="BO41" s="658"/>
      <c r="BP41" s="658"/>
      <c r="BQ41" s="658"/>
      <c r="BR41" s="658"/>
      <c r="BS41" s="658"/>
      <c r="BT41" s="658"/>
      <c r="BU41" s="659"/>
      <c r="BV41" s="660" t="s">
        <v>247</v>
      </c>
      <c r="BW41" s="661"/>
      <c r="BX41" s="661"/>
      <c r="BY41" s="661"/>
      <c r="BZ41" s="661"/>
      <c r="CA41" s="661"/>
      <c r="CB41" s="670"/>
      <c r="CD41" s="657" t="s">
        <v>359</v>
      </c>
      <c r="CE41" s="658"/>
      <c r="CF41" s="658"/>
      <c r="CG41" s="658"/>
      <c r="CH41" s="658"/>
      <c r="CI41" s="658"/>
      <c r="CJ41" s="658"/>
      <c r="CK41" s="658"/>
      <c r="CL41" s="658"/>
      <c r="CM41" s="658"/>
      <c r="CN41" s="658"/>
      <c r="CO41" s="658"/>
      <c r="CP41" s="658"/>
      <c r="CQ41" s="659"/>
      <c r="CR41" s="660" t="s">
        <v>247</v>
      </c>
      <c r="CS41" s="693"/>
      <c r="CT41" s="693"/>
      <c r="CU41" s="693"/>
      <c r="CV41" s="693"/>
      <c r="CW41" s="693"/>
      <c r="CX41" s="693"/>
      <c r="CY41" s="694"/>
      <c r="CZ41" s="665" t="s">
        <v>131</v>
      </c>
      <c r="DA41" s="691"/>
      <c r="DB41" s="691"/>
      <c r="DC41" s="695"/>
      <c r="DD41" s="669" t="s">
        <v>131</v>
      </c>
      <c r="DE41" s="693"/>
      <c r="DF41" s="693"/>
      <c r="DG41" s="693"/>
      <c r="DH41" s="693"/>
      <c r="DI41" s="693"/>
      <c r="DJ41" s="693"/>
      <c r="DK41" s="694"/>
      <c r="DL41" s="743"/>
      <c r="DM41" s="744"/>
      <c r="DN41" s="744"/>
      <c r="DO41" s="744"/>
      <c r="DP41" s="744"/>
      <c r="DQ41" s="744"/>
      <c r="DR41" s="744"/>
      <c r="DS41" s="744"/>
      <c r="DT41" s="744"/>
      <c r="DU41" s="744"/>
      <c r="DV41" s="745"/>
      <c r="DW41" s="734"/>
      <c r="DX41" s="735"/>
      <c r="DY41" s="735"/>
      <c r="DZ41" s="735"/>
      <c r="EA41" s="735"/>
      <c r="EB41" s="735"/>
      <c r="EC41" s="736"/>
    </row>
    <row r="42" spans="2:133" ht="11.25" customHeight="1" x14ac:dyDescent="0.15">
      <c r="AQ42" s="729" t="s">
        <v>360</v>
      </c>
      <c r="AR42" s="730"/>
      <c r="AS42" s="730"/>
      <c r="AT42" s="730"/>
      <c r="AU42" s="730"/>
      <c r="AV42" s="730"/>
      <c r="AW42" s="730"/>
      <c r="AX42" s="730"/>
      <c r="AY42" s="731"/>
      <c r="AZ42" s="732">
        <v>1016713</v>
      </c>
      <c r="BA42" s="733"/>
      <c r="BB42" s="733"/>
      <c r="BC42" s="733"/>
      <c r="BD42" s="719"/>
      <c r="BE42" s="719"/>
      <c r="BF42" s="721"/>
      <c r="BG42" s="710"/>
      <c r="BH42" s="711"/>
      <c r="BI42" s="711"/>
      <c r="BJ42" s="711"/>
      <c r="BK42" s="711"/>
      <c r="BL42" s="224"/>
      <c r="BM42" s="682" t="s">
        <v>361</v>
      </c>
      <c r="BN42" s="682"/>
      <c r="BO42" s="682"/>
      <c r="BP42" s="682"/>
      <c r="BQ42" s="682"/>
      <c r="BR42" s="682"/>
      <c r="BS42" s="682"/>
      <c r="BT42" s="682"/>
      <c r="BU42" s="683"/>
      <c r="BV42" s="732">
        <v>442</v>
      </c>
      <c r="BW42" s="733"/>
      <c r="BX42" s="733"/>
      <c r="BY42" s="733"/>
      <c r="BZ42" s="733"/>
      <c r="CA42" s="733"/>
      <c r="CB42" s="742"/>
      <c r="CD42" s="657" t="s">
        <v>362</v>
      </c>
      <c r="CE42" s="658"/>
      <c r="CF42" s="658"/>
      <c r="CG42" s="658"/>
      <c r="CH42" s="658"/>
      <c r="CI42" s="658"/>
      <c r="CJ42" s="658"/>
      <c r="CK42" s="658"/>
      <c r="CL42" s="658"/>
      <c r="CM42" s="658"/>
      <c r="CN42" s="658"/>
      <c r="CO42" s="658"/>
      <c r="CP42" s="658"/>
      <c r="CQ42" s="659"/>
      <c r="CR42" s="660">
        <v>1105930</v>
      </c>
      <c r="CS42" s="693"/>
      <c r="CT42" s="693"/>
      <c r="CU42" s="693"/>
      <c r="CV42" s="693"/>
      <c r="CW42" s="693"/>
      <c r="CX42" s="693"/>
      <c r="CY42" s="694"/>
      <c r="CZ42" s="665">
        <v>8.4</v>
      </c>
      <c r="DA42" s="691"/>
      <c r="DB42" s="691"/>
      <c r="DC42" s="695"/>
      <c r="DD42" s="669">
        <v>351911</v>
      </c>
      <c r="DE42" s="693"/>
      <c r="DF42" s="693"/>
      <c r="DG42" s="693"/>
      <c r="DH42" s="693"/>
      <c r="DI42" s="693"/>
      <c r="DJ42" s="693"/>
      <c r="DK42" s="694"/>
      <c r="DL42" s="743"/>
      <c r="DM42" s="744"/>
      <c r="DN42" s="744"/>
      <c r="DO42" s="744"/>
      <c r="DP42" s="744"/>
      <c r="DQ42" s="744"/>
      <c r="DR42" s="744"/>
      <c r="DS42" s="744"/>
      <c r="DT42" s="744"/>
      <c r="DU42" s="744"/>
      <c r="DV42" s="745"/>
      <c r="DW42" s="734"/>
      <c r="DX42" s="735"/>
      <c r="DY42" s="735"/>
      <c r="DZ42" s="735"/>
      <c r="EA42" s="735"/>
      <c r="EB42" s="735"/>
      <c r="EC42" s="736"/>
    </row>
    <row r="43" spans="2:133" ht="11.25" customHeight="1" x14ac:dyDescent="0.15">
      <c r="B43" s="214" t="s">
        <v>363</v>
      </c>
      <c r="CD43" s="657" t="s">
        <v>364</v>
      </c>
      <c r="CE43" s="658"/>
      <c r="CF43" s="658"/>
      <c r="CG43" s="658"/>
      <c r="CH43" s="658"/>
      <c r="CI43" s="658"/>
      <c r="CJ43" s="658"/>
      <c r="CK43" s="658"/>
      <c r="CL43" s="658"/>
      <c r="CM43" s="658"/>
      <c r="CN43" s="658"/>
      <c r="CO43" s="658"/>
      <c r="CP43" s="658"/>
      <c r="CQ43" s="659"/>
      <c r="CR43" s="660">
        <v>32440</v>
      </c>
      <c r="CS43" s="693"/>
      <c r="CT43" s="693"/>
      <c r="CU43" s="693"/>
      <c r="CV43" s="693"/>
      <c r="CW43" s="693"/>
      <c r="CX43" s="693"/>
      <c r="CY43" s="694"/>
      <c r="CZ43" s="665">
        <v>0.2</v>
      </c>
      <c r="DA43" s="691"/>
      <c r="DB43" s="691"/>
      <c r="DC43" s="695"/>
      <c r="DD43" s="669">
        <v>24040</v>
      </c>
      <c r="DE43" s="693"/>
      <c r="DF43" s="693"/>
      <c r="DG43" s="693"/>
      <c r="DH43" s="693"/>
      <c r="DI43" s="693"/>
      <c r="DJ43" s="693"/>
      <c r="DK43" s="694"/>
      <c r="DL43" s="743"/>
      <c r="DM43" s="744"/>
      <c r="DN43" s="744"/>
      <c r="DO43" s="744"/>
      <c r="DP43" s="744"/>
      <c r="DQ43" s="744"/>
      <c r="DR43" s="744"/>
      <c r="DS43" s="744"/>
      <c r="DT43" s="744"/>
      <c r="DU43" s="744"/>
      <c r="DV43" s="745"/>
      <c r="DW43" s="734"/>
      <c r="DX43" s="735"/>
      <c r="DY43" s="735"/>
      <c r="DZ43" s="735"/>
      <c r="EA43" s="735"/>
      <c r="EB43" s="735"/>
      <c r="EC43" s="736"/>
    </row>
    <row r="44" spans="2:133" ht="11.25" customHeight="1" x14ac:dyDescent="0.15">
      <c r="B44" s="746" t="s">
        <v>365</v>
      </c>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746"/>
      <c r="AK44" s="746"/>
      <c r="AL44" s="746"/>
      <c r="AM44" s="746"/>
      <c r="AN44" s="746"/>
      <c r="AO44" s="746"/>
      <c r="AP44" s="746"/>
      <c r="AQ44" s="746"/>
      <c r="AR44" s="746"/>
      <c r="AS44" s="746"/>
      <c r="AT44" s="746"/>
      <c r="AU44" s="746"/>
      <c r="AV44" s="746"/>
      <c r="AW44" s="746"/>
      <c r="AX44" s="746"/>
      <c r="AY44" s="746"/>
      <c r="AZ44" s="746"/>
      <c r="BA44" s="746"/>
      <c r="BB44" s="746"/>
      <c r="BC44" s="746"/>
      <c r="BD44" s="746"/>
      <c r="BE44" s="746"/>
      <c r="BF44" s="746"/>
      <c r="BG44" s="746"/>
      <c r="BH44" s="746"/>
      <c r="BI44" s="746"/>
      <c r="BJ44" s="746"/>
      <c r="BK44" s="746"/>
      <c r="BL44" s="746"/>
      <c r="BM44" s="746"/>
      <c r="BN44" s="746"/>
      <c r="BO44" s="746"/>
      <c r="BP44" s="746"/>
      <c r="BQ44" s="746"/>
      <c r="BR44" s="746"/>
      <c r="BS44" s="746"/>
      <c r="BT44" s="746"/>
      <c r="BU44" s="746"/>
      <c r="BV44" s="746"/>
      <c r="BW44" s="746"/>
      <c r="BX44" s="746"/>
      <c r="BY44" s="746"/>
      <c r="BZ44" s="746"/>
      <c r="CA44" s="746"/>
      <c r="CB44" s="746"/>
      <c r="CC44" s="747"/>
      <c r="CD44" s="696" t="s">
        <v>312</v>
      </c>
      <c r="CE44" s="697"/>
      <c r="CF44" s="657" t="s">
        <v>366</v>
      </c>
      <c r="CG44" s="658"/>
      <c r="CH44" s="658"/>
      <c r="CI44" s="658"/>
      <c r="CJ44" s="658"/>
      <c r="CK44" s="658"/>
      <c r="CL44" s="658"/>
      <c r="CM44" s="658"/>
      <c r="CN44" s="658"/>
      <c r="CO44" s="658"/>
      <c r="CP44" s="658"/>
      <c r="CQ44" s="659"/>
      <c r="CR44" s="660">
        <v>1086417</v>
      </c>
      <c r="CS44" s="661"/>
      <c r="CT44" s="661"/>
      <c r="CU44" s="661"/>
      <c r="CV44" s="661"/>
      <c r="CW44" s="661"/>
      <c r="CX44" s="661"/>
      <c r="CY44" s="662"/>
      <c r="CZ44" s="665">
        <v>8.3000000000000007</v>
      </c>
      <c r="DA44" s="666"/>
      <c r="DB44" s="666"/>
      <c r="DC44" s="672"/>
      <c r="DD44" s="669">
        <v>346980</v>
      </c>
      <c r="DE44" s="661"/>
      <c r="DF44" s="661"/>
      <c r="DG44" s="661"/>
      <c r="DH44" s="661"/>
      <c r="DI44" s="661"/>
      <c r="DJ44" s="661"/>
      <c r="DK44" s="662"/>
      <c r="DL44" s="743"/>
      <c r="DM44" s="744"/>
      <c r="DN44" s="744"/>
      <c r="DO44" s="744"/>
      <c r="DP44" s="744"/>
      <c r="DQ44" s="744"/>
      <c r="DR44" s="744"/>
      <c r="DS44" s="744"/>
      <c r="DT44" s="744"/>
      <c r="DU44" s="744"/>
      <c r="DV44" s="745"/>
      <c r="DW44" s="734"/>
      <c r="DX44" s="735"/>
      <c r="DY44" s="735"/>
      <c r="DZ44" s="735"/>
      <c r="EA44" s="735"/>
      <c r="EB44" s="735"/>
      <c r="EC44" s="736"/>
    </row>
    <row r="45" spans="2:133" ht="11.25" customHeight="1" x14ac:dyDescent="0.15">
      <c r="B45" s="746" t="s">
        <v>367</v>
      </c>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c r="AR45" s="746"/>
      <c r="AS45" s="746"/>
      <c r="AT45" s="746"/>
      <c r="AU45" s="746"/>
      <c r="AV45" s="746"/>
      <c r="AW45" s="746"/>
      <c r="AX45" s="746"/>
      <c r="AY45" s="746"/>
      <c r="AZ45" s="746"/>
      <c r="BA45" s="746"/>
      <c r="BB45" s="746"/>
      <c r="BC45" s="746"/>
      <c r="BD45" s="746"/>
      <c r="BE45" s="746"/>
      <c r="BF45" s="746"/>
      <c r="BG45" s="746"/>
      <c r="BH45" s="746"/>
      <c r="BI45" s="746"/>
      <c r="BJ45" s="746"/>
      <c r="BK45" s="746"/>
      <c r="BL45" s="746"/>
      <c r="BM45" s="746"/>
      <c r="BN45" s="746"/>
      <c r="BO45" s="746"/>
      <c r="BP45" s="746"/>
      <c r="BQ45" s="746"/>
      <c r="BR45" s="746"/>
      <c r="BS45" s="746"/>
      <c r="BT45" s="746"/>
      <c r="BU45" s="746"/>
      <c r="BV45" s="746"/>
      <c r="BW45" s="746"/>
      <c r="BX45" s="746"/>
      <c r="BY45" s="746"/>
      <c r="BZ45" s="746"/>
      <c r="CA45" s="746"/>
      <c r="CB45" s="746"/>
      <c r="CC45" s="747"/>
      <c r="CD45" s="698"/>
      <c r="CE45" s="699"/>
      <c r="CF45" s="657" t="s">
        <v>368</v>
      </c>
      <c r="CG45" s="658"/>
      <c r="CH45" s="658"/>
      <c r="CI45" s="658"/>
      <c r="CJ45" s="658"/>
      <c r="CK45" s="658"/>
      <c r="CL45" s="658"/>
      <c r="CM45" s="658"/>
      <c r="CN45" s="658"/>
      <c r="CO45" s="658"/>
      <c r="CP45" s="658"/>
      <c r="CQ45" s="659"/>
      <c r="CR45" s="660">
        <v>549757</v>
      </c>
      <c r="CS45" s="693"/>
      <c r="CT45" s="693"/>
      <c r="CU45" s="693"/>
      <c r="CV45" s="693"/>
      <c r="CW45" s="693"/>
      <c r="CX45" s="693"/>
      <c r="CY45" s="694"/>
      <c r="CZ45" s="665">
        <v>4.2</v>
      </c>
      <c r="DA45" s="691"/>
      <c r="DB45" s="691"/>
      <c r="DC45" s="695"/>
      <c r="DD45" s="669">
        <v>52432</v>
      </c>
      <c r="DE45" s="693"/>
      <c r="DF45" s="693"/>
      <c r="DG45" s="693"/>
      <c r="DH45" s="693"/>
      <c r="DI45" s="693"/>
      <c r="DJ45" s="693"/>
      <c r="DK45" s="694"/>
      <c r="DL45" s="743"/>
      <c r="DM45" s="744"/>
      <c r="DN45" s="744"/>
      <c r="DO45" s="744"/>
      <c r="DP45" s="744"/>
      <c r="DQ45" s="744"/>
      <c r="DR45" s="744"/>
      <c r="DS45" s="744"/>
      <c r="DT45" s="744"/>
      <c r="DU45" s="744"/>
      <c r="DV45" s="745"/>
      <c r="DW45" s="734"/>
      <c r="DX45" s="735"/>
      <c r="DY45" s="735"/>
      <c r="DZ45" s="735"/>
      <c r="EA45" s="735"/>
      <c r="EB45" s="735"/>
      <c r="EC45" s="736"/>
    </row>
    <row r="46" spans="2:133" ht="11.25" customHeight="1" x14ac:dyDescent="0.15">
      <c r="B46" s="225"/>
      <c r="CD46" s="698"/>
      <c r="CE46" s="699"/>
      <c r="CF46" s="657" t="s">
        <v>369</v>
      </c>
      <c r="CG46" s="658"/>
      <c r="CH46" s="658"/>
      <c r="CI46" s="658"/>
      <c r="CJ46" s="658"/>
      <c r="CK46" s="658"/>
      <c r="CL46" s="658"/>
      <c r="CM46" s="658"/>
      <c r="CN46" s="658"/>
      <c r="CO46" s="658"/>
      <c r="CP46" s="658"/>
      <c r="CQ46" s="659"/>
      <c r="CR46" s="660">
        <v>524896</v>
      </c>
      <c r="CS46" s="661"/>
      <c r="CT46" s="661"/>
      <c r="CU46" s="661"/>
      <c r="CV46" s="661"/>
      <c r="CW46" s="661"/>
      <c r="CX46" s="661"/>
      <c r="CY46" s="662"/>
      <c r="CZ46" s="665">
        <v>4</v>
      </c>
      <c r="DA46" s="666"/>
      <c r="DB46" s="666"/>
      <c r="DC46" s="672"/>
      <c r="DD46" s="669">
        <v>284084</v>
      </c>
      <c r="DE46" s="661"/>
      <c r="DF46" s="661"/>
      <c r="DG46" s="661"/>
      <c r="DH46" s="661"/>
      <c r="DI46" s="661"/>
      <c r="DJ46" s="661"/>
      <c r="DK46" s="662"/>
      <c r="DL46" s="743"/>
      <c r="DM46" s="744"/>
      <c r="DN46" s="744"/>
      <c r="DO46" s="744"/>
      <c r="DP46" s="744"/>
      <c r="DQ46" s="744"/>
      <c r="DR46" s="744"/>
      <c r="DS46" s="744"/>
      <c r="DT46" s="744"/>
      <c r="DU46" s="744"/>
      <c r="DV46" s="745"/>
      <c r="DW46" s="734"/>
      <c r="DX46" s="735"/>
      <c r="DY46" s="735"/>
      <c r="DZ46" s="735"/>
      <c r="EA46" s="735"/>
      <c r="EB46" s="735"/>
      <c r="EC46" s="736"/>
    </row>
    <row r="47" spans="2:133" ht="11.25" customHeight="1" x14ac:dyDescent="0.15">
      <c r="B47" s="225"/>
      <c r="CD47" s="698"/>
      <c r="CE47" s="699"/>
      <c r="CF47" s="657" t="s">
        <v>370</v>
      </c>
      <c r="CG47" s="658"/>
      <c r="CH47" s="658"/>
      <c r="CI47" s="658"/>
      <c r="CJ47" s="658"/>
      <c r="CK47" s="658"/>
      <c r="CL47" s="658"/>
      <c r="CM47" s="658"/>
      <c r="CN47" s="658"/>
      <c r="CO47" s="658"/>
      <c r="CP47" s="658"/>
      <c r="CQ47" s="659"/>
      <c r="CR47" s="660">
        <v>19513</v>
      </c>
      <c r="CS47" s="693"/>
      <c r="CT47" s="693"/>
      <c r="CU47" s="693"/>
      <c r="CV47" s="693"/>
      <c r="CW47" s="693"/>
      <c r="CX47" s="693"/>
      <c r="CY47" s="694"/>
      <c r="CZ47" s="665">
        <v>0.1</v>
      </c>
      <c r="DA47" s="691"/>
      <c r="DB47" s="691"/>
      <c r="DC47" s="695"/>
      <c r="DD47" s="669">
        <v>4931</v>
      </c>
      <c r="DE47" s="693"/>
      <c r="DF47" s="693"/>
      <c r="DG47" s="693"/>
      <c r="DH47" s="693"/>
      <c r="DI47" s="693"/>
      <c r="DJ47" s="693"/>
      <c r="DK47" s="694"/>
      <c r="DL47" s="743"/>
      <c r="DM47" s="744"/>
      <c r="DN47" s="744"/>
      <c r="DO47" s="744"/>
      <c r="DP47" s="744"/>
      <c r="DQ47" s="744"/>
      <c r="DR47" s="744"/>
      <c r="DS47" s="744"/>
      <c r="DT47" s="744"/>
      <c r="DU47" s="744"/>
      <c r="DV47" s="745"/>
      <c r="DW47" s="734"/>
      <c r="DX47" s="735"/>
      <c r="DY47" s="735"/>
      <c r="DZ47" s="735"/>
      <c r="EA47" s="735"/>
      <c r="EB47" s="735"/>
      <c r="EC47" s="736"/>
    </row>
    <row r="48" spans="2:133" x14ac:dyDescent="0.15">
      <c r="B48" s="225"/>
      <c r="CD48" s="700"/>
      <c r="CE48" s="701"/>
      <c r="CF48" s="657" t="s">
        <v>371</v>
      </c>
      <c r="CG48" s="658"/>
      <c r="CH48" s="658"/>
      <c r="CI48" s="658"/>
      <c r="CJ48" s="658"/>
      <c r="CK48" s="658"/>
      <c r="CL48" s="658"/>
      <c r="CM48" s="658"/>
      <c r="CN48" s="658"/>
      <c r="CO48" s="658"/>
      <c r="CP48" s="658"/>
      <c r="CQ48" s="659"/>
      <c r="CR48" s="660" t="s">
        <v>247</v>
      </c>
      <c r="CS48" s="661"/>
      <c r="CT48" s="661"/>
      <c r="CU48" s="661"/>
      <c r="CV48" s="661"/>
      <c r="CW48" s="661"/>
      <c r="CX48" s="661"/>
      <c r="CY48" s="662"/>
      <c r="CZ48" s="665" t="s">
        <v>247</v>
      </c>
      <c r="DA48" s="666"/>
      <c r="DB48" s="666"/>
      <c r="DC48" s="672"/>
      <c r="DD48" s="669" t="s">
        <v>131</v>
      </c>
      <c r="DE48" s="661"/>
      <c r="DF48" s="661"/>
      <c r="DG48" s="661"/>
      <c r="DH48" s="661"/>
      <c r="DI48" s="661"/>
      <c r="DJ48" s="661"/>
      <c r="DK48" s="662"/>
      <c r="DL48" s="743"/>
      <c r="DM48" s="744"/>
      <c r="DN48" s="744"/>
      <c r="DO48" s="744"/>
      <c r="DP48" s="744"/>
      <c r="DQ48" s="744"/>
      <c r="DR48" s="744"/>
      <c r="DS48" s="744"/>
      <c r="DT48" s="744"/>
      <c r="DU48" s="744"/>
      <c r="DV48" s="745"/>
      <c r="DW48" s="734"/>
      <c r="DX48" s="735"/>
      <c r="DY48" s="735"/>
      <c r="DZ48" s="735"/>
      <c r="EA48" s="735"/>
      <c r="EB48" s="735"/>
      <c r="EC48" s="736"/>
    </row>
    <row r="49" spans="2:133" ht="11.25" customHeight="1" x14ac:dyDescent="0.15">
      <c r="B49" s="225"/>
      <c r="CD49" s="681" t="s">
        <v>372</v>
      </c>
      <c r="CE49" s="682"/>
      <c r="CF49" s="682"/>
      <c r="CG49" s="682"/>
      <c r="CH49" s="682"/>
      <c r="CI49" s="682"/>
      <c r="CJ49" s="682"/>
      <c r="CK49" s="682"/>
      <c r="CL49" s="682"/>
      <c r="CM49" s="682"/>
      <c r="CN49" s="682"/>
      <c r="CO49" s="682"/>
      <c r="CP49" s="682"/>
      <c r="CQ49" s="683"/>
      <c r="CR49" s="732">
        <v>13153406</v>
      </c>
      <c r="CS49" s="719"/>
      <c r="CT49" s="719"/>
      <c r="CU49" s="719"/>
      <c r="CV49" s="719"/>
      <c r="CW49" s="719"/>
      <c r="CX49" s="719"/>
      <c r="CY49" s="748"/>
      <c r="CZ49" s="740">
        <v>100</v>
      </c>
      <c r="DA49" s="749"/>
      <c r="DB49" s="749"/>
      <c r="DC49" s="750"/>
      <c r="DD49" s="751">
        <v>8603772</v>
      </c>
      <c r="DE49" s="719"/>
      <c r="DF49" s="719"/>
      <c r="DG49" s="719"/>
      <c r="DH49" s="719"/>
      <c r="DI49" s="719"/>
      <c r="DJ49" s="719"/>
      <c r="DK49" s="748"/>
      <c r="DL49" s="752"/>
      <c r="DM49" s="753"/>
      <c r="DN49" s="753"/>
      <c r="DO49" s="753"/>
      <c r="DP49" s="753"/>
      <c r="DQ49" s="753"/>
      <c r="DR49" s="753"/>
      <c r="DS49" s="753"/>
      <c r="DT49" s="753"/>
      <c r="DU49" s="753"/>
      <c r="DV49" s="754"/>
      <c r="DW49" s="755"/>
      <c r="DX49" s="756"/>
      <c r="DY49" s="756"/>
      <c r="DZ49" s="756"/>
      <c r="EA49" s="756"/>
      <c r="EB49" s="756"/>
      <c r="EC49" s="757"/>
    </row>
  </sheetData>
  <sheetProtection algorithmName="SHA-512" hashValue="NGAQDb6KH6gzUQ+m7IrUgNz2TdFpENzKRJ9T+Sf+Ok6ARqHM1C2WlIEh19kdxqTs0SJM7LzmtF/ZIR4NXvlQ3g==" saltValue="UBQecVp+lPNxiXmtsDqe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8" t="s">
        <v>373</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9" t="s">
        <v>374</v>
      </c>
      <c r="DK2" s="760"/>
      <c r="DL2" s="760"/>
      <c r="DM2" s="760"/>
      <c r="DN2" s="760"/>
      <c r="DO2" s="761"/>
      <c r="DP2" s="228"/>
      <c r="DQ2" s="759" t="s">
        <v>375</v>
      </c>
      <c r="DR2" s="760"/>
      <c r="DS2" s="760"/>
      <c r="DT2" s="760"/>
      <c r="DU2" s="760"/>
      <c r="DV2" s="760"/>
      <c r="DW2" s="760"/>
      <c r="DX2" s="760"/>
      <c r="DY2" s="760"/>
      <c r="DZ2" s="76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2" t="s">
        <v>376</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2"/>
      <c r="BA4" s="232"/>
      <c r="BB4" s="232"/>
      <c r="BC4" s="232"/>
      <c r="BD4" s="232"/>
      <c r="BE4" s="233"/>
      <c r="BF4" s="233"/>
      <c r="BG4" s="233"/>
      <c r="BH4" s="233"/>
      <c r="BI4" s="233"/>
      <c r="BJ4" s="233"/>
      <c r="BK4" s="233"/>
      <c r="BL4" s="233"/>
      <c r="BM4" s="233"/>
      <c r="BN4" s="233"/>
      <c r="BO4" s="233"/>
      <c r="BP4" s="233"/>
      <c r="BQ4" s="763" t="s">
        <v>377</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4"/>
    </row>
    <row r="5" spans="1:131" s="235" customFormat="1" ht="26.25" customHeight="1" x14ac:dyDescent="0.15">
      <c r="A5" s="764" t="s">
        <v>378</v>
      </c>
      <c r="B5" s="765"/>
      <c r="C5" s="765"/>
      <c r="D5" s="765"/>
      <c r="E5" s="765"/>
      <c r="F5" s="765"/>
      <c r="G5" s="765"/>
      <c r="H5" s="765"/>
      <c r="I5" s="765"/>
      <c r="J5" s="765"/>
      <c r="K5" s="765"/>
      <c r="L5" s="765"/>
      <c r="M5" s="765"/>
      <c r="N5" s="765"/>
      <c r="O5" s="765"/>
      <c r="P5" s="766"/>
      <c r="Q5" s="770" t="s">
        <v>379</v>
      </c>
      <c r="R5" s="771"/>
      <c r="S5" s="771"/>
      <c r="T5" s="771"/>
      <c r="U5" s="772"/>
      <c r="V5" s="770" t="s">
        <v>380</v>
      </c>
      <c r="W5" s="771"/>
      <c r="X5" s="771"/>
      <c r="Y5" s="771"/>
      <c r="Z5" s="772"/>
      <c r="AA5" s="770" t="s">
        <v>381</v>
      </c>
      <c r="AB5" s="771"/>
      <c r="AC5" s="771"/>
      <c r="AD5" s="771"/>
      <c r="AE5" s="771"/>
      <c r="AF5" s="776" t="s">
        <v>382</v>
      </c>
      <c r="AG5" s="771"/>
      <c r="AH5" s="771"/>
      <c r="AI5" s="771"/>
      <c r="AJ5" s="777"/>
      <c r="AK5" s="771" t="s">
        <v>383</v>
      </c>
      <c r="AL5" s="771"/>
      <c r="AM5" s="771"/>
      <c r="AN5" s="771"/>
      <c r="AO5" s="772"/>
      <c r="AP5" s="770" t="s">
        <v>384</v>
      </c>
      <c r="AQ5" s="771"/>
      <c r="AR5" s="771"/>
      <c r="AS5" s="771"/>
      <c r="AT5" s="772"/>
      <c r="AU5" s="770" t="s">
        <v>385</v>
      </c>
      <c r="AV5" s="771"/>
      <c r="AW5" s="771"/>
      <c r="AX5" s="771"/>
      <c r="AY5" s="777"/>
      <c r="AZ5" s="232"/>
      <c r="BA5" s="232"/>
      <c r="BB5" s="232"/>
      <c r="BC5" s="232"/>
      <c r="BD5" s="232"/>
      <c r="BE5" s="233"/>
      <c r="BF5" s="233"/>
      <c r="BG5" s="233"/>
      <c r="BH5" s="233"/>
      <c r="BI5" s="233"/>
      <c r="BJ5" s="233"/>
      <c r="BK5" s="233"/>
      <c r="BL5" s="233"/>
      <c r="BM5" s="233"/>
      <c r="BN5" s="233"/>
      <c r="BO5" s="233"/>
      <c r="BP5" s="233"/>
      <c r="BQ5" s="764" t="s">
        <v>386</v>
      </c>
      <c r="BR5" s="765"/>
      <c r="BS5" s="765"/>
      <c r="BT5" s="765"/>
      <c r="BU5" s="765"/>
      <c r="BV5" s="765"/>
      <c r="BW5" s="765"/>
      <c r="BX5" s="765"/>
      <c r="BY5" s="765"/>
      <c r="BZ5" s="765"/>
      <c r="CA5" s="765"/>
      <c r="CB5" s="765"/>
      <c r="CC5" s="765"/>
      <c r="CD5" s="765"/>
      <c r="CE5" s="765"/>
      <c r="CF5" s="765"/>
      <c r="CG5" s="766"/>
      <c r="CH5" s="770" t="s">
        <v>387</v>
      </c>
      <c r="CI5" s="771"/>
      <c r="CJ5" s="771"/>
      <c r="CK5" s="771"/>
      <c r="CL5" s="772"/>
      <c r="CM5" s="770" t="s">
        <v>388</v>
      </c>
      <c r="CN5" s="771"/>
      <c r="CO5" s="771"/>
      <c r="CP5" s="771"/>
      <c r="CQ5" s="772"/>
      <c r="CR5" s="770" t="s">
        <v>389</v>
      </c>
      <c r="CS5" s="771"/>
      <c r="CT5" s="771"/>
      <c r="CU5" s="771"/>
      <c r="CV5" s="772"/>
      <c r="CW5" s="770" t="s">
        <v>390</v>
      </c>
      <c r="CX5" s="771"/>
      <c r="CY5" s="771"/>
      <c r="CZ5" s="771"/>
      <c r="DA5" s="772"/>
      <c r="DB5" s="770" t="s">
        <v>391</v>
      </c>
      <c r="DC5" s="771"/>
      <c r="DD5" s="771"/>
      <c r="DE5" s="771"/>
      <c r="DF5" s="772"/>
      <c r="DG5" s="799" t="s">
        <v>392</v>
      </c>
      <c r="DH5" s="800"/>
      <c r="DI5" s="800"/>
      <c r="DJ5" s="800"/>
      <c r="DK5" s="801"/>
      <c r="DL5" s="799" t="s">
        <v>393</v>
      </c>
      <c r="DM5" s="800"/>
      <c r="DN5" s="800"/>
      <c r="DO5" s="800"/>
      <c r="DP5" s="801"/>
      <c r="DQ5" s="770" t="s">
        <v>394</v>
      </c>
      <c r="DR5" s="771"/>
      <c r="DS5" s="771"/>
      <c r="DT5" s="771"/>
      <c r="DU5" s="772"/>
      <c r="DV5" s="770" t="s">
        <v>385</v>
      </c>
      <c r="DW5" s="771"/>
      <c r="DX5" s="771"/>
      <c r="DY5" s="771"/>
      <c r="DZ5" s="777"/>
      <c r="EA5" s="234"/>
    </row>
    <row r="6" spans="1:131" s="235" customFormat="1" ht="26.25" customHeight="1" thickBot="1" x14ac:dyDescent="0.2">
      <c r="A6" s="767"/>
      <c r="B6" s="768"/>
      <c r="C6" s="768"/>
      <c r="D6" s="768"/>
      <c r="E6" s="768"/>
      <c r="F6" s="768"/>
      <c r="G6" s="768"/>
      <c r="H6" s="768"/>
      <c r="I6" s="768"/>
      <c r="J6" s="768"/>
      <c r="K6" s="768"/>
      <c r="L6" s="768"/>
      <c r="M6" s="768"/>
      <c r="N6" s="768"/>
      <c r="O6" s="768"/>
      <c r="P6" s="769"/>
      <c r="Q6" s="773"/>
      <c r="R6" s="774"/>
      <c r="S6" s="774"/>
      <c r="T6" s="774"/>
      <c r="U6" s="775"/>
      <c r="V6" s="773"/>
      <c r="W6" s="774"/>
      <c r="X6" s="774"/>
      <c r="Y6" s="774"/>
      <c r="Z6" s="775"/>
      <c r="AA6" s="773"/>
      <c r="AB6" s="774"/>
      <c r="AC6" s="774"/>
      <c r="AD6" s="774"/>
      <c r="AE6" s="774"/>
      <c r="AF6" s="778"/>
      <c r="AG6" s="774"/>
      <c r="AH6" s="774"/>
      <c r="AI6" s="774"/>
      <c r="AJ6" s="779"/>
      <c r="AK6" s="774"/>
      <c r="AL6" s="774"/>
      <c r="AM6" s="774"/>
      <c r="AN6" s="774"/>
      <c r="AO6" s="775"/>
      <c r="AP6" s="773"/>
      <c r="AQ6" s="774"/>
      <c r="AR6" s="774"/>
      <c r="AS6" s="774"/>
      <c r="AT6" s="775"/>
      <c r="AU6" s="773"/>
      <c r="AV6" s="774"/>
      <c r="AW6" s="774"/>
      <c r="AX6" s="774"/>
      <c r="AY6" s="779"/>
      <c r="AZ6" s="232"/>
      <c r="BA6" s="232"/>
      <c r="BB6" s="232"/>
      <c r="BC6" s="232"/>
      <c r="BD6" s="232"/>
      <c r="BE6" s="233"/>
      <c r="BF6" s="233"/>
      <c r="BG6" s="233"/>
      <c r="BH6" s="233"/>
      <c r="BI6" s="233"/>
      <c r="BJ6" s="233"/>
      <c r="BK6" s="233"/>
      <c r="BL6" s="233"/>
      <c r="BM6" s="233"/>
      <c r="BN6" s="233"/>
      <c r="BO6" s="233"/>
      <c r="BP6" s="233"/>
      <c r="BQ6" s="767"/>
      <c r="BR6" s="768"/>
      <c r="BS6" s="768"/>
      <c r="BT6" s="768"/>
      <c r="BU6" s="768"/>
      <c r="BV6" s="768"/>
      <c r="BW6" s="768"/>
      <c r="BX6" s="768"/>
      <c r="BY6" s="768"/>
      <c r="BZ6" s="768"/>
      <c r="CA6" s="768"/>
      <c r="CB6" s="768"/>
      <c r="CC6" s="768"/>
      <c r="CD6" s="768"/>
      <c r="CE6" s="768"/>
      <c r="CF6" s="768"/>
      <c r="CG6" s="769"/>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802"/>
      <c r="DH6" s="803"/>
      <c r="DI6" s="803"/>
      <c r="DJ6" s="803"/>
      <c r="DK6" s="804"/>
      <c r="DL6" s="802"/>
      <c r="DM6" s="803"/>
      <c r="DN6" s="803"/>
      <c r="DO6" s="803"/>
      <c r="DP6" s="804"/>
      <c r="DQ6" s="773"/>
      <c r="DR6" s="774"/>
      <c r="DS6" s="774"/>
      <c r="DT6" s="774"/>
      <c r="DU6" s="775"/>
      <c r="DV6" s="773"/>
      <c r="DW6" s="774"/>
      <c r="DX6" s="774"/>
      <c r="DY6" s="774"/>
      <c r="DZ6" s="779"/>
      <c r="EA6" s="234"/>
    </row>
    <row r="7" spans="1:131" s="235" customFormat="1" ht="26.25" customHeight="1" thickTop="1" x14ac:dyDescent="0.15">
      <c r="A7" s="236">
        <v>1</v>
      </c>
      <c r="B7" s="786" t="s">
        <v>395</v>
      </c>
      <c r="C7" s="787"/>
      <c r="D7" s="787"/>
      <c r="E7" s="787"/>
      <c r="F7" s="787"/>
      <c r="G7" s="787"/>
      <c r="H7" s="787"/>
      <c r="I7" s="787"/>
      <c r="J7" s="787"/>
      <c r="K7" s="787"/>
      <c r="L7" s="787"/>
      <c r="M7" s="787"/>
      <c r="N7" s="787"/>
      <c r="O7" s="787"/>
      <c r="P7" s="788"/>
      <c r="Q7" s="789">
        <v>13527</v>
      </c>
      <c r="R7" s="790"/>
      <c r="S7" s="790"/>
      <c r="T7" s="790"/>
      <c r="U7" s="790"/>
      <c r="V7" s="790">
        <v>13141</v>
      </c>
      <c r="W7" s="790"/>
      <c r="X7" s="790"/>
      <c r="Y7" s="790"/>
      <c r="Z7" s="790"/>
      <c r="AA7" s="790">
        <v>386</v>
      </c>
      <c r="AB7" s="790"/>
      <c r="AC7" s="790"/>
      <c r="AD7" s="790"/>
      <c r="AE7" s="791"/>
      <c r="AF7" s="792">
        <v>380</v>
      </c>
      <c r="AG7" s="793"/>
      <c r="AH7" s="793"/>
      <c r="AI7" s="793"/>
      <c r="AJ7" s="794"/>
      <c r="AK7" s="795">
        <v>482</v>
      </c>
      <c r="AL7" s="796"/>
      <c r="AM7" s="796"/>
      <c r="AN7" s="796"/>
      <c r="AO7" s="796"/>
      <c r="AP7" s="796">
        <v>8649</v>
      </c>
      <c r="AQ7" s="796"/>
      <c r="AR7" s="796"/>
      <c r="AS7" s="796"/>
      <c r="AT7" s="796"/>
      <c r="AU7" s="797"/>
      <c r="AV7" s="797"/>
      <c r="AW7" s="797"/>
      <c r="AX7" s="797"/>
      <c r="AY7" s="798"/>
      <c r="AZ7" s="232"/>
      <c r="BA7" s="232"/>
      <c r="BB7" s="232"/>
      <c r="BC7" s="232"/>
      <c r="BD7" s="232"/>
      <c r="BE7" s="233"/>
      <c r="BF7" s="233"/>
      <c r="BG7" s="233"/>
      <c r="BH7" s="233"/>
      <c r="BI7" s="233"/>
      <c r="BJ7" s="233"/>
      <c r="BK7" s="233"/>
      <c r="BL7" s="233"/>
      <c r="BM7" s="233"/>
      <c r="BN7" s="233"/>
      <c r="BO7" s="233"/>
      <c r="BP7" s="233"/>
      <c r="BQ7" s="236">
        <v>1</v>
      </c>
      <c r="BR7" s="237"/>
      <c r="BS7" s="783" t="s">
        <v>598</v>
      </c>
      <c r="BT7" s="784"/>
      <c r="BU7" s="784"/>
      <c r="BV7" s="784"/>
      <c r="BW7" s="784"/>
      <c r="BX7" s="784"/>
      <c r="BY7" s="784"/>
      <c r="BZ7" s="784"/>
      <c r="CA7" s="784"/>
      <c r="CB7" s="784"/>
      <c r="CC7" s="784"/>
      <c r="CD7" s="784"/>
      <c r="CE7" s="784"/>
      <c r="CF7" s="784"/>
      <c r="CG7" s="805"/>
      <c r="CH7" s="780">
        <v>-7</v>
      </c>
      <c r="CI7" s="781"/>
      <c r="CJ7" s="781"/>
      <c r="CK7" s="781"/>
      <c r="CL7" s="782"/>
      <c r="CM7" s="780">
        <v>190</v>
      </c>
      <c r="CN7" s="781"/>
      <c r="CO7" s="781"/>
      <c r="CP7" s="781"/>
      <c r="CQ7" s="782"/>
      <c r="CR7" s="780">
        <v>30</v>
      </c>
      <c r="CS7" s="781"/>
      <c r="CT7" s="781"/>
      <c r="CU7" s="781"/>
      <c r="CV7" s="782"/>
      <c r="CW7" s="780" t="s">
        <v>597</v>
      </c>
      <c r="CX7" s="781"/>
      <c r="CY7" s="781"/>
      <c r="CZ7" s="781"/>
      <c r="DA7" s="782"/>
      <c r="DB7" s="780" t="s">
        <v>597</v>
      </c>
      <c r="DC7" s="781"/>
      <c r="DD7" s="781"/>
      <c r="DE7" s="781"/>
      <c r="DF7" s="782"/>
      <c r="DG7" s="780" t="s">
        <v>597</v>
      </c>
      <c r="DH7" s="781"/>
      <c r="DI7" s="781"/>
      <c r="DJ7" s="781"/>
      <c r="DK7" s="782"/>
      <c r="DL7" s="780" t="s">
        <v>597</v>
      </c>
      <c r="DM7" s="781"/>
      <c r="DN7" s="781"/>
      <c r="DO7" s="781"/>
      <c r="DP7" s="782"/>
      <c r="DQ7" s="780" t="s">
        <v>597</v>
      </c>
      <c r="DR7" s="781"/>
      <c r="DS7" s="781"/>
      <c r="DT7" s="781"/>
      <c r="DU7" s="782"/>
      <c r="DV7" s="783"/>
      <c r="DW7" s="784"/>
      <c r="DX7" s="784"/>
      <c r="DY7" s="784"/>
      <c r="DZ7" s="785"/>
      <c r="EA7" s="234"/>
    </row>
    <row r="8" spans="1:131" s="235" customFormat="1" ht="26.25" customHeight="1" x14ac:dyDescent="0.15">
      <c r="A8" s="238">
        <v>2</v>
      </c>
      <c r="B8" s="817" t="s">
        <v>396</v>
      </c>
      <c r="C8" s="818"/>
      <c r="D8" s="818"/>
      <c r="E8" s="818"/>
      <c r="F8" s="818"/>
      <c r="G8" s="818"/>
      <c r="H8" s="818"/>
      <c r="I8" s="818"/>
      <c r="J8" s="818"/>
      <c r="K8" s="818"/>
      <c r="L8" s="818"/>
      <c r="M8" s="818"/>
      <c r="N8" s="818"/>
      <c r="O8" s="818"/>
      <c r="P8" s="819"/>
      <c r="Q8" s="820">
        <v>1</v>
      </c>
      <c r="R8" s="821"/>
      <c r="S8" s="821"/>
      <c r="T8" s="821"/>
      <c r="U8" s="821"/>
      <c r="V8" s="821">
        <v>0</v>
      </c>
      <c r="W8" s="821"/>
      <c r="X8" s="821"/>
      <c r="Y8" s="821"/>
      <c r="Z8" s="821"/>
      <c r="AA8" s="821">
        <v>1</v>
      </c>
      <c r="AB8" s="821"/>
      <c r="AC8" s="821"/>
      <c r="AD8" s="821"/>
      <c r="AE8" s="822"/>
      <c r="AF8" s="823">
        <v>1</v>
      </c>
      <c r="AG8" s="824"/>
      <c r="AH8" s="824"/>
      <c r="AI8" s="824"/>
      <c r="AJ8" s="825"/>
      <c r="AK8" s="806" t="s">
        <v>597</v>
      </c>
      <c r="AL8" s="807"/>
      <c r="AM8" s="807"/>
      <c r="AN8" s="807"/>
      <c r="AO8" s="807"/>
      <c r="AP8" s="807" t="s">
        <v>597</v>
      </c>
      <c r="AQ8" s="807"/>
      <c r="AR8" s="807"/>
      <c r="AS8" s="807"/>
      <c r="AT8" s="807"/>
      <c r="AU8" s="808"/>
      <c r="AV8" s="808"/>
      <c r="AW8" s="808"/>
      <c r="AX8" s="808"/>
      <c r="AY8" s="809"/>
      <c r="AZ8" s="232"/>
      <c r="BA8" s="232"/>
      <c r="BB8" s="232"/>
      <c r="BC8" s="232"/>
      <c r="BD8" s="232"/>
      <c r="BE8" s="233"/>
      <c r="BF8" s="233"/>
      <c r="BG8" s="233"/>
      <c r="BH8" s="233"/>
      <c r="BI8" s="233"/>
      <c r="BJ8" s="233"/>
      <c r="BK8" s="233"/>
      <c r="BL8" s="233"/>
      <c r="BM8" s="233"/>
      <c r="BN8" s="233"/>
      <c r="BO8" s="233"/>
      <c r="BP8" s="233"/>
      <c r="BQ8" s="238">
        <v>2</v>
      </c>
      <c r="BR8" s="364" t="s">
        <v>600</v>
      </c>
      <c r="BS8" s="810" t="s">
        <v>599</v>
      </c>
      <c r="BT8" s="811"/>
      <c r="BU8" s="811"/>
      <c r="BV8" s="811"/>
      <c r="BW8" s="811"/>
      <c r="BX8" s="811"/>
      <c r="BY8" s="811"/>
      <c r="BZ8" s="811"/>
      <c r="CA8" s="811"/>
      <c r="CB8" s="811"/>
      <c r="CC8" s="811"/>
      <c r="CD8" s="811"/>
      <c r="CE8" s="811"/>
      <c r="CF8" s="811"/>
      <c r="CG8" s="812"/>
      <c r="CH8" s="813">
        <v>1</v>
      </c>
      <c r="CI8" s="814"/>
      <c r="CJ8" s="814"/>
      <c r="CK8" s="814"/>
      <c r="CL8" s="815"/>
      <c r="CM8" s="813">
        <v>93</v>
      </c>
      <c r="CN8" s="814"/>
      <c r="CO8" s="814"/>
      <c r="CP8" s="814"/>
      <c r="CQ8" s="815"/>
      <c r="CR8" s="813">
        <v>5</v>
      </c>
      <c r="CS8" s="814"/>
      <c r="CT8" s="814"/>
      <c r="CU8" s="814"/>
      <c r="CV8" s="815"/>
      <c r="CW8" s="813" t="s">
        <v>597</v>
      </c>
      <c r="CX8" s="814"/>
      <c r="CY8" s="814"/>
      <c r="CZ8" s="814"/>
      <c r="DA8" s="815"/>
      <c r="DB8" s="813">
        <v>60</v>
      </c>
      <c r="DC8" s="814"/>
      <c r="DD8" s="814"/>
      <c r="DE8" s="814"/>
      <c r="DF8" s="815"/>
      <c r="DG8" s="813" t="s">
        <v>597</v>
      </c>
      <c r="DH8" s="814"/>
      <c r="DI8" s="814"/>
      <c r="DJ8" s="814"/>
      <c r="DK8" s="815"/>
      <c r="DL8" s="813" t="s">
        <v>597</v>
      </c>
      <c r="DM8" s="814"/>
      <c r="DN8" s="814"/>
      <c r="DO8" s="814"/>
      <c r="DP8" s="815"/>
      <c r="DQ8" s="813" t="s">
        <v>597</v>
      </c>
      <c r="DR8" s="814"/>
      <c r="DS8" s="814"/>
      <c r="DT8" s="814"/>
      <c r="DU8" s="815"/>
      <c r="DV8" s="810"/>
      <c r="DW8" s="811"/>
      <c r="DX8" s="811"/>
      <c r="DY8" s="811"/>
      <c r="DZ8" s="816"/>
      <c r="EA8" s="234"/>
    </row>
    <row r="9" spans="1:131" s="235" customFormat="1" ht="26.25" customHeight="1" x14ac:dyDescent="0.15">
      <c r="A9" s="238">
        <v>3</v>
      </c>
      <c r="B9" s="817" t="s">
        <v>397</v>
      </c>
      <c r="C9" s="818"/>
      <c r="D9" s="818"/>
      <c r="E9" s="818"/>
      <c r="F9" s="818"/>
      <c r="G9" s="818"/>
      <c r="H9" s="818"/>
      <c r="I9" s="818"/>
      <c r="J9" s="818"/>
      <c r="K9" s="818"/>
      <c r="L9" s="818"/>
      <c r="M9" s="818"/>
      <c r="N9" s="818"/>
      <c r="O9" s="818"/>
      <c r="P9" s="819"/>
      <c r="Q9" s="820">
        <v>8</v>
      </c>
      <c r="R9" s="821"/>
      <c r="S9" s="821"/>
      <c r="T9" s="821"/>
      <c r="U9" s="821"/>
      <c r="V9" s="821">
        <v>8</v>
      </c>
      <c r="W9" s="821"/>
      <c r="X9" s="821"/>
      <c r="Y9" s="821"/>
      <c r="Z9" s="821"/>
      <c r="AA9" s="821">
        <v>0</v>
      </c>
      <c r="AB9" s="821"/>
      <c r="AC9" s="821"/>
      <c r="AD9" s="821"/>
      <c r="AE9" s="822"/>
      <c r="AF9" s="823">
        <v>0</v>
      </c>
      <c r="AG9" s="824"/>
      <c r="AH9" s="824"/>
      <c r="AI9" s="824"/>
      <c r="AJ9" s="825"/>
      <c r="AK9" s="806" t="s">
        <v>597</v>
      </c>
      <c r="AL9" s="807"/>
      <c r="AM9" s="807"/>
      <c r="AN9" s="807"/>
      <c r="AO9" s="807"/>
      <c r="AP9" s="807" t="s">
        <v>597</v>
      </c>
      <c r="AQ9" s="807"/>
      <c r="AR9" s="807"/>
      <c r="AS9" s="807"/>
      <c r="AT9" s="807"/>
      <c r="AU9" s="808"/>
      <c r="AV9" s="808"/>
      <c r="AW9" s="808"/>
      <c r="AX9" s="808"/>
      <c r="AY9" s="809"/>
      <c r="AZ9" s="232"/>
      <c r="BA9" s="232"/>
      <c r="BB9" s="232"/>
      <c r="BC9" s="232"/>
      <c r="BD9" s="232"/>
      <c r="BE9" s="233"/>
      <c r="BF9" s="233"/>
      <c r="BG9" s="233"/>
      <c r="BH9" s="233"/>
      <c r="BI9" s="233"/>
      <c r="BJ9" s="233"/>
      <c r="BK9" s="233"/>
      <c r="BL9" s="233"/>
      <c r="BM9" s="233"/>
      <c r="BN9" s="233"/>
      <c r="BO9" s="233"/>
      <c r="BP9" s="233"/>
      <c r="BQ9" s="238">
        <v>3</v>
      </c>
      <c r="BR9" s="239"/>
      <c r="BS9" s="810"/>
      <c r="BT9" s="811"/>
      <c r="BU9" s="811"/>
      <c r="BV9" s="811"/>
      <c r="BW9" s="811"/>
      <c r="BX9" s="811"/>
      <c r="BY9" s="811"/>
      <c r="BZ9" s="811"/>
      <c r="CA9" s="811"/>
      <c r="CB9" s="811"/>
      <c r="CC9" s="811"/>
      <c r="CD9" s="811"/>
      <c r="CE9" s="811"/>
      <c r="CF9" s="811"/>
      <c r="CG9" s="812"/>
      <c r="CH9" s="813"/>
      <c r="CI9" s="814"/>
      <c r="CJ9" s="814"/>
      <c r="CK9" s="814"/>
      <c r="CL9" s="815"/>
      <c r="CM9" s="813"/>
      <c r="CN9" s="814"/>
      <c r="CO9" s="814"/>
      <c r="CP9" s="814"/>
      <c r="CQ9" s="815"/>
      <c r="CR9" s="813"/>
      <c r="CS9" s="814"/>
      <c r="CT9" s="814"/>
      <c r="CU9" s="814"/>
      <c r="CV9" s="815"/>
      <c r="CW9" s="813"/>
      <c r="CX9" s="814"/>
      <c r="CY9" s="814"/>
      <c r="CZ9" s="814"/>
      <c r="DA9" s="815"/>
      <c r="DB9" s="813"/>
      <c r="DC9" s="814"/>
      <c r="DD9" s="814"/>
      <c r="DE9" s="814"/>
      <c r="DF9" s="815"/>
      <c r="DG9" s="813"/>
      <c r="DH9" s="814"/>
      <c r="DI9" s="814"/>
      <c r="DJ9" s="814"/>
      <c r="DK9" s="815"/>
      <c r="DL9" s="813"/>
      <c r="DM9" s="814"/>
      <c r="DN9" s="814"/>
      <c r="DO9" s="814"/>
      <c r="DP9" s="815"/>
      <c r="DQ9" s="813"/>
      <c r="DR9" s="814"/>
      <c r="DS9" s="814"/>
      <c r="DT9" s="814"/>
      <c r="DU9" s="815"/>
      <c r="DV9" s="810"/>
      <c r="DW9" s="811"/>
      <c r="DX9" s="811"/>
      <c r="DY9" s="811"/>
      <c r="DZ9" s="816"/>
      <c r="EA9" s="234"/>
    </row>
    <row r="10" spans="1:131" s="235" customFormat="1" ht="26.25" customHeight="1" x14ac:dyDescent="0.15">
      <c r="A10" s="238">
        <v>4</v>
      </c>
      <c r="B10" s="817" t="s">
        <v>398</v>
      </c>
      <c r="C10" s="818"/>
      <c r="D10" s="818"/>
      <c r="E10" s="818"/>
      <c r="F10" s="818"/>
      <c r="G10" s="818"/>
      <c r="H10" s="818"/>
      <c r="I10" s="818"/>
      <c r="J10" s="818"/>
      <c r="K10" s="818"/>
      <c r="L10" s="818"/>
      <c r="M10" s="818"/>
      <c r="N10" s="818"/>
      <c r="O10" s="818"/>
      <c r="P10" s="819"/>
      <c r="Q10" s="820">
        <v>40</v>
      </c>
      <c r="R10" s="821"/>
      <c r="S10" s="821"/>
      <c r="T10" s="821"/>
      <c r="U10" s="821"/>
      <c r="V10" s="821">
        <v>40</v>
      </c>
      <c r="W10" s="821"/>
      <c r="X10" s="821"/>
      <c r="Y10" s="821"/>
      <c r="Z10" s="821"/>
      <c r="AA10" s="821">
        <v>0</v>
      </c>
      <c r="AB10" s="821"/>
      <c r="AC10" s="821"/>
      <c r="AD10" s="821"/>
      <c r="AE10" s="822"/>
      <c r="AF10" s="823" t="s">
        <v>131</v>
      </c>
      <c r="AG10" s="824"/>
      <c r="AH10" s="824"/>
      <c r="AI10" s="824"/>
      <c r="AJ10" s="825"/>
      <c r="AK10" s="806">
        <v>31</v>
      </c>
      <c r="AL10" s="807"/>
      <c r="AM10" s="807"/>
      <c r="AN10" s="807"/>
      <c r="AO10" s="807"/>
      <c r="AP10" s="807">
        <v>28</v>
      </c>
      <c r="AQ10" s="807"/>
      <c r="AR10" s="807"/>
      <c r="AS10" s="807"/>
      <c r="AT10" s="807"/>
      <c r="AU10" s="808"/>
      <c r="AV10" s="808"/>
      <c r="AW10" s="808"/>
      <c r="AX10" s="808"/>
      <c r="AY10" s="809"/>
      <c r="AZ10" s="232"/>
      <c r="BA10" s="232"/>
      <c r="BB10" s="232"/>
      <c r="BC10" s="232"/>
      <c r="BD10" s="232"/>
      <c r="BE10" s="233"/>
      <c r="BF10" s="233"/>
      <c r="BG10" s="233"/>
      <c r="BH10" s="233"/>
      <c r="BI10" s="233"/>
      <c r="BJ10" s="233"/>
      <c r="BK10" s="233"/>
      <c r="BL10" s="233"/>
      <c r="BM10" s="233"/>
      <c r="BN10" s="233"/>
      <c r="BO10" s="233"/>
      <c r="BP10" s="233"/>
      <c r="BQ10" s="238">
        <v>4</v>
      </c>
      <c r="BR10" s="239"/>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4"/>
    </row>
    <row r="11" spans="1:131" s="235" customFormat="1" ht="26.25" customHeight="1" x14ac:dyDescent="0.15">
      <c r="A11" s="238">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22"/>
      <c r="AF11" s="823"/>
      <c r="AG11" s="824"/>
      <c r="AH11" s="824"/>
      <c r="AI11" s="824"/>
      <c r="AJ11" s="825"/>
      <c r="AK11" s="806"/>
      <c r="AL11" s="807"/>
      <c r="AM11" s="807"/>
      <c r="AN11" s="807"/>
      <c r="AO11" s="807"/>
      <c r="AP11" s="807"/>
      <c r="AQ11" s="807"/>
      <c r="AR11" s="807"/>
      <c r="AS11" s="807"/>
      <c r="AT11" s="807"/>
      <c r="AU11" s="808"/>
      <c r="AV11" s="808"/>
      <c r="AW11" s="808"/>
      <c r="AX11" s="808"/>
      <c r="AY11" s="809"/>
      <c r="AZ11" s="232"/>
      <c r="BA11" s="232"/>
      <c r="BB11" s="232"/>
      <c r="BC11" s="232"/>
      <c r="BD11" s="232"/>
      <c r="BE11" s="233"/>
      <c r="BF11" s="233"/>
      <c r="BG11" s="233"/>
      <c r="BH11" s="233"/>
      <c r="BI11" s="233"/>
      <c r="BJ11" s="233"/>
      <c r="BK11" s="233"/>
      <c r="BL11" s="233"/>
      <c r="BM11" s="233"/>
      <c r="BN11" s="233"/>
      <c r="BO11" s="233"/>
      <c r="BP11" s="233"/>
      <c r="BQ11" s="238">
        <v>5</v>
      </c>
      <c r="BR11" s="239"/>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4"/>
    </row>
    <row r="12" spans="1:131" s="235" customFormat="1" ht="26.25" customHeight="1" x14ac:dyDescent="0.15">
      <c r="A12" s="238">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22"/>
      <c r="AF12" s="823"/>
      <c r="AG12" s="824"/>
      <c r="AH12" s="824"/>
      <c r="AI12" s="824"/>
      <c r="AJ12" s="825"/>
      <c r="AK12" s="806"/>
      <c r="AL12" s="807"/>
      <c r="AM12" s="807"/>
      <c r="AN12" s="807"/>
      <c r="AO12" s="807"/>
      <c r="AP12" s="807"/>
      <c r="AQ12" s="807"/>
      <c r="AR12" s="807"/>
      <c r="AS12" s="807"/>
      <c r="AT12" s="807"/>
      <c r="AU12" s="808"/>
      <c r="AV12" s="808"/>
      <c r="AW12" s="808"/>
      <c r="AX12" s="808"/>
      <c r="AY12" s="809"/>
      <c r="AZ12" s="232"/>
      <c r="BA12" s="232"/>
      <c r="BB12" s="232"/>
      <c r="BC12" s="232"/>
      <c r="BD12" s="232"/>
      <c r="BE12" s="233"/>
      <c r="BF12" s="233"/>
      <c r="BG12" s="233"/>
      <c r="BH12" s="233"/>
      <c r="BI12" s="233"/>
      <c r="BJ12" s="233"/>
      <c r="BK12" s="233"/>
      <c r="BL12" s="233"/>
      <c r="BM12" s="233"/>
      <c r="BN12" s="233"/>
      <c r="BO12" s="233"/>
      <c r="BP12" s="233"/>
      <c r="BQ12" s="238">
        <v>6</v>
      </c>
      <c r="BR12" s="239"/>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4"/>
    </row>
    <row r="13" spans="1:131" s="235" customFormat="1" ht="26.25" customHeight="1" x14ac:dyDescent="0.15">
      <c r="A13" s="238">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22"/>
      <c r="AF13" s="823"/>
      <c r="AG13" s="824"/>
      <c r="AH13" s="824"/>
      <c r="AI13" s="824"/>
      <c r="AJ13" s="825"/>
      <c r="AK13" s="806"/>
      <c r="AL13" s="807"/>
      <c r="AM13" s="807"/>
      <c r="AN13" s="807"/>
      <c r="AO13" s="807"/>
      <c r="AP13" s="807"/>
      <c r="AQ13" s="807"/>
      <c r="AR13" s="807"/>
      <c r="AS13" s="807"/>
      <c r="AT13" s="807"/>
      <c r="AU13" s="808"/>
      <c r="AV13" s="808"/>
      <c r="AW13" s="808"/>
      <c r="AX13" s="808"/>
      <c r="AY13" s="809"/>
      <c r="AZ13" s="232"/>
      <c r="BA13" s="232"/>
      <c r="BB13" s="232"/>
      <c r="BC13" s="232"/>
      <c r="BD13" s="232"/>
      <c r="BE13" s="233"/>
      <c r="BF13" s="233"/>
      <c r="BG13" s="233"/>
      <c r="BH13" s="233"/>
      <c r="BI13" s="233"/>
      <c r="BJ13" s="233"/>
      <c r="BK13" s="233"/>
      <c r="BL13" s="233"/>
      <c r="BM13" s="233"/>
      <c r="BN13" s="233"/>
      <c r="BO13" s="233"/>
      <c r="BP13" s="233"/>
      <c r="BQ13" s="238">
        <v>7</v>
      </c>
      <c r="BR13" s="239"/>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4"/>
    </row>
    <row r="14" spans="1:131" s="235" customFormat="1" ht="26.25" customHeight="1" x14ac:dyDescent="0.15">
      <c r="A14" s="238">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22"/>
      <c r="AF14" s="823"/>
      <c r="AG14" s="824"/>
      <c r="AH14" s="824"/>
      <c r="AI14" s="824"/>
      <c r="AJ14" s="825"/>
      <c r="AK14" s="806"/>
      <c r="AL14" s="807"/>
      <c r="AM14" s="807"/>
      <c r="AN14" s="807"/>
      <c r="AO14" s="807"/>
      <c r="AP14" s="807"/>
      <c r="AQ14" s="807"/>
      <c r="AR14" s="807"/>
      <c r="AS14" s="807"/>
      <c r="AT14" s="807"/>
      <c r="AU14" s="808"/>
      <c r="AV14" s="808"/>
      <c r="AW14" s="808"/>
      <c r="AX14" s="808"/>
      <c r="AY14" s="809"/>
      <c r="AZ14" s="232"/>
      <c r="BA14" s="232"/>
      <c r="BB14" s="232"/>
      <c r="BC14" s="232"/>
      <c r="BD14" s="232"/>
      <c r="BE14" s="233"/>
      <c r="BF14" s="233"/>
      <c r="BG14" s="233"/>
      <c r="BH14" s="233"/>
      <c r="BI14" s="233"/>
      <c r="BJ14" s="233"/>
      <c r="BK14" s="233"/>
      <c r="BL14" s="233"/>
      <c r="BM14" s="233"/>
      <c r="BN14" s="233"/>
      <c r="BO14" s="233"/>
      <c r="BP14" s="233"/>
      <c r="BQ14" s="238">
        <v>8</v>
      </c>
      <c r="BR14" s="239"/>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4"/>
    </row>
    <row r="15" spans="1:131" s="235" customFormat="1" ht="26.25" customHeight="1" x14ac:dyDescent="0.15">
      <c r="A15" s="238">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22"/>
      <c r="AF15" s="823"/>
      <c r="AG15" s="824"/>
      <c r="AH15" s="824"/>
      <c r="AI15" s="824"/>
      <c r="AJ15" s="825"/>
      <c r="AK15" s="806"/>
      <c r="AL15" s="807"/>
      <c r="AM15" s="807"/>
      <c r="AN15" s="807"/>
      <c r="AO15" s="807"/>
      <c r="AP15" s="807"/>
      <c r="AQ15" s="807"/>
      <c r="AR15" s="807"/>
      <c r="AS15" s="807"/>
      <c r="AT15" s="807"/>
      <c r="AU15" s="808"/>
      <c r="AV15" s="808"/>
      <c r="AW15" s="808"/>
      <c r="AX15" s="808"/>
      <c r="AY15" s="809"/>
      <c r="AZ15" s="232"/>
      <c r="BA15" s="232"/>
      <c r="BB15" s="232"/>
      <c r="BC15" s="232"/>
      <c r="BD15" s="232"/>
      <c r="BE15" s="233"/>
      <c r="BF15" s="233"/>
      <c r="BG15" s="233"/>
      <c r="BH15" s="233"/>
      <c r="BI15" s="233"/>
      <c r="BJ15" s="233"/>
      <c r="BK15" s="233"/>
      <c r="BL15" s="233"/>
      <c r="BM15" s="233"/>
      <c r="BN15" s="233"/>
      <c r="BO15" s="233"/>
      <c r="BP15" s="233"/>
      <c r="BQ15" s="238">
        <v>9</v>
      </c>
      <c r="BR15" s="239"/>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4"/>
    </row>
    <row r="16" spans="1:131" s="235" customFormat="1" ht="26.25" customHeight="1" x14ac:dyDescent="0.15">
      <c r="A16" s="238">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2"/>
      <c r="BA16" s="232"/>
      <c r="BB16" s="232"/>
      <c r="BC16" s="232"/>
      <c r="BD16" s="232"/>
      <c r="BE16" s="233"/>
      <c r="BF16" s="233"/>
      <c r="BG16" s="233"/>
      <c r="BH16" s="233"/>
      <c r="BI16" s="233"/>
      <c r="BJ16" s="233"/>
      <c r="BK16" s="233"/>
      <c r="BL16" s="233"/>
      <c r="BM16" s="233"/>
      <c r="BN16" s="233"/>
      <c r="BO16" s="233"/>
      <c r="BP16" s="233"/>
      <c r="BQ16" s="238">
        <v>10</v>
      </c>
      <c r="BR16" s="239"/>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4"/>
    </row>
    <row r="17" spans="1:131" s="235" customFormat="1" ht="26.25" customHeight="1" x14ac:dyDescent="0.15">
      <c r="A17" s="238">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2"/>
      <c r="BA17" s="232"/>
      <c r="BB17" s="232"/>
      <c r="BC17" s="232"/>
      <c r="BD17" s="232"/>
      <c r="BE17" s="233"/>
      <c r="BF17" s="233"/>
      <c r="BG17" s="233"/>
      <c r="BH17" s="233"/>
      <c r="BI17" s="233"/>
      <c r="BJ17" s="233"/>
      <c r="BK17" s="233"/>
      <c r="BL17" s="233"/>
      <c r="BM17" s="233"/>
      <c r="BN17" s="233"/>
      <c r="BO17" s="233"/>
      <c r="BP17" s="233"/>
      <c r="BQ17" s="238">
        <v>11</v>
      </c>
      <c r="BR17" s="239"/>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4"/>
    </row>
    <row r="18" spans="1:131" s="235" customFormat="1" ht="26.25" customHeight="1" x14ac:dyDescent="0.15">
      <c r="A18" s="238">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2"/>
      <c r="BA18" s="232"/>
      <c r="BB18" s="232"/>
      <c r="BC18" s="232"/>
      <c r="BD18" s="232"/>
      <c r="BE18" s="233"/>
      <c r="BF18" s="233"/>
      <c r="BG18" s="233"/>
      <c r="BH18" s="233"/>
      <c r="BI18" s="233"/>
      <c r="BJ18" s="233"/>
      <c r="BK18" s="233"/>
      <c r="BL18" s="233"/>
      <c r="BM18" s="233"/>
      <c r="BN18" s="233"/>
      <c r="BO18" s="233"/>
      <c r="BP18" s="233"/>
      <c r="BQ18" s="238">
        <v>12</v>
      </c>
      <c r="BR18" s="239"/>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4"/>
    </row>
    <row r="19" spans="1:131" s="235" customFormat="1" ht="26.25" customHeight="1" x14ac:dyDescent="0.15">
      <c r="A19" s="238">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2"/>
      <c r="BA19" s="232"/>
      <c r="BB19" s="232"/>
      <c r="BC19" s="232"/>
      <c r="BD19" s="232"/>
      <c r="BE19" s="233"/>
      <c r="BF19" s="233"/>
      <c r="BG19" s="233"/>
      <c r="BH19" s="233"/>
      <c r="BI19" s="233"/>
      <c r="BJ19" s="233"/>
      <c r="BK19" s="233"/>
      <c r="BL19" s="233"/>
      <c r="BM19" s="233"/>
      <c r="BN19" s="233"/>
      <c r="BO19" s="233"/>
      <c r="BP19" s="233"/>
      <c r="BQ19" s="238">
        <v>13</v>
      </c>
      <c r="BR19" s="239"/>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4"/>
    </row>
    <row r="20" spans="1:131" s="235" customFormat="1" ht="26.25" customHeight="1" x14ac:dyDescent="0.15">
      <c r="A20" s="238">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2"/>
      <c r="BA20" s="232"/>
      <c r="BB20" s="232"/>
      <c r="BC20" s="232"/>
      <c r="BD20" s="232"/>
      <c r="BE20" s="233"/>
      <c r="BF20" s="233"/>
      <c r="BG20" s="233"/>
      <c r="BH20" s="233"/>
      <c r="BI20" s="233"/>
      <c r="BJ20" s="233"/>
      <c r="BK20" s="233"/>
      <c r="BL20" s="233"/>
      <c r="BM20" s="233"/>
      <c r="BN20" s="233"/>
      <c r="BO20" s="233"/>
      <c r="BP20" s="233"/>
      <c r="BQ20" s="238">
        <v>14</v>
      </c>
      <c r="BR20" s="239"/>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4"/>
    </row>
    <row r="21" spans="1:131" s="235" customFormat="1" ht="26.25" customHeight="1" thickBot="1" x14ac:dyDescent="0.2">
      <c r="A21" s="238">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2"/>
      <c r="BA21" s="232"/>
      <c r="BB21" s="232"/>
      <c r="BC21" s="232"/>
      <c r="BD21" s="232"/>
      <c r="BE21" s="233"/>
      <c r="BF21" s="233"/>
      <c r="BG21" s="233"/>
      <c r="BH21" s="233"/>
      <c r="BI21" s="233"/>
      <c r="BJ21" s="233"/>
      <c r="BK21" s="233"/>
      <c r="BL21" s="233"/>
      <c r="BM21" s="233"/>
      <c r="BN21" s="233"/>
      <c r="BO21" s="233"/>
      <c r="BP21" s="233"/>
      <c r="BQ21" s="238">
        <v>15</v>
      </c>
      <c r="BR21" s="239"/>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4"/>
    </row>
    <row r="22" spans="1:131" s="235" customFormat="1" ht="26.25" customHeight="1" x14ac:dyDescent="0.15">
      <c r="A22" s="238">
        <v>16</v>
      </c>
      <c r="B22" s="817"/>
      <c r="C22" s="818"/>
      <c r="D22" s="818"/>
      <c r="E22" s="818"/>
      <c r="F22" s="818"/>
      <c r="G22" s="818"/>
      <c r="H22" s="818"/>
      <c r="I22" s="818"/>
      <c r="J22" s="818"/>
      <c r="K22" s="818"/>
      <c r="L22" s="818"/>
      <c r="M22" s="818"/>
      <c r="N22" s="818"/>
      <c r="O22" s="818"/>
      <c r="P22" s="819"/>
      <c r="Q22" s="836"/>
      <c r="R22" s="837"/>
      <c r="S22" s="837"/>
      <c r="T22" s="837"/>
      <c r="U22" s="837"/>
      <c r="V22" s="837"/>
      <c r="W22" s="837"/>
      <c r="X22" s="837"/>
      <c r="Y22" s="837"/>
      <c r="Z22" s="837"/>
      <c r="AA22" s="837"/>
      <c r="AB22" s="837"/>
      <c r="AC22" s="837"/>
      <c r="AD22" s="837"/>
      <c r="AE22" s="838"/>
      <c r="AF22" s="823"/>
      <c r="AG22" s="824"/>
      <c r="AH22" s="824"/>
      <c r="AI22" s="824"/>
      <c r="AJ22" s="825"/>
      <c r="AK22" s="839"/>
      <c r="AL22" s="840"/>
      <c r="AM22" s="840"/>
      <c r="AN22" s="840"/>
      <c r="AO22" s="840"/>
      <c r="AP22" s="840"/>
      <c r="AQ22" s="840"/>
      <c r="AR22" s="840"/>
      <c r="AS22" s="840"/>
      <c r="AT22" s="840"/>
      <c r="AU22" s="841"/>
      <c r="AV22" s="841"/>
      <c r="AW22" s="841"/>
      <c r="AX22" s="841"/>
      <c r="AY22" s="842"/>
      <c r="AZ22" s="843" t="s">
        <v>399</v>
      </c>
      <c r="BA22" s="843"/>
      <c r="BB22" s="843"/>
      <c r="BC22" s="843"/>
      <c r="BD22" s="844"/>
      <c r="BE22" s="233"/>
      <c r="BF22" s="233"/>
      <c r="BG22" s="233"/>
      <c r="BH22" s="233"/>
      <c r="BI22" s="233"/>
      <c r="BJ22" s="233"/>
      <c r="BK22" s="233"/>
      <c r="BL22" s="233"/>
      <c r="BM22" s="233"/>
      <c r="BN22" s="233"/>
      <c r="BO22" s="233"/>
      <c r="BP22" s="233"/>
      <c r="BQ22" s="238">
        <v>16</v>
      </c>
      <c r="BR22" s="239"/>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4"/>
    </row>
    <row r="23" spans="1:131" s="235" customFormat="1" ht="26.25" customHeight="1" thickBot="1" x14ac:dyDescent="0.2">
      <c r="A23" s="240" t="s">
        <v>400</v>
      </c>
      <c r="B23" s="826" t="s">
        <v>401</v>
      </c>
      <c r="C23" s="827"/>
      <c r="D23" s="827"/>
      <c r="E23" s="827"/>
      <c r="F23" s="827"/>
      <c r="G23" s="827"/>
      <c r="H23" s="827"/>
      <c r="I23" s="827"/>
      <c r="J23" s="827"/>
      <c r="K23" s="827"/>
      <c r="L23" s="827"/>
      <c r="M23" s="827"/>
      <c r="N23" s="827"/>
      <c r="O23" s="827"/>
      <c r="P23" s="828"/>
      <c r="Q23" s="829">
        <v>13541</v>
      </c>
      <c r="R23" s="830"/>
      <c r="S23" s="830"/>
      <c r="T23" s="830"/>
      <c r="U23" s="830"/>
      <c r="V23" s="830">
        <v>13154</v>
      </c>
      <c r="W23" s="830"/>
      <c r="X23" s="830"/>
      <c r="Y23" s="830"/>
      <c r="Z23" s="830"/>
      <c r="AA23" s="830">
        <v>387</v>
      </c>
      <c r="AB23" s="830"/>
      <c r="AC23" s="830"/>
      <c r="AD23" s="830"/>
      <c r="AE23" s="831"/>
      <c r="AF23" s="832">
        <v>381</v>
      </c>
      <c r="AG23" s="830"/>
      <c r="AH23" s="830"/>
      <c r="AI23" s="830"/>
      <c r="AJ23" s="833"/>
      <c r="AK23" s="834"/>
      <c r="AL23" s="835"/>
      <c r="AM23" s="835"/>
      <c r="AN23" s="835"/>
      <c r="AO23" s="835"/>
      <c r="AP23" s="830">
        <v>8677</v>
      </c>
      <c r="AQ23" s="830"/>
      <c r="AR23" s="830"/>
      <c r="AS23" s="830"/>
      <c r="AT23" s="830"/>
      <c r="AU23" s="846"/>
      <c r="AV23" s="846"/>
      <c r="AW23" s="846"/>
      <c r="AX23" s="846"/>
      <c r="AY23" s="847"/>
      <c r="AZ23" s="848" t="s">
        <v>131</v>
      </c>
      <c r="BA23" s="849"/>
      <c r="BB23" s="849"/>
      <c r="BC23" s="849"/>
      <c r="BD23" s="850"/>
      <c r="BE23" s="233"/>
      <c r="BF23" s="233"/>
      <c r="BG23" s="233"/>
      <c r="BH23" s="233"/>
      <c r="BI23" s="233"/>
      <c r="BJ23" s="233"/>
      <c r="BK23" s="233"/>
      <c r="BL23" s="233"/>
      <c r="BM23" s="233"/>
      <c r="BN23" s="233"/>
      <c r="BO23" s="233"/>
      <c r="BP23" s="233"/>
      <c r="BQ23" s="238">
        <v>17</v>
      </c>
      <c r="BR23" s="239"/>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4"/>
    </row>
    <row r="24" spans="1:131" s="235" customFormat="1" ht="26.25" customHeight="1" x14ac:dyDescent="0.15">
      <c r="A24" s="845" t="s">
        <v>402</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4"/>
    </row>
    <row r="25" spans="1:131" ht="26.25" customHeight="1" thickBot="1" x14ac:dyDescent="0.2">
      <c r="A25" s="762" t="s">
        <v>403</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2"/>
      <c r="BK25" s="232"/>
      <c r="BL25" s="232"/>
      <c r="BM25" s="232"/>
      <c r="BN25" s="232"/>
      <c r="BO25" s="241"/>
      <c r="BP25" s="241"/>
      <c r="BQ25" s="238">
        <v>19</v>
      </c>
      <c r="BR25" s="239"/>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30"/>
    </row>
    <row r="26" spans="1:131" ht="26.25" customHeight="1" x14ac:dyDescent="0.15">
      <c r="A26" s="764" t="s">
        <v>378</v>
      </c>
      <c r="B26" s="765"/>
      <c r="C26" s="765"/>
      <c r="D26" s="765"/>
      <c r="E26" s="765"/>
      <c r="F26" s="765"/>
      <c r="G26" s="765"/>
      <c r="H26" s="765"/>
      <c r="I26" s="765"/>
      <c r="J26" s="765"/>
      <c r="K26" s="765"/>
      <c r="L26" s="765"/>
      <c r="M26" s="765"/>
      <c r="N26" s="765"/>
      <c r="O26" s="765"/>
      <c r="P26" s="766"/>
      <c r="Q26" s="770" t="s">
        <v>404</v>
      </c>
      <c r="R26" s="771"/>
      <c r="S26" s="771"/>
      <c r="T26" s="771"/>
      <c r="U26" s="772"/>
      <c r="V26" s="770" t="s">
        <v>405</v>
      </c>
      <c r="W26" s="771"/>
      <c r="X26" s="771"/>
      <c r="Y26" s="771"/>
      <c r="Z26" s="772"/>
      <c r="AA26" s="770" t="s">
        <v>406</v>
      </c>
      <c r="AB26" s="771"/>
      <c r="AC26" s="771"/>
      <c r="AD26" s="771"/>
      <c r="AE26" s="771"/>
      <c r="AF26" s="851" t="s">
        <v>407</v>
      </c>
      <c r="AG26" s="852"/>
      <c r="AH26" s="852"/>
      <c r="AI26" s="852"/>
      <c r="AJ26" s="853"/>
      <c r="AK26" s="771" t="s">
        <v>408</v>
      </c>
      <c r="AL26" s="771"/>
      <c r="AM26" s="771"/>
      <c r="AN26" s="771"/>
      <c r="AO26" s="772"/>
      <c r="AP26" s="770" t="s">
        <v>409</v>
      </c>
      <c r="AQ26" s="771"/>
      <c r="AR26" s="771"/>
      <c r="AS26" s="771"/>
      <c r="AT26" s="772"/>
      <c r="AU26" s="770" t="s">
        <v>410</v>
      </c>
      <c r="AV26" s="771"/>
      <c r="AW26" s="771"/>
      <c r="AX26" s="771"/>
      <c r="AY26" s="772"/>
      <c r="AZ26" s="770" t="s">
        <v>411</v>
      </c>
      <c r="BA26" s="771"/>
      <c r="BB26" s="771"/>
      <c r="BC26" s="771"/>
      <c r="BD26" s="772"/>
      <c r="BE26" s="770" t="s">
        <v>385</v>
      </c>
      <c r="BF26" s="771"/>
      <c r="BG26" s="771"/>
      <c r="BH26" s="771"/>
      <c r="BI26" s="777"/>
      <c r="BJ26" s="232"/>
      <c r="BK26" s="232"/>
      <c r="BL26" s="232"/>
      <c r="BM26" s="232"/>
      <c r="BN26" s="232"/>
      <c r="BO26" s="241"/>
      <c r="BP26" s="241"/>
      <c r="BQ26" s="238">
        <v>20</v>
      </c>
      <c r="BR26" s="239"/>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30"/>
    </row>
    <row r="27" spans="1:131" ht="26.25" customHeight="1" thickBot="1" x14ac:dyDescent="0.2">
      <c r="A27" s="767"/>
      <c r="B27" s="768"/>
      <c r="C27" s="768"/>
      <c r="D27" s="768"/>
      <c r="E27" s="768"/>
      <c r="F27" s="768"/>
      <c r="G27" s="768"/>
      <c r="H27" s="768"/>
      <c r="I27" s="768"/>
      <c r="J27" s="768"/>
      <c r="K27" s="768"/>
      <c r="L27" s="768"/>
      <c r="M27" s="768"/>
      <c r="N27" s="768"/>
      <c r="O27" s="768"/>
      <c r="P27" s="769"/>
      <c r="Q27" s="773"/>
      <c r="R27" s="774"/>
      <c r="S27" s="774"/>
      <c r="T27" s="774"/>
      <c r="U27" s="775"/>
      <c r="V27" s="773"/>
      <c r="W27" s="774"/>
      <c r="X27" s="774"/>
      <c r="Y27" s="774"/>
      <c r="Z27" s="775"/>
      <c r="AA27" s="773"/>
      <c r="AB27" s="774"/>
      <c r="AC27" s="774"/>
      <c r="AD27" s="774"/>
      <c r="AE27" s="774"/>
      <c r="AF27" s="854"/>
      <c r="AG27" s="855"/>
      <c r="AH27" s="855"/>
      <c r="AI27" s="855"/>
      <c r="AJ27" s="856"/>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79"/>
      <c r="BJ27" s="232"/>
      <c r="BK27" s="232"/>
      <c r="BL27" s="232"/>
      <c r="BM27" s="232"/>
      <c r="BN27" s="232"/>
      <c r="BO27" s="241"/>
      <c r="BP27" s="241"/>
      <c r="BQ27" s="238">
        <v>21</v>
      </c>
      <c r="BR27" s="239"/>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30"/>
    </row>
    <row r="28" spans="1:131" ht="26.25" customHeight="1" thickTop="1" x14ac:dyDescent="0.15">
      <c r="A28" s="242">
        <v>1</v>
      </c>
      <c r="B28" s="786" t="s">
        <v>412</v>
      </c>
      <c r="C28" s="787"/>
      <c r="D28" s="787"/>
      <c r="E28" s="787"/>
      <c r="F28" s="787"/>
      <c r="G28" s="787"/>
      <c r="H28" s="787"/>
      <c r="I28" s="787"/>
      <c r="J28" s="787"/>
      <c r="K28" s="787"/>
      <c r="L28" s="787"/>
      <c r="M28" s="787"/>
      <c r="N28" s="787"/>
      <c r="O28" s="787"/>
      <c r="P28" s="788"/>
      <c r="Q28" s="859">
        <v>2950</v>
      </c>
      <c r="R28" s="860"/>
      <c r="S28" s="860"/>
      <c r="T28" s="860"/>
      <c r="U28" s="860"/>
      <c r="V28" s="860">
        <v>3079</v>
      </c>
      <c r="W28" s="860"/>
      <c r="X28" s="860"/>
      <c r="Y28" s="860"/>
      <c r="Z28" s="860"/>
      <c r="AA28" s="860">
        <v>-130</v>
      </c>
      <c r="AB28" s="860"/>
      <c r="AC28" s="860"/>
      <c r="AD28" s="860"/>
      <c r="AE28" s="861"/>
      <c r="AF28" s="862">
        <v>-130</v>
      </c>
      <c r="AG28" s="860"/>
      <c r="AH28" s="860"/>
      <c r="AI28" s="860"/>
      <c r="AJ28" s="863"/>
      <c r="AK28" s="864">
        <v>254</v>
      </c>
      <c r="AL28" s="865"/>
      <c r="AM28" s="865"/>
      <c r="AN28" s="865"/>
      <c r="AO28" s="865"/>
      <c r="AP28" s="865" t="s">
        <v>597</v>
      </c>
      <c r="AQ28" s="865"/>
      <c r="AR28" s="865"/>
      <c r="AS28" s="865"/>
      <c r="AT28" s="865"/>
      <c r="AU28" s="865" t="s">
        <v>597</v>
      </c>
      <c r="AV28" s="865"/>
      <c r="AW28" s="865"/>
      <c r="AX28" s="865"/>
      <c r="AY28" s="865"/>
      <c r="AZ28" s="866" t="s">
        <v>597</v>
      </c>
      <c r="BA28" s="866"/>
      <c r="BB28" s="866"/>
      <c r="BC28" s="866"/>
      <c r="BD28" s="866"/>
      <c r="BE28" s="857"/>
      <c r="BF28" s="857"/>
      <c r="BG28" s="857"/>
      <c r="BH28" s="857"/>
      <c r="BI28" s="858"/>
      <c r="BJ28" s="232"/>
      <c r="BK28" s="232"/>
      <c r="BL28" s="232"/>
      <c r="BM28" s="232"/>
      <c r="BN28" s="232"/>
      <c r="BO28" s="241"/>
      <c r="BP28" s="241"/>
      <c r="BQ28" s="238">
        <v>22</v>
      </c>
      <c r="BR28" s="239"/>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30"/>
    </row>
    <row r="29" spans="1:131" ht="26.25" customHeight="1" x14ac:dyDescent="0.15">
      <c r="A29" s="242">
        <v>2</v>
      </c>
      <c r="B29" s="817" t="s">
        <v>413</v>
      </c>
      <c r="C29" s="818"/>
      <c r="D29" s="818"/>
      <c r="E29" s="818"/>
      <c r="F29" s="818"/>
      <c r="G29" s="818"/>
      <c r="H29" s="818"/>
      <c r="I29" s="818"/>
      <c r="J29" s="818"/>
      <c r="K29" s="818"/>
      <c r="L29" s="818"/>
      <c r="M29" s="818"/>
      <c r="N29" s="818"/>
      <c r="O29" s="818"/>
      <c r="P29" s="819"/>
      <c r="Q29" s="820">
        <v>518</v>
      </c>
      <c r="R29" s="821"/>
      <c r="S29" s="821"/>
      <c r="T29" s="821"/>
      <c r="U29" s="821"/>
      <c r="V29" s="821">
        <v>500</v>
      </c>
      <c r="W29" s="821"/>
      <c r="X29" s="821"/>
      <c r="Y29" s="821"/>
      <c r="Z29" s="821"/>
      <c r="AA29" s="821">
        <v>18</v>
      </c>
      <c r="AB29" s="821"/>
      <c r="AC29" s="821"/>
      <c r="AD29" s="821"/>
      <c r="AE29" s="822"/>
      <c r="AF29" s="823">
        <v>18</v>
      </c>
      <c r="AG29" s="824"/>
      <c r="AH29" s="824"/>
      <c r="AI29" s="824"/>
      <c r="AJ29" s="825"/>
      <c r="AK29" s="871">
        <v>136</v>
      </c>
      <c r="AL29" s="867"/>
      <c r="AM29" s="867"/>
      <c r="AN29" s="867"/>
      <c r="AO29" s="867"/>
      <c r="AP29" s="867" t="s">
        <v>597</v>
      </c>
      <c r="AQ29" s="867"/>
      <c r="AR29" s="867"/>
      <c r="AS29" s="867"/>
      <c r="AT29" s="867"/>
      <c r="AU29" s="867" t="s">
        <v>597</v>
      </c>
      <c r="AV29" s="867"/>
      <c r="AW29" s="867"/>
      <c r="AX29" s="867"/>
      <c r="AY29" s="867"/>
      <c r="AZ29" s="868" t="s">
        <v>597</v>
      </c>
      <c r="BA29" s="868"/>
      <c r="BB29" s="868"/>
      <c r="BC29" s="868"/>
      <c r="BD29" s="868"/>
      <c r="BE29" s="869"/>
      <c r="BF29" s="869"/>
      <c r="BG29" s="869"/>
      <c r="BH29" s="869"/>
      <c r="BI29" s="870"/>
      <c r="BJ29" s="232"/>
      <c r="BK29" s="232"/>
      <c r="BL29" s="232"/>
      <c r="BM29" s="232"/>
      <c r="BN29" s="232"/>
      <c r="BO29" s="241"/>
      <c r="BP29" s="241"/>
      <c r="BQ29" s="238">
        <v>23</v>
      </c>
      <c r="BR29" s="239"/>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30"/>
    </row>
    <row r="30" spans="1:131" ht="26.25" customHeight="1" x14ac:dyDescent="0.15">
      <c r="A30" s="242">
        <v>3</v>
      </c>
      <c r="B30" s="817" t="s">
        <v>414</v>
      </c>
      <c r="C30" s="818"/>
      <c r="D30" s="818"/>
      <c r="E30" s="818"/>
      <c r="F30" s="818"/>
      <c r="G30" s="818"/>
      <c r="H30" s="818"/>
      <c r="I30" s="818"/>
      <c r="J30" s="818"/>
      <c r="K30" s="818"/>
      <c r="L30" s="818"/>
      <c r="M30" s="818"/>
      <c r="N30" s="818"/>
      <c r="O30" s="818"/>
      <c r="P30" s="819"/>
      <c r="Q30" s="820">
        <v>533</v>
      </c>
      <c r="R30" s="821"/>
      <c r="S30" s="821"/>
      <c r="T30" s="821"/>
      <c r="U30" s="821"/>
      <c r="V30" s="821">
        <v>548</v>
      </c>
      <c r="W30" s="821"/>
      <c r="X30" s="821"/>
      <c r="Y30" s="821"/>
      <c r="Z30" s="821"/>
      <c r="AA30" s="821">
        <v>-15</v>
      </c>
      <c r="AB30" s="821"/>
      <c r="AC30" s="821"/>
      <c r="AD30" s="821"/>
      <c r="AE30" s="822"/>
      <c r="AF30" s="823">
        <v>151</v>
      </c>
      <c r="AG30" s="824"/>
      <c r="AH30" s="824"/>
      <c r="AI30" s="824"/>
      <c r="AJ30" s="825"/>
      <c r="AK30" s="871">
        <v>35</v>
      </c>
      <c r="AL30" s="867"/>
      <c r="AM30" s="867"/>
      <c r="AN30" s="867"/>
      <c r="AO30" s="867"/>
      <c r="AP30" s="867">
        <v>900</v>
      </c>
      <c r="AQ30" s="867"/>
      <c r="AR30" s="867"/>
      <c r="AS30" s="867"/>
      <c r="AT30" s="867"/>
      <c r="AU30" s="867">
        <v>57</v>
      </c>
      <c r="AV30" s="867"/>
      <c r="AW30" s="867"/>
      <c r="AX30" s="867"/>
      <c r="AY30" s="867"/>
      <c r="AZ30" s="868" t="s">
        <v>597</v>
      </c>
      <c r="BA30" s="868"/>
      <c r="BB30" s="868"/>
      <c r="BC30" s="868"/>
      <c r="BD30" s="868"/>
      <c r="BE30" s="869" t="s">
        <v>415</v>
      </c>
      <c r="BF30" s="869"/>
      <c r="BG30" s="869"/>
      <c r="BH30" s="869"/>
      <c r="BI30" s="870"/>
      <c r="BJ30" s="232"/>
      <c r="BK30" s="232"/>
      <c r="BL30" s="232"/>
      <c r="BM30" s="232"/>
      <c r="BN30" s="232"/>
      <c r="BO30" s="241"/>
      <c r="BP30" s="241"/>
      <c r="BQ30" s="238">
        <v>24</v>
      </c>
      <c r="BR30" s="239"/>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30"/>
    </row>
    <row r="31" spans="1:131" ht="26.25" customHeight="1" x14ac:dyDescent="0.15">
      <c r="A31" s="242">
        <v>4</v>
      </c>
      <c r="B31" s="817" t="s">
        <v>416</v>
      </c>
      <c r="C31" s="818"/>
      <c r="D31" s="818"/>
      <c r="E31" s="818"/>
      <c r="F31" s="818"/>
      <c r="G31" s="818"/>
      <c r="H31" s="818"/>
      <c r="I31" s="818"/>
      <c r="J31" s="818"/>
      <c r="K31" s="818"/>
      <c r="L31" s="818"/>
      <c r="M31" s="818"/>
      <c r="N31" s="818"/>
      <c r="O31" s="818"/>
      <c r="P31" s="819"/>
      <c r="Q31" s="820">
        <v>18</v>
      </c>
      <c r="R31" s="821"/>
      <c r="S31" s="821"/>
      <c r="T31" s="821"/>
      <c r="U31" s="821"/>
      <c r="V31" s="821">
        <v>16</v>
      </c>
      <c r="W31" s="821"/>
      <c r="X31" s="821"/>
      <c r="Y31" s="821"/>
      <c r="Z31" s="821"/>
      <c r="AA31" s="821">
        <v>2</v>
      </c>
      <c r="AB31" s="821"/>
      <c r="AC31" s="821"/>
      <c r="AD31" s="821"/>
      <c r="AE31" s="822"/>
      <c r="AF31" s="823">
        <v>102</v>
      </c>
      <c r="AG31" s="824"/>
      <c r="AH31" s="824"/>
      <c r="AI31" s="824"/>
      <c r="AJ31" s="825"/>
      <c r="AK31" s="871">
        <v>5</v>
      </c>
      <c r="AL31" s="867"/>
      <c r="AM31" s="867"/>
      <c r="AN31" s="867"/>
      <c r="AO31" s="867"/>
      <c r="AP31" s="867">
        <v>38</v>
      </c>
      <c r="AQ31" s="867"/>
      <c r="AR31" s="867"/>
      <c r="AS31" s="867"/>
      <c r="AT31" s="867"/>
      <c r="AU31" s="867" t="s">
        <v>597</v>
      </c>
      <c r="AV31" s="867"/>
      <c r="AW31" s="867"/>
      <c r="AX31" s="867"/>
      <c r="AY31" s="867"/>
      <c r="AZ31" s="868" t="s">
        <v>597</v>
      </c>
      <c r="BA31" s="868"/>
      <c r="BB31" s="868"/>
      <c r="BC31" s="868"/>
      <c r="BD31" s="868"/>
      <c r="BE31" s="869" t="s">
        <v>417</v>
      </c>
      <c r="BF31" s="869"/>
      <c r="BG31" s="869"/>
      <c r="BH31" s="869"/>
      <c r="BI31" s="870"/>
      <c r="BJ31" s="232"/>
      <c r="BK31" s="232"/>
      <c r="BL31" s="232"/>
      <c r="BM31" s="232"/>
      <c r="BN31" s="232"/>
      <c r="BO31" s="241"/>
      <c r="BP31" s="241"/>
      <c r="BQ31" s="238">
        <v>25</v>
      </c>
      <c r="BR31" s="239"/>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30"/>
    </row>
    <row r="32" spans="1:131" ht="26.25" customHeight="1" x14ac:dyDescent="0.15">
      <c r="A32" s="242">
        <v>5</v>
      </c>
      <c r="B32" s="817" t="s">
        <v>418</v>
      </c>
      <c r="C32" s="818"/>
      <c r="D32" s="818"/>
      <c r="E32" s="818"/>
      <c r="F32" s="818"/>
      <c r="G32" s="818"/>
      <c r="H32" s="818"/>
      <c r="I32" s="818"/>
      <c r="J32" s="818"/>
      <c r="K32" s="818"/>
      <c r="L32" s="818"/>
      <c r="M32" s="818"/>
      <c r="N32" s="818"/>
      <c r="O32" s="818"/>
      <c r="P32" s="819"/>
      <c r="Q32" s="820">
        <v>488</v>
      </c>
      <c r="R32" s="821"/>
      <c r="S32" s="821"/>
      <c r="T32" s="821"/>
      <c r="U32" s="821"/>
      <c r="V32" s="821">
        <v>473</v>
      </c>
      <c r="W32" s="821"/>
      <c r="X32" s="821"/>
      <c r="Y32" s="821"/>
      <c r="Z32" s="821"/>
      <c r="AA32" s="821">
        <v>15</v>
      </c>
      <c r="AB32" s="821"/>
      <c r="AC32" s="821"/>
      <c r="AD32" s="821"/>
      <c r="AE32" s="822"/>
      <c r="AF32" s="823">
        <v>384</v>
      </c>
      <c r="AG32" s="824"/>
      <c r="AH32" s="824"/>
      <c r="AI32" s="824"/>
      <c r="AJ32" s="825"/>
      <c r="AK32" s="871">
        <v>258</v>
      </c>
      <c r="AL32" s="867"/>
      <c r="AM32" s="867"/>
      <c r="AN32" s="867"/>
      <c r="AO32" s="867"/>
      <c r="AP32" s="867">
        <v>2386</v>
      </c>
      <c r="AQ32" s="867"/>
      <c r="AR32" s="867"/>
      <c r="AS32" s="867"/>
      <c r="AT32" s="867"/>
      <c r="AU32" s="867">
        <v>2047</v>
      </c>
      <c r="AV32" s="867"/>
      <c r="AW32" s="867"/>
      <c r="AX32" s="867"/>
      <c r="AY32" s="867"/>
      <c r="AZ32" s="868" t="s">
        <v>597</v>
      </c>
      <c r="BA32" s="868"/>
      <c r="BB32" s="868"/>
      <c r="BC32" s="868"/>
      <c r="BD32" s="868"/>
      <c r="BE32" s="869" t="s">
        <v>417</v>
      </c>
      <c r="BF32" s="869"/>
      <c r="BG32" s="869"/>
      <c r="BH32" s="869"/>
      <c r="BI32" s="870"/>
      <c r="BJ32" s="232"/>
      <c r="BK32" s="232"/>
      <c r="BL32" s="232"/>
      <c r="BM32" s="232"/>
      <c r="BN32" s="232"/>
      <c r="BO32" s="241"/>
      <c r="BP32" s="241"/>
      <c r="BQ32" s="238">
        <v>26</v>
      </c>
      <c r="BR32" s="239"/>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30"/>
    </row>
    <row r="33" spans="1:131" ht="26.25" customHeight="1" x14ac:dyDescent="0.15">
      <c r="A33" s="242">
        <v>6</v>
      </c>
      <c r="B33" s="817" t="s">
        <v>419</v>
      </c>
      <c r="C33" s="818"/>
      <c r="D33" s="818"/>
      <c r="E33" s="818"/>
      <c r="F33" s="818"/>
      <c r="G33" s="818"/>
      <c r="H33" s="818"/>
      <c r="I33" s="818"/>
      <c r="J33" s="818"/>
      <c r="K33" s="818"/>
      <c r="L33" s="818"/>
      <c r="M33" s="818"/>
      <c r="N33" s="818"/>
      <c r="O33" s="818"/>
      <c r="P33" s="819"/>
      <c r="Q33" s="820" t="s">
        <v>597</v>
      </c>
      <c r="R33" s="821"/>
      <c r="S33" s="821"/>
      <c r="T33" s="821"/>
      <c r="U33" s="821"/>
      <c r="V33" s="821" t="s">
        <v>597</v>
      </c>
      <c r="W33" s="821"/>
      <c r="X33" s="821"/>
      <c r="Y33" s="821"/>
      <c r="Z33" s="821"/>
      <c r="AA33" s="821" t="s">
        <v>597</v>
      </c>
      <c r="AB33" s="821"/>
      <c r="AC33" s="821"/>
      <c r="AD33" s="821"/>
      <c r="AE33" s="822"/>
      <c r="AF33" s="823" t="s">
        <v>131</v>
      </c>
      <c r="AG33" s="824"/>
      <c r="AH33" s="824"/>
      <c r="AI33" s="824"/>
      <c r="AJ33" s="825"/>
      <c r="AK33" s="871" t="s">
        <v>597</v>
      </c>
      <c r="AL33" s="867"/>
      <c r="AM33" s="867"/>
      <c r="AN33" s="867"/>
      <c r="AO33" s="867"/>
      <c r="AP33" s="867" t="s">
        <v>597</v>
      </c>
      <c r="AQ33" s="867"/>
      <c r="AR33" s="867"/>
      <c r="AS33" s="867"/>
      <c r="AT33" s="867"/>
      <c r="AU33" s="867" t="s">
        <v>597</v>
      </c>
      <c r="AV33" s="867"/>
      <c r="AW33" s="867"/>
      <c r="AX33" s="867"/>
      <c r="AY33" s="867"/>
      <c r="AZ33" s="868" t="s">
        <v>597</v>
      </c>
      <c r="BA33" s="868"/>
      <c r="BB33" s="868"/>
      <c r="BC33" s="868"/>
      <c r="BD33" s="868"/>
      <c r="BE33" s="869" t="s">
        <v>420</v>
      </c>
      <c r="BF33" s="869"/>
      <c r="BG33" s="869"/>
      <c r="BH33" s="869"/>
      <c r="BI33" s="870"/>
      <c r="BJ33" s="232"/>
      <c r="BK33" s="232"/>
      <c r="BL33" s="232"/>
      <c r="BM33" s="232"/>
      <c r="BN33" s="232"/>
      <c r="BO33" s="241"/>
      <c r="BP33" s="241"/>
      <c r="BQ33" s="238">
        <v>27</v>
      </c>
      <c r="BR33" s="239"/>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30"/>
    </row>
    <row r="34" spans="1:131" ht="26.25" customHeight="1" x14ac:dyDescent="0.15">
      <c r="A34" s="242">
        <v>7</v>
      </c>
      <c r="B34" s="817"/>
      <c r="C34" s="818"/>
      <c r="D34" s="818"/>
      <c r="E34" s="818"/>
      <c r="F34" s="818"/>
      <c r="G34" s="818"/>
      <c r="H34" s="818"/>
      <c r="I34" s="818"/>
      <c r="J34" s="818"/>
      <c r="K34" s="818"/>
      <c r="L34" s="818"/>
      <c r="M34" s="818"/>
      <c r="N34" s="818"/>
      <c r="O34" s="818"/>
      <c r="P34" s="819"/>
      <c r="Q34" s="820"/>
      <c r="R34" s="821"/>
      <c r="S34" s="821"/>
      <c r="T34" s="821"/>
      <c r="U34" s="821"/>
      <c r="V34" s="821"/>
      <c r="W34" s="821"/>
      <c r="X34" s="821"/>
      <c r="Y34" s="821"/>
      <c r="Z34" s="821"/>
      <c r="AA34" s="821"/>
      <c r="AB34" s="821"/>
      <c r="AC34" s="821"/>
      <c r="AD34" s="821"/>
      <c r="AE34" s="822"/>
      <c r="AF34" s="823"/>
      <c r="AG34" s="824"/>
      <c r="AH34" s="824"/>
      <c r="AI34" s="824"/>
      <c r="AJ34" s="825"/>
      <c r="AK34" s="871"/>
      <c r="AL34" s="867"/>
      <c r="AM34" s="867"/>
      <c r="AN34" s="867"/>
      <c r="AO34" s="867"/>
      <c r="AP34" s="867"/>
      <c r="AQ34" s="867"/>
      <c r="AR34" s="867"/>
      <c r="AS34" s="867"/>
      <c r="AT34" s="867"/>
      <c r="AU34" s="867"/>
      <c r="AV34" s="867"/>
      <c r="AW34" s="867"/>
      <c r="AX34" s="867"/>
      <c r="AY34" s="867"/>
      <c r="AZ34" s="868"/>
      <c r="BA34" s="868"/>
      <c r="BB34" s="868"/>
      <c r="BC34" s="868"/>
      <c r="BD34" s="868"/>
      <c r="BE34" s="869"/>
      <c r="BF34" s="869"/>
      <c r="BG34" s="869"/>
      <c r="BH34" s="869"/>
      <c r="BI34" s="870"/>
      <c r="BJ34" s="232"/>
      <c r="BK34" s="232"/>
      <c r="BL34" s="232"/>
      <c r="BM34" s="232"/>
      <c r="BN34" s="232"/>
      <c r="BO34" s="241"/>
      <c r="BP34" s="241"/>
      <c r="BQ34" s="238">
        <v>28</v>
      </c>
      <c r="BR34" s="239"/>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30"/>
    </row>
    <row r="35" spans="1:131" ht="26.25" customHeight="1" x14ac:dyDescent="0.15">
      <c r="A35" s="242">
        <v>8</v>
      </c>
      <c r="B35" s="817"/>
      <c r="C35" s="818"/>
      <c r="D35" s="818"/>
      <c r="E35" s="818"/>
      <c r="F35" s="818"/>
      <c r="G35" s="818"/>
      <c r="H35" s="818"/>
      <c r="I35" s="818"/>
      <c r="J35" s="818"/>
      <c r="K35" s="818"/>
      <c r="L35" s="818"/>
      <c r="M35" s="818"/>
      <c r="N35" s="818"/>
      <c r="O35" s="818"/>
      <c r="P35" s="819"/>
      <c r="Q35" s="820"/>
      <c r="R35" s="821"/>
      <c r="S35" s="821"/>
      <c r="T35" s="821"/>
      <c r="U35" s="821"/>
      <c r="V35" s="821"/>
      <c r="W35" s="821"/>
      <c r="X35" s="821"/>
      <c r="Y35" s="821"/>
      <c r="Z35" s="821"/>
      <c r="AA35" s="821"/>
      <c r="AB35" s="821"/>
      <c r="AC35" s="821"/>
      <c r="AD35" s="821"/>
      <c r="AE35" s="822"/>
      <c r="AF35" s="823"/>
      <c r="AG35" s="824"/>
      <c r="AH35" s="824"/>
      <c r="AI35" s="824"/>
      <c r="AJ35" s="825"/>
      <c r="AK35" s="871"/>
      <c r="AL35" s="867"/>
      <c r="AM35" s="867"/>
      <c r="AN35" s="867"/>
      <c r="AO35" s="867"/>
      <c r="AP35" s="867"/>
      <c r="AQ35" s="867"/>
      <c r="AR35" s="867"/>
      <c r="AS35" s="867"/>
      <c r="AT35" s="867"/>
      <c r="AU35" s="867"/>
      <c r="AV35" s="867"/>
      <c r="AW35" s="867"/>
      <c r="AX35" s="867"/>
      <c r="AY35" s="867"/>
      <c r="AZ35" s="868"/>
      <c r="BA35" s="868"/>
      <c r="BB35" s="868"/>
      <c r="BC35" s="868"/>
      <c r="BD35" s="868"/>
      <c r="BE35" s="869"/>
      <c r="BF35" s="869"/>
      <c r="BG35" s="869"/>
      <c r="BH35" s="869"/>
      <c r="BI35" s="870"/>
      <c r="BJ35" s="232"/>
      <c r="BK35" s="232"/>
      <c r="BL35" s="232"/>
      <c r="BM35" s="232"/>
      <c r="BN35" s="232"/>
      <c r="BO35" s="241"/>
      <c r="BP35" s="241"/>
      <c r="BQ35" s="238">
        <v>29</v>
      </c>
      <c r="BR35" s="239"/>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30"/>
    </row>
    <row r="36" spans="1:131" ht="26.25" customHeight="1" x14ac:dyDescent="0.15">
      <c r="A36" s="242">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22"/>
      <c r="AF36" s="823"/>
      <c r="AG36" s="824"/>
      <c r="AH36" s="824"/>
      <c r="AI36" s="824"/>
      <c r="AJ36" s="825"/>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2"/>
      <c r="BK36" s="232"/>
      <c r="BL36" s="232"/>
      <c r="BM36" s="232"/>
      <c r="BN36" s="232"/>
      <c r="BO36" s="241"/>
      <c r="BP36" s="241"/>
      <c r="BQ36" s="238">
        <v>30</v>
      </c>
      <c r="BR36" s="239"/>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30"/>
    </row>
    <row r="37" spans="1:131" ht="26.25" customHeight="1" x14ac:dyDescent="0.15">
      <c r="A37" s="242">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22"/>
      <c r="AF37" s="823"/>
      <c r="AG37" s="824"/>
      <c r="AH37" s="824"/>
      <c r="AI37" s="824"/>
      <c r="AJ37" s="825"/>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2"/>
      <c r="BK37" s="232"/>
      <c r="BL37" s="232"/>
      <c r="BM37" s="232"/>
      <c r="BN37" s="232"/>
      <c r="BO37" s="241"/>
      <c r="BP37" s="241"/>
      <c r="BQ37" s="238">
        <v>31</v>
      </c>
      <c r="BR37" s="239"/>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30"/>
    </row>
    <row r="38" spans="1:131" ht="26.25" customHeight="1" x14ac:dyDescent="0.15">
      <c r="A38" s="242">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22"/>
      <c r="AF38" s="823"/>
      <c r="AG38" s="824"/>
      <c r="AH38" s="824"/>
      <c r="AI38" s="824"/>
      <c r="AJ38" s="825"/>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2"/>
      <c r="BK38" s="232"/>
      <c r="BL38" s="232"/>
      <c r="BM38" s="232"/>
      <c r="BN38" s="232"/>
      <c r="BO38" s="241"/>
      <c r="BP38" s="241"/>
      <c r="BQ38" s="238">
        <v>32</v>
      </c>
      <c r="BR38" s="239"/>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30"/>
    </row>
    <row r="39" spans="1:131" ht="26.25" customHeight="1" x14ac:dyDescent="0.15">
      <c r="A39" s="242">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30"/>
    </row>
    <row r="40" spans="1:131" ht="26.25" customHeight="1" x14ac:dyDescent="0.15">
      <c r="A40" s="238">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30"/>
    </row>
    <row r="41" spans="1:131" ht="26.25" customHeight="1" x14ac:dyDescent="0.15">
      <c r="A41" s="238">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30"/>
    </row>
    <row r="42" spans="1:131" ht="26.25" customHeight="1" x14ac:dyDescent="0.15">
      <c r="A42" s="238">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30"/>
    </row>
    <row r="43" spans="1:131" ht="26.25" customHeight="1" x14ac:dyDescent="0.15">
      <c r="A43" s="238">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30"/>
    </row>
    <row r="44" spans="1:131" ht="26.25" customHeight="1" x14ac:dyDescent="0.15">
      <c r="A44" s="238">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30"/>
    </row>
    <row r="45" spans="1:131" ht="26.25" customHeight="1" x14ac:dyDescent="0.15">
      <c r="A45" s="238">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30"/>
    </row>
    <row r="46" spans="1:131" ht="26.25" customHeight="1" x14ac:dyDescent="0.15">
      <c r="A46" s="238">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30"/>
    </row>
    <row r="47" spans="1:131" ht="26.25" customHeight="1" x14ac:dyDescent="0.15">
      <c r="A47" s="238">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30"/>
    </row>
    <row r="48" spans="1:131" ht="26.25" customHeight="1" x14ac:dyDescent="0.15">
      <c r="A48" s="238">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30"/>
    </row>
    <row r="49" spans="1:131" ht="26.25" customHeight="1" x14ac:dyDescent="0.15">
      <c r="A49" s="238">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30"/>
    </row>
    <row r="50" spans="1:131" ht="26.25" customHeight="1" x14ac:dyDescent="0.15">
      <c r="A50" s="238">
        <v>23</v>
      </c>
      <c r="B50" s="817"/>
      <c r="C50" s="818"/>
      <c r="D50" s="818"/>
      <c r="E50" s="818"/>
      <c r="F50" s="818"/>
      <c r="G50" s="818"/>
      <c r="H50" s="818"/>
      <c r="I50" s="818"/>
      <c r="J50" s="818"/>
      <c r="K50" s="818"/>
      <c r="L50" s="818"/>
      <c r="M50" s="818"/>
      <c r="N50" s="818"/>
      <c r="O50" s="818"/>
      <c r="P50" s="819"/>
      <c r="Q50" s="872"/>
      <c r="R50" s="873"/>
      <c r="S50" s="873"/>
      <c r="T50" s="873"/>
      <c r="U50" s="873"/>
      <c r="V50" s="873"/>
      <c r="W50" s="873"/>
      <c r="X50" s="873"/>
      <c r="Y50" s="873"/>
      <c r="Z50" s="873"/>
      <c r="AA50" s="873"/>
      <c r="AB50" s="873"/>
      <c r="AC50" s="873"/>
      <c r="AD50" s="873"/>
      <c r="AE50" s="874"/>
      <c r="AF50" s="823"/>
      <c r="AG50" s="824"/>
      <c r="AH50" s="824"/>
      <c r="AI50" s="824"/>
      <c r="AJ50" s="825"/>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30"/>
    </row>
    <row r="51" spans="1:131" ht="26.25" customHeight="1" x14ac:dyDescent="0.15">
      <c r="A51" s="238">
        <v>24</v>
      </c>
      <c r="B51" s="817"/>
      <c r="C51" s="818"/>
      <c r="D51" s="818"/>
      <c r="E51" s="818"/>
      <c r="F51" s="818"/>
      <c r="G51" s="818"/>
      <c r="H51" s="818"/>
      <c r="I51" s="818"/>
      <c r="J51" s="818"/>
      <c r="K51" s="818"/>
      <c r="L51" s="818"/>
      <c r="M51" s="818"/>
      <c r="N51" s="818"/>
      <c r="O51" s="818"/>
      <c r="P51" s="819"/>
      <c r="Q51" s="872"/>
      <c r="R51" s="873"/>
      <c r="S51" s="873"/>
      <c r="T51" s="873"/>
      <c r="U51" s="873"/>
      <c r="V51" s="873"/>
      <c r="W51" s="873"/>
      <c r="X51" s="873"/>
      <c r="Y51" s="873"/>
      <c r="Z51" s="873"/>
      <c r="AA51" s="873"/>
      <c r="AB51" s="873"/>
      <c r="AC51" s="873"/>
      <c r="AD51" s="873"/>
      <c r="AE51" s="874"/>
      <c r="AF51" s="823"/>
      <c r="AG51" s="824"/>
      <c r="AH51" s="824"/>
      <c r="AI51" s="824"/>
      <c r="AJ51" s="825"/>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30"/>
    </row>
    <row r="52" spans="1:131" ht="26.25" customHeight="1" x14ac:dyDescent="0.15">
      <c r="A52" s="238">
        <v>25</v>
      </c>
      <c r="B52" s="817"/>
      <c r="C52" s="818"/>
      <c r="D52" s="818"/>
      <c r="E52" s="818"/>
      <c r="F52" s="818"/>
      <c r="G52" s="818"/>
      <c r="H52" s="818"/>
      <c r="I52" s="818"/>
      <c r="J52" s="818"/>
      <c r="K52" s="818"/>
      <c r="L52" s="818"/>
      <c r="M52" s="818"/>
      <c r="N52" s="818"/>
      <c r="O52" s="818"/>
      <c r="P52" s="819"/>
      <c r="Q52" s="872"/>
      <c r="R52" s="873"/>
      <c r="S52" s="873"/>
      <c r="T52" s="873"/>
      <c r="U52" s="873"/>
      <c r="V52" s="873"/>
      <c r="W52" s="873"/>
      <c r="X52" s="873"/>
      <c r="Y52" s="873"/>
      <c r="Z52" s="873"/>
      <c r="AA52" s="873"/>
      <c r="AB52" s="873"/>
      <c r="AC52" s="873"/>
      <c r="AD52" s="873"/>
      <c r="AE52" s="874"/>
      <c r="AF52" s="823"/>
      <c r="AG52" s="824"/>
      <c r="AH52" s="824"/>
      <c r="AI52" s="824"/>
      <c r="AJ52" s="825"/>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30"/>
    </row>
    <row r="53" spans="1:131" ht="26.25" customHeight="1" x14ac:dyDescent="0.15">
      <c r="A53" s="238">
        <v>26</v>
      </c>
      <c r="B53" s="817"/>
      <c r="C53" s="818"/>
      <c r="D53" s="818"/>
      <c r="E53" s="818"/>
      <c r="F53" s="818"/>
      <c r="G53" s="818"/>
      <c r="H53" s="818"/>
      <c r="I53" s="818"/>
      <c r="J53" s="818"/>
      <c r="K53" s="818"/>
      <c r="L53" s="818"/>
      <c r="M53" s="818"/>
      <c r="N53" s="818"/>
      <c r="O53" s="818"/>
      <c r="P53" s="819"/>
      <c r="Q53" s="872"/>
      <c r="R53" s="873"/>
      <c r="S53" s="873"/>
      <c r="T53" s="873"/>
      <c r="U53" s="873"/>
      <c r="V53" s="873"/>
      <c r="W53" s="873"/>
      <c r="X53" s="873"/>
      <c r="Y53" s="873"/>
      <c r="Z53" s="873"/>
      <c r="AA53" s="873"/>
      <c r="AB53" s="873"/>
      <c r="AC53" s="873"/>
      <c r="AD53" s="873"/>
      <c r="AE53" s="874"/>
      <c r="AF53" s="823"/>
      <c r="AG53" s="824"/>
      <c r="AH53" s="824"/>
      <c r="AI53" s="824"/>
      <c r="AJ53" s="825"/>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30"/>
    </row>
    <row r="54" spans="1:131" ht="26.25" customHeight="1" x14ac:dyDescent="0.15">
      <c r="A54" s="238">
        <v>27</v>
      </c>
      <c r="B54" s="817"/>
      <c r="C54" s="818"/>
      <c r="D54" s="818"/>
      <c r="E54" s="818"/>
      <c r="F54" s="818"/>
      <c r="G54" s="818"/>
      <c r="H54" s="818"/>
      <c r="I54" s="818"/>
      <c r="J54" s="818"/>
      <c r="K54" s="818"/>
      <c r="L54" s="818"/>
      <c r="M54" s="818"/>
      <c r="N54" s="818"/>
      <c r="O54" s="818"/>
      <c r="P54" s="819"/>
      <c r="Q54" s="872"/>
      <c r="R54" s="873"/>
      <c r="S54" s="873"/>
      <c r="T54" s="873"/>
      <c r="U54" s="873"/>
      <c r="V54" s="873"/>
      <c r="W54" s="873"/>
      <c r="X54" s="873"/>
      <c r="Y54" s="873"/>
      <c r="Z54" s="873"/>
      <c r="AA54" s="873"/>
      <c r="AB54" s="873"/>
      <c r="AC54" s="873"/>
      <c r="AD54" s="873"/>
      <c r="AE54" s="874"/>
      <c r="AF54" s="823"/>
      <c r="AG54" s="824"/>
      <c r="AH54" s="824"/>
      <c r="AI54" s="824"/>
      <c r="AJ54" s="825"/>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30"/>
    </row>
    <row r="55" spans="1:131" ht="26.25" customHeight="1" x14ac:dyDescent="0.15">
      <c r="A55" s="238">
        <v>28</v>
      </c>
      <c r="B55" s="817"/>
      <c r="C55" s="818"/>
      <c r="D55" s="818"/>
      <c r="E55" s="818"/>
      <c r="F55" s="818"/>
      <c r="G55" s="818"/>
      <c r="H55" s="818"/>
      <c r="I55" s="818"/>
      <c r="J55" s="818"/>
      <c r="K55" s="818"/>
      <c r="L55" s="818"/>
      <c r="M55" s="818"/>
      <c r="N55" s="818"/>
      <c r="O55" s="818"/>
      <c r="P55" s="819"/>
      <c r="Q55" s="872"/>
      <c r="R55" s="873"/>
      <c r="S55" s="873"/>
      <c r="T55" s="873"/>
      <c r="U55" s="873"/>
      <c r="V55" s="873"/>
      <c r="W55" s="873"/>
      <c r="X55" s="873"/>
      <c r="Y55" s="873"/>
      <c r="Z55" s="873"/>
      <c r="AA55" s="873"/>
      <c r="AB55" s="873"/>
      <c r="AC55" s="873"/>
      <c r="AD55" s="873"/>
      <c r="AE55" s="874"/>
      <c r="AF55" s="823"/>
      <c r="AG55" s="824"/>
      <c r="AH55" s="824"/>
      <c r="AI55" s="824"/>
      <c r="AJ55" s="825"/>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30"/>
    </row>
    <row r="56" spans="1:131" ht="26.25" customHeight="1" x14ac:dyDescent="0.15">
      <c r="A56" s="238">
        <v>29</v>
      </c>
      <c r="B56" s="817"/>
      <c r="C56" s="818"/>
      <c r="D56" s="818"/>
      <c r="E56" s="818"/>
      <c r="F56" s="818"/>
      <c r="G56" s="818"/>
      <c r="H56" s="818"/>
      <c r="I56" s="818"/>
      <c r="J56" s="818"/>
      <c r="K56" s="818"/>
      <c r="L56" s="818"/>
      <c r="M56" s="818"/>
      <c r="N56" s="818"/>
      <c r="O56" s="818"/>
      <c r="P56" s="819"/>
      <c r="Q56" s="872"/>
      <c r="R56" s="873"/>
      <c r="S56" s="873"/>
      <c r="T56" s="873"/>
      <c r="U56" s="873"/>
      <c r="V56" s="873"/>
      <c r="W56" s="873"/>
      <c r="X56" s="873"/>
      <c r="Y56" s="873"/>
      <c r="Z56" s="873"/>
      <c r="AA56" s="873"/>
      <c r="AB56" s="873"/>
      <c r="AC56" s="873"/>
      <c r="AD56" s="873"/>
      <c r="AE56" s="874"/>
      <c r="AF56" s="823"/>
      <c r="AG56" s="824"/>
      <c r="AH56" s="824"/>
      <c r="AI56" s="824"/>
      <c r="AJ56" s="825"/>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2"/>
      <c r="BK56" s="232"/>
      <c r="BL56" s="232"/>
      <c r="BM56" s="232"/>
      <c r="BN56" s="232"/>
      <c r="BO56" s="241"/>
      <c r="BP56" s="241"/>
      <c r="BQ56" s="238">
        <v>50</v>
      </c>
      <c r="BR56" s="239"/>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30"/>
    </row>
    <row r="57" spans="1:131" ht="26.25" customHeight="1" x14ac:dyDescent="0.15">
      <c r="A57" s="238">
        <v>30</v>
      </c>
      <c r="B57" s="817"/>
      <c r="C57" s="818"/>
      <c r="D57" s="818"/>
      <c r="E57" s="818"/>
      <c r="F57" s="818"/>
      <c r="G57" s="818"/>
      <c r="H57" s="818"/>
      <c r="I57" s="818"/>
      <c r="J57" s="818"/>
      <c r="K57" s="818"/>
      <c r="L57" s="818"/>
      <c r="M57" s="818"/>
      <c r="N57" s="818"/>
      <c r="O57" s="818"/>
      <c r="P57" s="819"/>
      <c r="Q57" s="872"/>
      <c r="R57" s="873"/>
      <c r="S57" s="873"/>
      <c r="T57" s="873"/>
      <c r="U57" s="873"/>
      <c r="V57" s="873"/>
      <c r="W57" s="873"/>
      <c r="X57" s="873"/>
      <c r="Y57" s="873"/>
      <c r="Z57" s="873"/>
      <c r="AA57" s="873"/>
      <c r="AB57" s="873"/>
      <c r="AC57" s="873"/>
      <c r="AD57" s="873"/>
      <c r="AE57" s="874"/>
      <c r="AF57" s="823"/>
      <c r="AG57" s="824"/>
      <c r="AH57" s="824"/>
      <c r="AI57" s="824"/>
      <c r="AJ57" s="825"/>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2"/>
      <c r="BK57" s="232"/>
      <c r="BL57" s="232"/>
      <c r="BM57" s="232"/>
      <c r="BN57" s="232"/>
      <c r="BO57" s="241"/>
      <c r="BP57" s="241"/>
      <c r="BQ57" s="238">
        <v>51</v>
      </c>
      <c r="BR57" s="239"/>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30"/>
    </row>
    <row r="58" spans="1:131" ht="26.25" customHeight="1" x14ac:dyDescent="0.15">
      <c r="A58" s="238">
        <v>31</v>
      </c>
      <c r="B58" s="817"/>
      <c r="C58" s="818"/>
      <c r="D58" s="818"/>
      <c r="E58" s="818"/>
      <c r="F58" s="818"/>
      <c r="G58" s="818"/>
      <c r="H58" s="818"/>
      <c r="I58" s="818"/>
      <c r="J58" s="818"/>
      <c r="K58" s="818"/>
      <c r="L58" s="818"/>
      <c r="M58" s="818"/>
      <c r="N58" s="818"/>
      <c r="O58" s="818"/>
      <c r="P58" s="819"/>
      <c r="Q58" s="872"/>
      <c r="R58" s="873"/>
      <c r="S58" s="873"/>
      <c r="T58" s="873"/>
      <c r="U58" s="873"/>
      <c r="V58" s="873"/>
      <c r="W58" s="873"/>
      <c r="X58" s="873"/>
      <c r="Y58" s="873"/>
      <c r="Z58" s="873"/>
      <c r="AA58" s="873"/>
      <c r="AB58" s="873"/>
      <c r="AC58" s="873"/>
      <c r="AD58" s="873"/>
      <c r="AE58" s="874"/>
      <c r="AF58" s="823"/>
      <c r="AG58" s="824"/>
      <c r="AH58" s="824"/>
      <c r="AI58" s="824"/>
      <c r="AJ58" s="825"/>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30"/>
    </row>
    <row r="59" spans="1:131" ht="26.25" customHeight="1" x14ac:dyDescent="0.15">
      <c r="A59" s="238">
        <v>32</v>
      </c>
      <c r="B59" s="817"/>
      <c r="C59" s="818"/>
      <c r="D59" s="818"/>
      <c r="E59" s="818"/>
      <c r="F59" s="818"/>
      <c r="G59" s="818"/>
      <c r="H59" s="818"/>
      <c r="I59" s="818"/>
      <c r="J59" s="818"/>
      <c r="K59" s="818"/>
      <c r="L59" s="818"/>
      <c r="M59" s="818"/>
      <c r="N59" s="818"/>
      <c r="O59" s="818"/>
      <c r="P59" s="819"/>
      <c r="Q59" s="872"/>
      <c r="R59" s="873"/>
      <c r="S59" s="873"/>
      <c r="T59" s="873"/>
      <c r="U59" s="873"/>
      <c r="V59" s="873"/>
      <c r="W59" s="873"/>
      <c r="X59" s="873"/>
      <c r="Y59" s="873"/>
      <c r="Z59" s="873"/>
      <c r="AA59" s="873"/>
      <c r="AB59" s="873"/>
      <c r="AC59" s="873"/>
      <c r="AD59" s="873"/>
      <c r="AE59" s="874"/>
      <c r="AF59" s="823"/>
      <c r="AG59" s="824"/>
      <c r="AH59" s="824"/>
      <c r="AI59" s="824"/>
      <c r="AJ59" s="825"/>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30"/>
    </row>
    <row r="60" spans="1:131" ht="26.25" customHeight="1" x14ac:dyDescent="0.15">
      <c r="A60" s="238">
        <v>33</v>
      </c>
      <c r="B60" s="817"/>
      <c r="C60" s="818"/>
      <c r="D60" s="818"/>
      <c r="E60" s="818"/>
      <c r="F60" s="818"/>
      <c r="G60" s="818"/>
      <c r="H60" s="818"/>
      <c r="I60" s="818"/>
      <c r="J60" s="818"/>
      <c r="K60" s="818"/>
      <c r="L60" s="818"/>
      <c r="M60" s="818"/>
      <c r="N60" s="818"/>
      <c r="O60" s="818"/>
      <c r="P60" s="819"/>
      <c r="Q60" s="872"/>
      <c r="R60" s="873"/>
      <c r="S60" s="873"/>
      <c r="T60" s="873"/>
      <c r="U60" s="873"/>
      <c r="V60" s="873"/>
      <c r="W60" s="873"/>
      <c r="X60" s="873"/>
      <c r="Y60" s="873"/>
      <c r="Z60" s="873"/>
      <c r="AA60" s="873"/>
      <c r="AB60" s="873"/>
      <c r="AC60" s="873"/>
      <c r="AD60" s="873"/>
      <c r="AE60" s="874"/>
      <c r="AF60" s="823"/>
      <c r="AG60" s="824"/>
      <c r="AH60" s="824"/>
      <c r="AI60" s="824"/>
      <c r="AJ60" s="825"/>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30"/>
    </row>
    <row r="61" spans="1:131" ht="26.25" customHeight="1" thickBot="1" x14ac:dyDescent="0.2">
      <c r="A61" s="238">
        <v>34</v>
      </c>
      <c r="B61" s="817"/>
      <c r="C61" s="818"/>
      <c r="D61" s="818"/>
      <c r="E61" s="818"/>
      <c r="F61" s="818"/>
      <c r="G61" s="818"/>
      <c r="H61" s="818"/>
      <c r="I61" s="818"/>
      <c r="J61" s="818"/>
      <c r="K61" s="818"/>
      <c r="L61" s="818"/>
      <c r="M61" s="818"/>
      <c r="N61" s="818"/>
      <c r="O61" s="818"/>
      <c r="P61" s="819"/>
      <c r="Q61" s="872"/>
      <c r="R61" s="873"/>
      <c r="S61" s="873"/>
      <c r="T61" s="873"/>
      <c r="U61" s="873"/>
      <c r="V61" s="873"/>
      <c r="W61" s="873"/>
      <c r="X61" s="873"/>
      <c r="Y61" s="873"/>
      <c r="Z61" s="873"/>
      <c r="AA61" s="873"/>
      <c r="AB61" s="873"/>
      <c r="AC61" s="873"/>
      <c r="AD61" s="873"/>
      <c r="AE61" s="874"/>
      <c r="AF61" s="823"/>
      <c r="AG61" s="824"/>
      <c r="AH61" s="824"/>
      <c r="AI61" s="824"/>
      <c r="AJ61" s="825"/>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30"/>
    </row>
    <row r="62" spans="1:131" ht="26.25" customHeight="1" x14ac:dyDescent="0.15">
      <c r="A62" s="238">
        <v>35</v>
      </c>
      <c r="B62" s="817"/>
      <c r="C62" s="818"/>
      <c r="D62" s="818"/>
      <c r="E62" s="818"/>
      <c r="F62" s="818"/>
      <c r="G62" s="818"/>
      <c r="H62" s="818"/>
      <c r="I62" s="818"/>
      <c r="J62" s="818"/>
      <c r="K62" s="818"/>
      <c r="L62" s="818"/>
      <c r="M62" s="818"/>
      <c r="N62" s="818"/>
      <c r="O62" s="818"/>
      <c r="P62" s="819"/>
      <c r="Q62" s="872"/>
      <c r="R62" s="873"/>
      <c r="S62" s="873"/>
      <c r="T62" s="873"/>
      <c r="U62" s="873"/>
      <c r="V62" s="873"/>
      <c r="W62" s="873"/>
      <c r="X62" s="873"/>
      <c r="Y62" s="873"/>
      <c r="Z62" s="873"/>
      <c r="AA62" s="873"/>
      <c r="AB62" s="873"/>
      <c r="AC62" s="873"/>
      <c r="AD62" s="873"/>
      <c r="AE62" s="874"/>
      <c r="AF62" s="823"/>
      <c r="AG62" s="824"/>
      <c r="AH62" s="824"/>
      <c r="AI62" s="824"/>
      <c r="AJ62" s="825"/>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421</v>
      </c>
      <c r="BK62" s="843"/>
      <c r="BL62" s="843"/>
      <c r="BM62" s="843"/>
      <c r="BN62" s="844"/>
      <c r="BO62" s="241"/>
      <c r="BP62" s="241"/>
      <c r="BQ62" s="238">
        <v>56</v>
      </c>
      <c r="BR62" s="239"/>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30"/>
    </row>
    <row r="63" spans="1:131" ht="26.25" customHeight="1" thickBot="1" x14ac:dyDescent="0.2">
      <c r="A63" s="240" t="s">
        <v>400</v>
      </c>
      <c r="B63" s="826" t="s">
        <v>422</v>
      </c>
      <c r="C63" s="827"/>
      <c r="D63" s="827"/>
      <c r="E63" s="827"/>
      <c r="F63" s="827"/>
      <c r="G63" s="827"/>
      <c r="H63" s="827"/>
      <c r="I63" s="827"/>
      <c r="J63" s="827"/>
      <c r="K63" s="827"/>
      <c r="L63" s="827"/>
      <c r="M63" s="827"/>
      <c r="N63" s="827"/>
      <c r="O63" s="827"/>
      <c r="P63" s="828"/>
      <c r="Q63" s="877"/>
      <c r="R63" s="878"/>
      <c r="S63" s="878"/>
      <c r="T63" s="878"/>
      <c r="U63" s="878"/>
      <c r="V63" s="878"/>
      <c r="W63" s="878"/>
      <c r="X63" s="878"/>
      <c r="Y63" s="878"/>
      <c r="Z63" s="878"/>
      <c r="AA63" s="878"/>
      <c r="AB63" s="878"/>
      <c r="AC63" s="878"/>
      <c r="AD63" s="878"/>
      <c r="AE63" s="879"/>
      <c r="AF63" s="880">
        <v>526</v>
      </c>
      <c r="AG63" s="881"/>
      <c r="AH63" s="881"/>
      <c r="AI63" s="881"/>
      <c r="AJ63" s="882"/>
      <c r="AK63" s="883"/>
      <c r="AL63" s="878"/>
      <c r="AM63" s="878"/>
      <c r="AN63" s="878"/>
      <c r="AO63" s="878"/>
      <c r="AP63" s="881">
        <v>3324</v>
      </c>
      <c r="AQ63" s="881"/>
      <c r="AR63" s="881"/>
      <c r="AS63" s="881"/>
      <c r="AT63" s="881"/>
      <c r="AU63" s="881">
        <v>2104</v>
      </c>
      <c r="AV63" s="881"/>
      <c r="AW63" s="881"/>
      <c r="AX63" s="881"/>
      <c r="AY63" s="881"/>
      <c r="AZ63" s="885"/>
      <c r="BA63" s="885"/>
      <c r="BB63" s="885"/>
      <c r="BC63" s="885"/>
      <c r="BD63" s="885"/>
      <c r="BE63" s="886"/>
      <c r="BF63" s="886"/>
      <c r="BG63" s="886"/>
      <c r="BH63" s="886"/>
      <c r="BI63" s="887"/>
      <c r="BJ63" s="888" t="s">
        <v>131</v>
      </c>
      <c r="BK63" s="889"/>
      <c r="BL63" s="889"/>
      <c r="BM63" s="889"/>
      <c r="BN63" s="890"/>
      <c r="BO63" s="241"/>
      <c r="BP63" s="241"/>
      <c r="BQ63" s="238">
        <v>57</v>
      </c>
      <c r="BR63" s="239"/>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30"/>
    </row>
    <row r="66" spans="1:131" ht="26.25" customHeight="1" x14ac:dyDescent="0.15">
      <c r="A66" s="764" t="s">
        <v>424</v>
      </c>
      <c r="B66" s="765"/>
      <c r="C66" s="765"/>
      <c r="D66" s="765"/>
      <c r="E66" s="765"/>
      <c r="F66" s="765"/>
      <c r="G66" s="765"/>
      <c r="H66" s="765"/>
      <c r="I66" s="765"/>
      <c r="J66" s="765"/>
      <c r="K66" s="765"/>
      <c r="L66" s="765"/>
      <c r="M66" s="765"/>
      <c r="N66" s="765"/>
      <c r="O66" s="765"/>
      <c r="P66" s="766"/>
      <c r="Q66" s="770" t="s">
        <v>404</v>
      </c>
      <c r="R66" s="771"/>
      <c r="S66" s="771"/>
      <c r="T66" s="771"/>
      <c r="U66" s="772"/>
      <c r="V66" s="770" t="s">
        <v>425</v>
      </c>
      <c r="W66" s="771"/>
      <c r="X66" s="771"/>
      <c r="Y66" s="771"/>
      <c r="Z66" s="772"/>
      <c r="AA66" s="770" t="s">
        <v>426</v>
      </c>
      <c r="AB66" s="771"/>
      <c r="AC66" s="771"/>
      <c r="AD66" s="771"/>
      <c r="AE66" s="772"/>
      <c r="AF66" s="891" t="s">
        <v>427</v>
      </c>
      <c r="AG66" s="852"/>
      <c r="AH66" s="852"/>
      <c r="AI66" s="852"/>
      <c r="AJ66" s="892"/>
      <c r="AK66" s="770" t="s">
        <v>408</v>
      </c>
      <c r="AL66" s="765"/>
      <c r="AM66" s="765"/>
      <c r="AN66" s="765"/>
      <c r="AO66" s="766"/>
      <c r="AP66" s="770" t="s">
        <v>428</v>
      </c>
      <c r="AQ66" s="771"/>
      <c r="AR66" s="771"/>
      <c r="AS66" s="771"/>
      <c r="AT66" s="772"/>
      <c r="AU66" s="770" t="s">
        <v>429</v>
      </c>
      <c r="AV66" s="771"/>
      <c r="AW66" s="771"/>
      <c r="AX66" s="771"/>
      <c r="AY66" s="772"/>
      <c r="AZ66" s="770" t="s">
        <v>385</v>
      </c>
      <c r="BA66" s="771"/>
      <c r="BB66" s="771"/>
      <c r="BC66" s="771"/>
      <c r="BD66" s="777"/>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x14ac:dyDescent="0.2">
      <c r="A67" s="767"/>
      <c r="B67" s="768"/>
      <c r="C67" s="768"/>
      <c r="D67" s="768"/>
      <c r="E67" s="768"/>
      <c r="F67" s="768"/>
      <c r="G67" s="768"/>
      <c r="H67" s="768"/>
      <c r="I67" s="768"/>
      <c r="J67" s="768"/>
      <c r="K67" s="768"/>
      <c r="L67" s="768"/>
      <c r="M67" s="768"/>
      <c r="N67" s="768"/>
      <c r="O67" s="768"/>
      <c r="P67" s="769"/>
      <c r="Q67" s="773"/>
      <c r="R67" s="774"/>
      <c r="S67" s="774"/>
      <c r="T67" s="774"/>
      <c r="U67" s="775"/>
      <c r="V67" s="773"/>
      <c r="W67" s="774"/>
      <c r="X67" s="774"/>
      <c r="Y67" s="774"/>
      <c r="Z67" s="775"/>
      <c r="AA67" s="773"/>
      <c r="AB67" s="774"/>
      <c r="AC67" s="774"/>
      <c r="AD67" s="774"/>
      <c r="AE67" s="775"/>
      <c r="AF67" s="893"/>
      <c r="AG67" s="855"/>
      <c r="AH67" s="855"/>
      <c r="AI67" s="855"/>
      <c r="AJ67" s="894"/>
      <c r="AK67" s="895"/>
      <c r="AL67" s="768"/>
      <c r="AM67" s="768"/>
      <c r="AN67" s="768"/>
      <c r="AO67" s="769"/>
      <c r="AP67" s="773"/>
      <c r="AQ67" s="774"/>
      <c r="AR67" s="774"/>
      <c r="AS67" s="774"/>
      <c r="AT67" s="775"/>
      <c r="AU67" s="773"/>
      <c r="AV67" s="774"/>
      <c r="AW67" s="774"/>
      <c r="AX67" s="774"/>
      <c r="AY67" s="775"/>
      <c r="AZ67" s="773"/>
      <c r="BA67" s="774"/>
      <c r="BB67" s="774"/>
      <c r="BC67" s="774"/>
      <c r="BD67" s="779"/>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x14ac:dyDescent="0.15">
      <c r="A68" s="236">
        <v>1</v>
      </c>
      <c r="B68" s="1139" t="s">
        <v>601</v>
      </c>
      <c r="C68" s="1140"/>
      <c r="D68" s="1140"/>
      <c r="E68" s="1140"/>
      <c r="F68" s="1140"/>
      <c r="G68" s="1140"/>
      <c r="H68" s="1140"/>
      <c r="I68" s="1140"/>
      <c r="J68" s="1140"/>
      <c r="K68" s="1140"/>
      <c r="L68" s="1140"/>
      <c r="M68" s="1140"/>
      <c r="N68" s="1140"/>
      <c r="O68" s="1140"/>
      <c r="P68" s="1141"/>
      <c r="Q68" s="906"/>
      <c r="R68" s="903"/>
      <c r="S68" s="903"/>
      <c r="T68" s="903"/>
      <c r="U68" s="903"/>
      <c r="V68" s="903"/>
      <c r="W68" s="903"/>
      <c r="X68" s="903"/>
      <c r="Y68" s="903"/>
      <c r="Z68" s="903"/>
      <c r="AA68" s="903"/>
      <c r="AB68" s="903"/>
      <c r="AC68" s="903"/>
      <c r="AD68" s="903"/>
      <c r="AE68" s="903"/>
      <c r="AF68" s="903"/>
      <c r="AG68" s="903"/>
      <c r="AH68" s="903"/>
      <c r="AI68" s="903"/>
      <c r="AJ68" s="903"/>
      <c r="AK68" s="903"/>
      <c r="AL68" s="903"/>
      <c r="AM68" s="903"/>
      <c r="AN68" s="903"/>
      <c r="AO68" s="903"/>
      <c r="AP68" s="903"/>
      <c r="AQ68" s="903"/>
      <c r="AR68" s="903"/>
      <c r="AS68" s="903"/>
      <c r="AT68" s="903"/>
      <c r="AU68" s="903"/>
      <c r="AV68" s="903"/>
      <c r="AW68" s="903"/>
      <c r="AX68" s="903"/>
      <c r="AY68" s="903"/>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x14ac:dyDescent="0.15">
      <c r="A69" s="238">
        <v>2</v>
      </c>
      <c r="B69" s="911" t="s">
        <v>602</v>
      </c>
      <c r="C69" s="912"/>
      <c r="D69" s="912"/>
      <c r="E69" s="912"/>
      <c r="F69" s="912"/>
      <c r="G69" s="912"/>
      <c r="H69" s="912"/>
      <c r="I69" s="912"/>
      <c r="J69" s="912"/>
      <c r="K69" s="912"/>
      <c r="L69" s="912"/>
      <c r="M69" s="912"/>
      <c r="N69" s="912"/>
      <c r="O69" s="912"/>
      <c r="P69" s="913"/>
      <c r="Q69" s="907"/>
      <c r="R69" s="867"/>
      <c r="S69" s="867"/>
      <c r="T69" s="867"/>
      <c r="U69" s="867"/>
      <c r="V69" s="867"/>
      <c r="W69" s="867"/>
      <c r="X69" s="867"/>
      <c r="Y69" s="867"/>
      <c r="Z69" s="867"/>
      <c r="AA69" s="867"/>
      <c r="AB69" s="867"/>
      <c r="AC69" s="867"/>
      <c r="AD69" s="867"/>
      <c r="AE69" s="867"/>
      <c r="AF69" s="867"/>
      <c r="AG69" s="867"/>
      <c r="AH69" s="867"/>
      <c r="AI69" s="867"/>
      <c r="AJ69" s="867"/>
      <c r="AK69" s="867"/>
      <c r="AL69" s="867"/>
      <c r="AM69" s="867"/>
      <c r="AN69" s="867"/>
      <c r="AO69" s="867"/>
      <c r="AP69" s="867"/>
      <c r="AQ69" s="867"/>
      <c r="AR69" s="867"/>
      <c r="AS69" s="867"/>
      <c r="AT69" s="867"/>
      <c r="AU69" s="867"/>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x14ac:dyDescent="0.15">
      <c r="A70" s="238">
        <v>3</v>
      </c>
      <c r="B70" s="911" t="s">
        <v>603</v>
      </c>
      <c r="C70" s="912"/>
      <c r="D70" s="912"/>
      <c r="E70" s="912"/>
      <c r="F70" s="912"/>
      <c r="G70" s="912"/>
      <c r="H70" s="912"/>
      <c r="I70" s="912"/>
      <c r="J70" s="912"/>
      <c r="K70" s="912"/>
      <c r="L70" s="912"/>
      <c r="M70" s="912"/>
      <c r="N70" s="912"/>
      <c r="O70" s="912"/>
      <c r="P70" s="913"/>
      <c r="Q70" s="907"/>
      <c r="R70" s="867"/>
      <c r="S70" s="867"/>
      <c r="T70" s="867"/>
      <c r="U70" s="867"/>
      <c r="V70" s="867"/>
      <c r="W70" s="867"/>
      <c r="X70" s="867"/>
      <c r="Y70" s="867"/>
      <c r="Z70" s="867"/>
      <c r="AA70" s="867"/>
      <c r="AB70" s="867"/>
      <c r="AC70" s="867"/>
      <c r="AD70" s="867"/>
      <c r="AE70" s="867"/>
      <c r="AF70" s="867"/>
      <c r="AG70" s="867"/>
      <c r="AH70" s="867"/>
      <c r="AI70" s="867"/>
      <c r="AJ70" s="867"/>
      <c r="AK70" s="867"/>
      <c r="AL70" s="867"/>
      <c r="AM70" s="867"/>
      <c r="AN70" s="867"/>
      <c r="AO70" s="867"/>
      <c r="AP70" s="867"/>
      <c r="AQ70" s="867"/>
      <c r="AR70" s="867"/>
      <c r="AS70" s="867"/>
      <c r="AT70" s="867"/>
      <c r="AU70" s="867"/>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x14ac:dyDescent="0.15">
      <c r="A71" s="238">
        <v>4</v>
      </c>
      <c r="B71" s="911" t="s">
        <v>604</v>
      </c>
      <c r="C71" s="912"/>
      <c r="D71" s="912"/>
      <c r="E71" s="912"/>
      <c r="F71" s="912"/>
      <c r="G71" s="912"/>
      <c r="H71" s="912"/>
      <c r="I71" s="912"/>
      <c r="J71" s="912"/>
      <c r="K71" s="912"/>
      <c r="L71" s="912"/>
      <c r="M71" s="912"/>
      <c r="N71" s="912"/>
      <c r="O71" s="912"/>
      <c r="P71" s="913"/>
      <c r="Q71" s="907"/>
      <c r="R71" s="867"/>
      <c r="S71" s="867"/>
      <c r="T71" s="867"/>
      <c r="U71" s="867"/>
      <c r="V71" s="867"/>
      <c r="W71" s="867"/>
      <c r="X71" s="867"/>
      <c r="Y71" s="867"/>
      <c r="Z71" s="867"/>
      <c r="AA71" s="867"/>
      <c r="AB71" s="867"/>
      <c r="AC71" s="867"/>
      <c r="AD71" s="867"/>
      <c r="AE71" s="867"/>
      <c r="AF71" s="867"/>
      <c r="AG71" s="867"/>
      <c r="AH71" s="867"/>
      <c r="AI71" s="867"/>
      <c r="AJ71" s="867"/>
      <c r="AK71" s="867"/>
      <c r="AL71" s="867"/>
      <c r="AM71" s="867"/>
      <c r="AN71" s="867"/>
      <c r="AO71" s="867"/>
      <c r="AP71" s="867"/>
      <c r="AQ71" s="867"/>
      <c r="AR71" s="867"/>
      <c r="AS71" s="867"/>
      <c r="AT71" s="867"/>
      <c r="AU71" s="867"/>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x14ac:dyDescent="0.15">
      <c r="A72" s="238">
        <v>5</v>
      </c>
      <c r="B72" s="911" t="s">
        <v>619</v>
      </c>
      <c r="C72" s="912"/>
      <c r="D72" s="912"/>
      <c r="E72" s="912"/>
      <c r="F72" s="912"/>
      <c r="G72" s="912"/>
      <c r="H72" s="912"/>
      <c r="I72" s="912"/>
      <c r="J72" s="912"/>
      <c r="K72" s="912"/>
      <c r="L72" s="912"/>
      <c r="M72" s="912"/>
      <c r="N72" s="912"/>
      <c r="O72" s="912"/>
      <c r="P72" s="913"/>
      <c r="Q72" s="907"/>
      <c r="R72" s="867"/>
      <c r="S72" s="867"/>
      <c r="T72" s="867"/>
      <c r="U72" s="867"/>
      <c r="V72" s="867"/>
      <c r="W72" s="867"/>
      <c r="X72" s="867"/>
      <c r="Y72" s="867"/>
      <c r="Z72" s="867"/>
      <c r="AA72" s="867"/>
      <c r="AB72" s="867"/>
      <c r="AC72" s="867"/>
      <c r="AD72" s="867"/>
      <c r="AE72" s="867"/>
      <c r="AF72" s="867"/>
      <c r="AG72" s="867"/>
      <c r="AH72" s="867"/>
      <c r="AI72" s="867"/>
      <c r="AJ72" s="867"/>
      <c r="AK72" s="867"/>
      <c r="AL72" s="867"/>
      <c r="AM72" s="867"/>
      <c r="AN72" s="867"/>
      <c r="AO72" s="867"/>
      <c r="AP72" s="867"/>
      <c r="AQ72" s="867"/>
      <c r="AR72" s="867"/>
      <c r="AS72" s="867"/>
      <c r="AT72" s="867"/>
      <c r="AU72" s="867"/>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x14ac:dyDescent="0.15">
      <c r="A73" s="238">
        <v>6</v>
      </c>
      <c r="B73" s="911" t="s">
        <v>613</v>
      </c>
      <c r="C73" s="912"/>
      <c r="D73" s="912"/>
      <c r="E73" s="912"/>
      <c r="F73" s="912"/>
      <c r="G73" s="912"/>
      <c r="H73" s="912"/>
      <c r="I73" s="912"/>
      <c r="J73" s="912"/>
      <c r="K73" s="912"/>
      <c r="L73" s="912"/>
      <c r="M73" s="912"/>
      <c r="N73" s="912"/>
      <c r="O73" s="912"/>
      <c r="P73" s="913"/>
      <c r="Q73" s="907"/>
      <c r="R73" s="867"/>
      <c r="S73" s="867"/>
      <c r="T73" s="867"/>
      <c r="U73" s="867"/>
      <c r="V73" s="867"/>
      <c r="W73" s="867"/>
      <c r="X73" s="867"/>
      <c r="Y73" s="867"/>
      <c r="Z73" s="867"/>
      <c r="AA73" s="867"/>
      <c r="AB73" s="867"/>
      <c r="AC73" s="867"/>
      <c r="AD73" s="867"/>
      <c r="AE73" s="867"/>
      <c r="AF73" s="867"/>
      <c r="AG73" s="867"/>
      <c r="AH73" s="867"/>
      <c r="AI73" s="867"/>
      <c r="AJ73" s="867"/>
      <c r="AK73" s="867"/>
      <c r="AL73" s="867"/>
      <c r="AM73" s="867"/>
      <c r="AN73" s="867"/>
      <c r="AO73" s="867"/>
      <c r="AP73" s="867"/>
      <c r="AQ73" s="867"/>
      <c r="AR73" s="867"/>
      <c r="AS73" s="867"/>
      <c r="AT73" s="867"/>
      <c r="AU73" s="867"/>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x14ac:dyDescent="0.15">
      <c r="A74" s="238">
        <v>7</v>
      </c>
      <c r="B74" s="911" t="s">
        <v>605</v>
      </c>
      <c r="C74" s="912"/>
      <c r="D74" s="912"/>
      <c r="E74" s="912"/>
      <c r="F74" s="912"/>
      <c r="G74" s="912"/>
      <c r="H74" s="912"/>
      <c r="I74" s="912"/>
      <c r="J74" s="912"/>
      <c r="K74" s="912"/>
      <c r="L74" s="912"/>
      <c r="M74" s="912"/>
      <c r="N74" s="912"/>
      <c r="O74" s="912"/>
      <c r="P74" s="913"/>
      <c r="Q74" s="907"/>
      <c r="R74" s="867"/>
      <c r="S74" s="867"/>
      <c r="T74" s="867"/>
      <c r="U74" s="867"/>
      <c r="V74" s="867"/>
      <c r="W74" s="867"/>
      <c r="X74" s="867"/>
      <c r="Y74" s="867"/>
      <c r="Z74" s="867"/>
      <c r="AA74" s="867"/>
      <c r="AB74" s="867"/>
      <c r="AC74" s="867"/>
      <c r="AD74" s="867"/>
      <c r="AE74" s="867"/>
      <c r="AF74" s="867"/>
      <c r="AG74" s="867"/>
      <c r="AH74" s="867"/>
      <c r="AI74" s="867"/>
      <c r="AJ74" s="867"/>
      <c r="AK74" s="867"/>
      <c r="AL74" s="867"/>
      <c r="AM74" s="867"/>
      <c r="AN74" s="867"/>
      <c r="AO74" s="867"/>
      <c r="AP74" s="867"/>
      <c r="AQ74" s="867"/>
      <c r="AR74" s="867"/>
      <c r="AS74" s="867"/>
      <c r="AT74" s="867"/>
      <c r="AU74" s="867"/>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x14ac:dyDescent="0.15">
      <c r="A75" s="238">
        <v>8</v>
      </c>
      <c r="B75" s="911" t="s">
        <v>606</v>
      </c>
      <c r="C75" s="912"/>
      <c r="D75" s="912"/>
      <c r="E75" s="912"/>
      <c r="F75" s="912"/>
      <c r="G75" s="912"/>
      <c r="H75" s="912"/>
      <c r="I75" s="912"/>
      <c r="J75" s="912"/>
      <c r="K75" s="912"/>
      <c r="L75" s="912"/>
      <c r="M75" s="912"/>
      <c r="N75" s="912"/>
      <c r="O75" s="912"/>
      <c r="P75" s="913"/>
      <c r="Q75" s="908"/>
      <c r="R75" s="909"/>
      <c r="S75" s="909"/>
      <c r="T75" s="909"/>
      <c r="U75" s="871"/>
      <c r="V75" s="910"/>
      <c r="W75" s="909"/>
      <c r="X75" s="909"/>
      <c r="Y75" s="909"/>
      <c r="Z75" s="871"/>
      <c r="AA75" s="910"/>
      <c r="AB75" s="909"/>
      <c r="AC75" s="909"/>
      <c r="AD75" s="909"/>
      <c r="AE75" s="871"/>
      <c r="AF75" s="910"/>
      <c r="AG75" s="909"/>
      <c r="AH75" s="909"/>
      <c r="AI75" s="909"/>
      <c r="AJ75" s="871"/>
      <c r="AK75" s="910"/>
      <c r="AL75" s="909"/>
      <c r="AM75" s="909"/>
      <c r="AN75" s="909"/>
      <c r="AO75" s="871"/>
      <c r="AP75" s="910"/>
      <c r="AQ75" s="909"/>
      <c r="AR75" s="909"/>
      <c r="AS75" s="909"/>
      <c r="AT75" s="871"/>
      <c r="AU75" s="910"/>
      <c r="AV75" s="909"/>
      <c r="AW75" s="909"/>
      <c r="AX75" s="909"/>
      <c r="AY75" s="871"/>
      <c r="AZ75" s="869"/>
      <c r="BA75" s="869"/>
      <c r="BB75" s="869"/>
      <c r="BC75" s="869"/>
      <c r="BD75" s="870"/>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x14ac:dyDescent="0.15">
      <c r="A76" s="238">
        <v>9</v>
      </c>
      <c r="B76" s="911" t="s">
        <v>607</v>
      </c>
      <c r="C76" s="912"/>
      <c r="D76" s="912"/>
      <c r="E76" s="912"/>
      <c r="F76" s="912"/>
      <c r="G76" s="912"/>
      <c r="H76" s="912"/>
      <c r="I76" s="912"/>
      <c r="J76" s="912"/>
      <c r="K76" s="912"/>
      <c r="L76" s="912"/>
      <c r="M76" s="912"/>
      <c r="N76" s="912"/>
      <c r="O76" s="912"/>
      <c r="P76" s="913"/>
      <c r="Q76" s="908"/>
      <c r="R76" s="909"/>
      <c r="S76" s="909"/>
      <c r="T76" s="909"/>
      <c r="U76" s="871"/>
      <c r="V76" s="910"/>
      <c r="W76" s="909"/>
      <c r="X76" s="909"/>
      <c r="Y76" s="909"/>
      <c r="Z76" s="871"/>
      <c r="AA76" s="910"/>
      <c r="AB76" s="909"/>
      <c r="AC76" s="909"/>
      <c r="AD76" s="909"/>
      <c r="AE76" s="871"/>
      <c r="AF76" s="910"/>
      <c r="AG76" s="909"/>
      <c r="AH76" s="909"/>
      <c r="AI76" s="909"/>
      <c r="AJ76" s="871"/>
      <c r="AK76" s="910"/>
      <c r="AL76" s="909"/>
      <c r="AM76" s="909"/>
      <c r="AN76" s="909"/>
      <c r="AO76" s="871"/>
      <c r="AP76" s="910"/>
      <c r="AQ76" s="909"/>
      <c r="AR76" s="909"/>
      <c r="AS76" s="909"/>
      <c r="AT76" s="871"/>
      <c r="AU76" s="910"/>
      <c r="AV76" s="909"/>
      <c r="AW76" s="909"/>
      <c r="AX76" s="909"/>
      <c r="AY76" s="871"/>
      <c r="AZ76" s="869"/>
      <c r="BA76" s="869"/>
      <c r="BB76" s="869"/>
      <c r="BC76" s="869"/>
      <c r="BD76" s="870"/>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x14ac:dyDescent="0.15">
      <c r="A77" s="238">
        <v>10</v>
      </c>
      <c r="B77" s="911" t="s">
        <v>608</v>
      </c>
      <c r="C77" s="912"/>
      <c r="D77" s="912"/>
      <c r="E77" s="912"/>
      <c r="F77" s="912"/>
      <c r="G77" s="912"/>
      <c r="H77" s="912"/>
      <c r="I77" s="912"/>
      <c r="J77" s="912"/>
      <c r="K77" s="912"/>
      <c r="L77" s="912"/>
      <c r="M77" s="912"/>
      <c r="N77" s="912"/>
      <c r="O77" s="912"/>
      <c r="P77" s="913"/>
      <c r="Q77" s="908"/>
      <c r="R77" s="909"/>
      <c r="S77" s="909"/>
      <c r="T77" s="909"/>
      <c r="U77" s="871"/>
      <c r="V77" s="910"/>
      <c r="W77" s="909"/>
      <c r="X77" s="909"/>
      <c r="Y77" s="909"/>
      <c r="Z77" s="871"/>
      <c r="AA77" s="910"/>
      <c r="AB77" s="909"/>
      <c r="AC77" s="909"/>
      <c r="AD77" s="909"/>
      <c r="AE77" s="871"/>
      <c r="AF77" s="910"/>
      <c r="AG77" s="909"/>
      <c r="AH77" s="909"/>
      <c r="AI77" s="909"/>
      <c r="AJ77" s="871"/>
      <c r="AK77" s="910"/>
      <c r="AL77" s="909"/>
      <c r="AM77" s="909"/>
      <c r="AN77" s="909"/>
      <c r="AO77" s="871"/>
      <c r="AP77" s="910"/>
      <c r="AQ77" s="909"/>
      <c r="AR77" s="909"/>
      <c r="AS77" s="909"/>
      <c r="AT77" s="871"/>
      <c r="AU77" s="910"/>
      <c r="AV77" s="909"/>
      <c r="AW77" s="909"/>
      <c r="AX77" s="909"/>
      <c r="AY77" s="871"/>
      <c r="AZ77" s="869"/>
      <c r="BA77" s="869"/>
      <c r="BB77" s="869"/>
      <c r="BC77" s="869"/>
      <c r="BD77" s="870"/>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x14ac:dyDescent="0.15">
      <c r="A78" s="238">
        <v>11</v>
      </c>
      <c r="B78" s="911" t="s">
        <v>609</v>
      </c>
      <c r="C78" s="912"/>
      <c r="D78" s="912"/>
      <c r="E78" s="912"/>
      <c r="F78" s="912"/>
      <c r="G78" s="912"/>
      <c r="H78" s="912"/>
      <c r="I78" s="912"/>
      <c r="J78" s="912"/>
      <c r="K78" s="912"/>
      <c r="L78" s="912"/>
      <c r="M78" s="912"/>
      <c r="N78" s="912"/>
      <c r="O78" s="912"/>
      <c r="P78" s="913"/>
      <c r="Q78" s="907"/>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x14ac:dyDescent="0.15">
      <c r="A79" s="238">
        <v>12</v>
      </c>
      <c r="B79" s="911" t="s">
        <v>610</v>
      </c>
      <c r="C79" s="912"/>
      <c r="D79" s="912"/>
      <c r="E79" s="912"/>
      <c r="F79" s="912"/>
      <c r="G79" s="912"/>
      <c r="H79" s="912"/>
      <c r="I79" s="912"/>
      <c r="J79" s="912"/>
      <c r="K79" s="912"/>
      <c r="L79" s="912"/>
      <c r="M79" s="912"/>
      <c r="N79" s="912"/>
      <c r="O79" s="912"/>
      <c r="P79" s="913"/>
      <c r="Q79" s="907"/>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x14ac:dyDescent="0.15">
      <c r="A80" s="238">
        <v>13</v>
      </c>
      <c r="B80" s="911" t="s">
        <v>611</v>
      </c>
      <c r="C80" s="912"/>
      <c r="D80" s="912"/>
      <c r="E80" s="912"/>
      <c r="F80" s="912"/>
      <c r="G80" s="912"/>
      <c r="H80" s="912"/>
      <c r="I80" s="912"/>
      <c r="J80" s="912"/>
      <c r="K80" s="912"/>
      <c r="L80" s="912"/>
      <c r="M80" s="912"/>
      <c r="N80" s="912"/>
      <c r="O80" s="912"/>
      <c r="P80" s="913"/>
      <c r="Q80" s="907"/>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v>2919</v>
      </c>
      <c r="AQ80" s="867"/>
      <c r="AR80" s="867"/>
      <c r="AS80" s="867"/>
      <c r="AT80" s="867"/>
      <c r="AU80" s="867" t="s">
        <v>597</v>
      </c>
      <c r="AV80" s="867"/>
      <c r="AW80" s="867"/>
      <c r="AX80" s="867"/>
      <c r="AY80" s="867"/>
      <c r="AZ80" s="869" t="s">
        <v>612</v>
      </c>
      <c r="BA80" s="869"/>
      <c r="BB80" s="869"/>
      <c r="BC80" s="869"/>
      <c r="BD80" s="870"/>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x14ac:dyDescent="0.15">
      <c r="A81" s="238">
        <v>14</v>
      </c>
      <c r="B81" s="911"/>
      <c r="C81" s="912"/>
      <c r="D81" s="912"/>
      <c r="E81" s="912"/>
      <c r="F81" s="912"/>
      <c r="G81" s="912"/>
      <c r="H81" s="912"/>
      <c r="I81" s="912"/>
      <c r="J81" s="912"/>
      <c r="K81" s="912"/>
      <c r="L81" s="912"/>
      <c r="M81" s="912"/>
      <c r="N81" s="912"/>
      <c r="O81" s="912"/>
      <c r="P81" s="913"/>
      <c r="Q81" s="907"/>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x14ac:dyDescent="0.15">
      <c r="A82" s="238">
        <v>15</v>
      </c>
      <c r="B82" s="911"/>
      <c r="C82" s="912"/>
      <c r="D82" s="912"/>
      <c r="E82" s="912"/>
      <c r="F82" s="912"/>
      <c r="G82" s="912"/>
      <c r="H82" s="912"/>
      <c r="I82" s="912"/>
      <c r="J82" s="912"/>
      <c r="K82" s="912"/>
      <c r="L82" s="912"/>
      <c r="M82" s="912"/>
      <c r="N82" s="912"/>
      <c r="O82" s="912"/>
      <c r="P82" s="913"/>
      <c r="Q82" s="907"/>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x14ac:dyDescent="0.15">
      <c r="A83" s="238">
        <v>16</v>
      </c>
      <c r="B83" s="911"/>
      <c r="C83" s="912"/>
      <c r="D83" s="912"/>
      <c r="E83" s="912"/>
      <c r="F83" s="912"/>
      <c r="G83" s="912"/>
      <c r="H83" s="912"/>
      <c r="I83" s="912"/>
      <c r="J83" s="912"/>
      <c r="K83" s="912"/>
      <c r="L83" s="912"/>
      <c r="M83" s="912"/>
      <c r="N83" s="912"/>
      <c r="O83" s="912"/>
      <c r="P83" s="913"/>
      <c r="Q83" s="907"/>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x14ac:dyDescent="0.15">
      <c r="A84" s="238">
        <v>17</v>
      </c>
      <c r="B84" s="911"/>
      <c r="C84" s="912"/>
      <c r="D84" s="912"/>
      <c r="E84" s="912"/>
      <c r="F84" s="912"/>
      <c r="G84" s="912"/>
      <c r="H84" s="912"/>
      <c r="I84" s="912"/>
      <c r="J84" s="912"/>
      <c r="K84" s="912"/>
      <c r="L84" s="912"/>
      <c r="M84" s="912"/>
      <c r="N84" s="912"/>
      <c r="O84" s="912"/>
      <c r="P84" s="913"/>
      <c r="Q84" s="907"/>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x14ac:dyDescent="0.15">
      <c r="A85" s="238">
        <v>18</v>
      </c>
      <c r="B85" s="911"/>
      <c r="C85" s="912"/>
      <c r="D85" s="912"/>
      <c r="E85" s="912"/>
      <c r="F85" s="912"/>
      <c r="G85" s="912"/>
      <c r="H85" s="912"/>
      <c r="I85" s="912"/>
      <c r="J85" s="912"/>
      <c r="K85" s="912"/>
      <c r="L85" s="912"/>
      <c r="M85" s="912"/>
      <c r="N85" s="912"/>
      <c r="O85" s="912"/>
      <c r="P85" s="913"/>
      <c r="Q85" s="907"/>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x14ac:dyDescent="0.15">
      <c r="A86" s="238">
        <v>19</v>
      </c>
      <c r="B86" s="911"/>
      <c r="C86" s="912"/>
      <c r="D86" s="912"/>
      <c r="E86" s="912"/>
      <c r="F86" s="912"/>
      <c r="G86" s="912"/>
      <c r="H86" s="912"/>
      <c r="I86" s="912"/>
      <c r="J86" s="912"/>
      <c r="K86" s="912"/>
      <c r="L86" s="912"/>
      <c r="M86" s="912"/>
      <c r="N86" s="912"/>
      <c r="O86" s="912"/>
      <c r="P86" s="913"/>
      <c r="Q86" s="907"/>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x14ac:dyDescent="0.15">
      <c r="A87" s="244">
        <v>20</v>
      </c>
      <c r="B87" s="914"/>
      <c r="C87" s="915"/>
      <c r="D87" s="915"/>
      <c r="E87" s="915"/>
      <c r="F87" s="915"/>
      <c r="G87" s="915"/>
      <c r="H87" s="915"/>
      <c r="I87" s="915"/>
      <c r="J87" s="915"/>
      <c r="K87" s="915"/>
      <c r="L87" s="915"/>
      <c r="M87" s="915"/>
      <c r="N87" s="915"/>
      <c r="O87" s="915"/>
      <c r="P87" s="916"/>
      <c r="Q87" s="917"/>
      <c r="R87" s="918"/>
      <c r="S87" s="918"/>
      <c r="T87" s="918"/>
      <c r="U87" s="918"/>
      <c r="V87" s="918"/>
      <c r="W87" s="918"/>
      <c r="X87" s="918"/>
      <c r="Y87" s="918"/>
      <c r="Z87" s="918"/>
      <c r="AA87" s="918"/>
      <c r="AB87" s="918"/>
      <c r="AC87" s="918"/>
      <c r="AD87" s="918"/>
      <c r="AE87" s="918"/>
      <c r="AF87" s="918"/>
      <c r="AG87" s="918"/>
      <c r="AH87" s="918"/>
      <c r="AI87" s="918"/>
      <c r="AJ87" s="918"/>
      <c r="AK87" s="918"/>
      <c r="AL87" s="918"/>
      <c r="AM87" s="918"/>
      <c r="AN87" s="918"/>
      <c r="AO87" s="918"/>
      <c r="AP87" s="918"/>
      <c r="AQ87" s="918"/>
      <c r="AR87" s="918"/>
      <c r="AS87" s="918"/>
      <c r="AT87" s="918"/>
      <c r="AU87" s="918"/>
      <c r="AV87" s="918"/>
      <c r="AW87" s="918"/>
      <c r="AX87" s="918"/>
      <c r="AY87" s="918"/>
      <c r="AZ87" s="919"/>
      <c r="BA87" s="919"/>
      <c r="BB87" s="919"/>
      <c r="BC87" s="919"/>
      <c r="BD87" s="920"/>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x14ac:dyDescent="0.2">
      <c r="A88" s="240" t="s">
        <v>400</v>
      </c>
      <c r="B88" s="826" t="s">
        <v>430</v>
      </c>
      <c r="C88" s="827"/>
      <c r="D88" s="827"/>
      <c r="E88" s="827"/>
      <c r="F88" s="827"/>
      <c r="G88" s="827"/>
      <c r="H88" s="827"/>
      <c r="I88" s="827"/>
      <c r="J88" s="827"/>
      <c r="K88" s="827"/>
      <c r="L88" s="827"/>
      <c r="M88" s="827"/>
      <c r="N88" s="827"/>
      <c r="O88" s="827"/>
      <c r="P88" s="828"/>
      <c r="Q88" s="877"/>
      <c r="R88" s="878"/>
      <c r="S88" s="878"/>
      <c r="T88" s="878"/>
      <c r="U88" s="878"/>
      <c r="V88" s="878"/>
      <c r="W88" s="878"/>
      <c r="X88" s="878"/>
      <c r="Y88" s="878"/>
      <c r="Z88" s="878"/>
      <c r="AA88" s="878"/>
      <c r="AB88" s="878"/>
      <c r="AC88" s="878"/>
      <c r="AD88" s="878"/>
      <c r="AE88" s="878"/>
      <c r="AF88" s="881"/>
      <c r="AG88" s="881"/>
      <c r="AH88" s="881"/>
      <c r="AI88" s="881"/>
      <c r="AJ88" s="881"/>
      <c r="AK88" s="878"/>
      <c r="AL88" s="878"/>
      <c r="AM88" s="878"/>
      <c r="AN88" s="878"/>
      <c r="AO88" s="878"/>
      <c r="AP88" s="881"/>
      <c r="AQ88" s="881"/>
      <c r="AR88" s="881"/>
      <c r="AS88" s="881"/>
      <c r="AT88" s="881"/>
      <c r="AU88" s="881"/>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826" t="s">
        <v>431</v>
      </c>
      <c r="BS102" s="827"/>
      <c r="BT102" s="827"/>
      <c r="BU102" s="827"/>
      <c r="BV102" s="827"/>
      <c r="BW102" s="827"/>
      <c r="BX102" s="827"/>
      <c r="BY102" s="827"/>
      <c r="BZ102" s="827"/>
      <c r="CA102" s="827"/>
      <c r="CB102" s="827"/>
      <c r="CC102" s="827"/>
      <c r="CD102" s="827"/>
      <c r="CE102" s="827"/>
      <c r="CF102" s="827"/>
      <c r="CG102" s="828"/>
      <c r="CH102" s="941"/>
      <c r="CI102" s="942"/>
      <c r="CJ102" s="942"/>
      <c r="CK102" s="942"/>
      <c r="CL102" s="943"/>
      <c r="CM102" s="941"/>
      <c r="CN102" s="942"/>
      <c r="CO102" s="942"/>
      <c r="CP102" s="942"/>
      <c r="CQ102" s="943"/>
      <c r="CR102" s="944">
        <v>35</v>
      </c>
      <c r="CS102" s="889"/>
      <c r="CT102" s="889"/>
      <c r="CU102" s="889"/>
      <c r="CV102" s="945"/>
      <c r="CW102" s="944" t="s">
        <v>597</v>
      </c>
      <c r="CX102" s="889"/>
      <c r="CY102" s="889"/>
      <c r="CZ102" s="889"/>
      <c r="DA102" s="945"/>
      <c r="DB102" s="944">
        <v>60</v>
      </c>
      <c r="DC102" s="889"/>
      <c r="DD102" s="889"/>
      <c r="DE102" s="889"/>
      <c r="DF102" s="945"/>
      <c r="DG102" s="944" t="s">
        <v>597</v>
      </c>
      <c r="DH102" s="889"/>
      <c r="DI102" s="889"/>
      <c r="DJ102" s="889"/>
      <c r="DK102" s="945"/>
      <c r="DL102" s="944" t="s">
        <v>597</v>
      </c>
      <c r="DM102" s="889"/>
      <c r="DN102" s="889"/>
      <c r="DO102" s="889"/>
      <c r="DP102" s="945"/>
      <c r="DQ102" s="944" t="s">
        <v>597</v>
      </c>
      <c r="DR102" s="889"/>
      <c r="DS102" s="889"/>
      <c r="DT102" s="889"/>
      <c r="DU102" s="945"/>
      <c r="DV102" s="826"/>
      <c r="DW102" s="827"/>
      <c r="DX102" s="827"/>
      <c r="DY102" s="827"/>
      <c r="DZ102" s="92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22" t="s">
        <v>432</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3" t="s">
        <v>433</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4" t="s">
        <v>436</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437</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0" customFormat="1" ht="26.25" customHeight="1" x14ac:dyDescent="0.15">
      <c r="A109" s="927" t="s">
        <v>438</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30" t="s">
        <v>439</v>
      </c>
      <c r="AB109" s="928"/>
      <c r="AC109" s="928"/>
      <c r="AD109" s="928"/>
      <c r="AE109" s="929"/>
      <c r="AF109" s="930" t="s">
        <v>440</v>
      </c>
      <c r="AG109" s="928"/>
      <c r="AH109" s="928"/>
      <c r="AI109" s="928"/>
      <c r="AJ109" s="929"/>
      <c r="AK109" s="930" t="s">
        <v>315</v>
      </c>
      <c r="AL109" s="928"/>
      <c r="AM109" s="928"/>
      <c r="AN109" s="928"/>
      <c r="AO109" s="929"/>
      <c r="AP109" s="930" t="s">
        <v>441</v>
      </c>
      <c r="AQ109" s="928"/>
      <c r="AR109" s="928"/>
      <c r="AS109" s="928"/>
      <c r="AT109" s="931"/>
      <c r="AU109" s="927" t="s">
        <v>438</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30" t="s">
        <v>439</v>
      </c>
      <c r="BR109" s="928"/>
      <c r="BS109" s="928"/>
      <c r="BT109" s="928"/>
      <c r="BU109" s="929"/>
      <c r="BV109" s="930" t="s">
        <v>440</v>
      </c>
      <c r="BW109" s="928"/>
      <c r="BX109" s="928"/>
      <c r="BY109" s="928"/>
      <c r="BZ109" s="929"/>
      <c r="CA109" s="930" t="s">
        <v>315</v>
      </c>
      <c r="CB109" s="928"/>
      <c r="CC109" s="928"/>
      <c r="CD109" s="928"/>
      <c r="CE109" s="929"/>
      <c r="CF109" s="974" t="s">
        <v>441</v>
      </c>
      <c r="CG109" s="974"/>
      <c r="CH109" s="974"/>
      <c r="CI109" s="974"/>
      <c r="CJ109" s="974"/>
      <c r="CK109" s="930" t="s">
        <v>442</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30" t="s">
        <v>439</v>
      </c>
      <c r="DH109" s="928"/>
      <c r="DI109" s="928"/>
      <c r="DJ109" s="928"/>
      <c r="DK109" s="929"/>
      <c r="DL109" s="930" t="s">
        <v>440</v>
      </c>
      <c r="DM109" s="928"/>
      <c r="DN109" s="928"/>
      <c r="DO109" s="928"/>
      <c r="DP109" s="929"/>
      <c r="DQ109" s="930" t="s">
        <v>315</v>
      </c>
      <c r="DR109" s="928"/>
      <c r="DS109" s="928"/>
      <c r="DT109" s="928"/>
      <c r="DU109" s="929"/>
      <c r="DV109" s="930" t="s">
        <v>441</v>
      </c>
      <c r="DW109" s="928"/>
      <c r="DX109" s="928"/>
      <c r="DY109" s="928"/>
      <c r="DZ109" s="931"/>
    </row>
    <row r="110" spans="1:131" s="230" customFormat="1" ht="26.25" customHeight="1" x14ac:dyDescent="0.15">
      <c r="A110" s="958" t="s">
        <v>443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1193462</v>
      </c>
      <c r="AB110" s="962"/>
      <c r="AC110" s="962"/>
      <c r="AD110" s="962"/>
      <c r="AE110" s="963"/>
      <c r="AF110" s="964">
        <v>1172588</v>
      </c>
      <c r="AG110" s="962"/>
      <c r="AH110" s="962"/>
      <c r="AI110" s="962"/>
      <c r="AJ110" s="963"/>
      <c r="AK110" s="964">
        <v>1178949</v>
      </c>
      <c r="AL110" s="962"/>
      <c r="AM110" s="962"/>
      <c r="AN110" s="962"/>
      <c r="AO110" s="963"/>
      <c r="AP110" s="965">
        <v>18.600000000000001</v>
      </c>
      <c r="AQ110" s="966"/>
      <c r="AR110" s="966"/>
      <c r="AS110" s="966"/>
      <c r="AT110" s="967"/>
      <c r="AU110" s="968" t="s">
        <v>75</v>
      </c>
      <c r="AV110" s="969"/>
      <c r="AW110" s="969"/>
      <c r="AX110" s="969"/>
      <c r="AY110" s="969"/>
      <c r="AZ110" s="982" t="s">
        <v>444</v>
      </c>
      <c r="BA110" s="959"/>
      <c r="BB110" s="959"/>
      <c r="BC110" s="959"/>
      <c r="BD110" s="959"/>
      <c r="BE110" s="959"/>
      <c r="BF110" s="959"/>
      <c r="BG110" s="959"/>
      <c r="BH110" s="959"/>
      <c r="BI110" s="959"/>
      <c r="BJ110" s="959"/>
      <c r="BK110" s="959"/>
      <c r="BL110" s="959"/>
      <c r="BM110" s="959"/>
      <c r="BN110" s="959"/>
      <c r="BO110" s="959"/>
      <c r="BP110" s="960"/>
      <c r="BQ110" s="983">
        <v>9704855</v>
      </c>
      <c r="BR110" s="984"/>
      <c r="BS110" s="984"/>
      <c r="BT110" s="984"/>
      <c r="BU110" s="984"/>
      <c r="BV110" s="984">
        <v>9421799</v>
      </c>
      <c r="BW110" s="984"/>
      <c r="BX110" s="984"/>
      <c r="BY110" s="984"/>
      <c r="BZ110" s="984"/>
      <c r="CA110" s="984">
        <v>8677124</v>
      </c>
      <c r="CB110" s="984"/>
      <c r="CC110" s="984"/>
      <c r="CD110" s="984"/>
      <c r="CE110" s="984"/>
      <c r="CF110" s="985">
        <v>137.1</v>
      </c>
      <c r="CG110" s="986"/>
      <c r="CH110" s="986"/>
      <c r="CI110" s="986"/>
      <c r="CJ110" s="986"/>
      <c r="CK110" s="987" t="s">
        <v>445</v>
      </c>
      <c r="CL110" s="988"/>
      <c r="CM110" s="982" t="s">
        <v>446</v>
      </c>
      <c r="CN110" s="959"/>
      <c r="CO110" s="959"/>
      <c r="CP110" s="959"/>
      <c r="CQ110" s="959"/>
      <c r="CR110" s="959"/>
      <c r="CS110" s="959"/>
      <c r="CT110" s="959"/>
      <c r="CU110" s="959"/>
      <c r="CV110" s="959"/>
      <c r="CW110" s="959"/>
      <c r="CX110" s="959"/>
      <c r="CY110" s="959"/>
      <c r="CZ110" s="959"/>
      <c r="DA110" s="959"/>
      <c r="DB110" s="959"/>
      <c r="DC110" s="959"/>
      <c r="DD110" s="959"/>
      <c r="DE110" s="959"/>
      <c r="DF110" s="960"/>
      <c r="DG110" s="983" t="s">
        <v>131</v>
      </c>
      <c r="DH110" s="984"/>
      <c r="DI110" s="984"/>
      <c r="DJ110" s="984"/>
      <c r="DK110" s="984"/>
      <c r="DL110" s="984" t="s">
        <v>131</v>
      </c>
      <c r="DM110" s="984"/>
      <c r="DN110" s="984"/>
      <c r="DO110" s="984"/>
      <c r="DP110" s="984"/>
      <c r="DQ110" s="984" t="s">
        <v>131</v>
      </c>
      <c r="DR110" s="984"/>
      <c r="DS110" s="984"/>
      <c r="DT110" s="984"/>
      <c r="DU110" s="984"/>
      <c r="DV110" s="946" t="s">
        <v>447</v>
      </c>
      <c r="DW110" s="946"/>
      <c r="DX110" s="946"/>
      <c r="DY110" s="946"/>
      <c r="DZ110" s="947"/>
    </row>
    <row r="111" spans="1:131" s="230" customFormat="1" ht="26.25" customHeight="1" x14ac:dyDescent="0.15">
      <c r="A111" s="948" t="s">
        <v>448</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131</v>
      </c>
      <c r="AB111" s="952"/>
      <c r="AC111" s="952"/>
      <c r="AD111" s="952"/>
      <c r="AE111" s="953"/>
      <c r="AF111" s="954" t="s">
        <v>131</v>
      </c>
      <c r="AG111" s="952"/>
      <c r="AH111" s="952"/>
      <c r="AI111" s="952"/>
      <c r="AJ111" s="953"/>
      <c r="AK111" s="954" t="s">
        <v>131</v>
      </c>
      <c r="AL111" s="952"/>
      <c r="AM111" s="952"/>
      <c r="AN111" s="952"/>
      <c r="AO111" s="953"/>
      <c r="AP111" s="955" t="s">
        <v>131</v>
      </c>
      <c r="AQ111" s="956"/>
      <c r="AR111" s="956"/>
      <c r="AS111" s="956"/>
      <c r="AT111" s="957"/>
      <c r="AU111" s="970"/>
      <c r="AV111" s="971"/>
      <c r="AW111" s="971"/>
      <c r="AX111" s="971"/>
      <c r="AY111" s="971"/>
      <c r="AZ111" s="934" t="s">
        <v>449</v>
      </c>
      <c r="BA111" s="935"/>
      <c r="BB111" s="935"/>
      <c r="BC111" s="935"/>
      <c r="BD111" s="935"/>
      <c r="BE111" s="935"/>
      <c r="BF111" s="935"/>
      <c r="BG111" s="935"/>
      <c r="BH111" s="935"/>
      <c r="BI111" s="935"/>
      <c r="BJ111" s="935"/>
      <c r="BK111" s="935"/>
      <c r="BL111" s="935"/>
      <c r="BM111" s="935"/>
      <c r="BN111" s="935"/>
      <c r="BO111" s="935"/>
      <c r="BP111" s="936"/>
      <c r="BQ111" s="937">
        <v>144542</v>
      </c>
      <c r="BR111" s="938"/>
      <c r="BS111" s="938"/>
      <c r="BT111" s="938"/>
      <c r="BU111" s="938"/>
      <c r="BV111" s="938">
        <v>144521</v>
      </c>
      <c r="BW111" s="938"/>
      <c r="BX111" s="938"/>
      <c r="BY111" s="938"/>
      <c r="BZ111" s="938"/>
      <c r="CA111" s="938">
        <v>144505</v>
      </c>
      <c r="CB111" s="938"/>
      <c r="CC111" s="938"/>
      <c r="CD111" s="938"/>
      <c r="CE111" s="938"/>
      <c r="CF111" s="932">
        <v>2.2999999999999998</v>
      </c>
      <c r="CG111" s="933"/>
      <c r="CH111" s="933"/>
      <c r="CI111" s="933"/>
      <c r="CJ111" s="933"/>
      <c r="CK111" s="989"/>
      <c r="CL111" s="990"/>
      <c r="CM111" s="934" t="s">
        <v>450</v>
      </c>
      <c r="CN111" s="935"/>
      <c r="CO111" s="935"/>
      <c r="CP111" s="935"/>
      <c r="CQ111" s="935"/>
      <c r="CR111" s="935"/>
      <c r="CS111" s="935"/>
      <c r="CT111" s="935"/>
      <c r="CU111" s="935"/>
      <c r="CV111" s="935"/>
      <c r="CW111" s="935"/>
      <c r="CX111" s="935"/>
      <c r="CY111" s="935"/>
      <c r="CZ111" s="935"/>
      <c r="DA111" s="935"/>
      <c r="DB111" s="935"/>
      <c r="DC111" s="935"/>
      <c r="DD111" s="935"/>
      <c r="DE111" s="935"/>
      <c r="DF111" s="936"/>
      <c r="DG111" s="937" t="s">
        <v>131</v>
      </c>
      <c r="DH111" s="938"/>
      <c r="DI111" s="938"/>
      <c r="DJ111" s="938"/>
      <c r="DK111" s="938"/>
      <c r="DL111" s="938" t="s">
        <v>447</v>
      </c>
      <c r="DM111" s="938"/>
      <c r="DN111" s="938"/>
      <c r="DO111" s="938"/>
      <c r="DP111" s="938"/>
      <c r="DQ111" s="938" t="s">
        <v>131</v>
      </c>
      <c r="DR111" s="938"/>
      <c r="DS111" s="938"/>
      <c r="DT111" s="938"/>
      <c r="DU111" s="938"/>
      <c r="DV111" s="939" t="s">
        <v>451</v>
      </c>
      <c r="DW111" s="939"/>
      <c r="DX111" s="939"/>
      <c r="DY111" s="939"/>
      <c r="DZ111" s="940"/>
    </row>
    <row r="112" spans="1:131" s="230" customFormat="1" ht="26.25" customHeight="1" x14ac:dyDescent="0.15">
      <c r="A112" s="1144" t="s">
        <v>452</v>
      </c>
      <c r="B112" s="1145"/>
      <c r="C112" s="935" t="s">
        <v>453</v>
      </c>
      <c r="D112" s="935"/>
      <c r="E112" s="935"/>
      <c r="F112" s="935"/>
      <c r="G112" s="935"/>
      <c r="H112" s="935"/>
      <c r="I112" s="935"/>
      <c r="J112" s="935"/>
      <c r="K112" s="935"/>
      <c r="L112" s="935"/>
      <c r="M112" s="935"/>
      <c r="N112" s="935"/>
      <c r="O112" s="935"/>
      <c r="P112" s="935"/>
      <c r="Q112" s="935"/>
      <c r="R112" s="935"/>
      <c r="S112" s="935"/>
      <c r="T112" s="935"/>
      <c r="U112" s="935"/>
      <c r="V112" s="935"/>
      <c r="W112" s="935"/>
      <c r="X112" s="935"/>
      <c r="Y112" s="935"/>
      <c r="Z112" s="936"/>
      <c r="AA112" s="981" t="s">
        <v>131</v>
      </c>
      <c r="AB112" s="976"/>
      <c r="AC112" s="976"/>
      <c r="AD112" s="976"/>
      <c r="AE112" s="977"/>
      <c r="AF112" s="975" t="s">
        <v>447</v>
      </c>
      <c r="AG112" s="976"/>
      <c r="AH112" s="976"/>
      <c r="AI112" s="976"/>
      <c r="AJ112" s="977"/>
      <c r="AK112" s="975" t="s">
        <v>447</v>
      </c>
      <c r="AL112" s="976"/>
      <c r="AM112" s="976"/>
      <c r="AN112" s="976"/>
      <c r="AO112" s="977"/>
      <c r="AP112" s="978" t="s">
        <v>131</v>
      </c>
      <c r="AQ112" s="979"/>
      <c r="AR112" s="979"/>
      <c r="AS112" s="979"/>
      <c r="AT112" s="980"/>
      <c r="AU112" s="970"/>
      <c r="AV112" s="971"/>
      <c r="AW112" s="971"/>
      <c r="AX112" s="971"/>
      <c r="AY112" s="971"/>
      <c r="AZ112" s="934" t="s">
        <v>454</v>
      </c>
      <c r="BA112" s="935"/>
      <c r="BB112" s="935"/>
      <c r="BC112" s="935"/>
      <c r="BD112" s="935"/>
      <c r="BE112" s="935"/>
      <c r="BF112" s="935"/>
      <c r="BG112" s="935"/>
      <c r="BH112" s="935"/>
      <c r="BI112" s="935"/>
      <c r="BJ112" s="935"/>
      <c r="BK112" s="935"/>
      <c r="BL112" s="935"/>
      <c r="BM112" s="935"/>
      <c r="BN112" s="935"/>
      <c r="BO112" s="935"/>
      <c r="BP112" s="936"/>
      <c r="BQ112" s="937">
        <v>2659168</v>
      </c>
      <c r="BR112" s="938"/>
      <c r="BS112" s="938"/>
      <c r="BT112" s="938"/>
      <c r="BU112" s="938"/>
      <c r="BV112" s="938">
        <v>2338290</v>
      </c>
      <c r="BW112" s="938"/>
      <c r="BX112" s="938"/>
      <c r="BY112" s="938"/>
      <c r="BZ112" s="938"/>
      <c r="CA112" s="938">
        <v>2103434</v>
      </c>
      <c r="CB112" s="938"/>
      <c r="CC112" s="938"/>
      <c r="CD112" s="938"/>
      <c r="CE112" s="938"/>
      <c r="CF112" s="932">
        <v>33.200000000000003</v>
      </c>
      <c r="CG112" s="933"/>
      <c r="CH112" s="933"/>
      <c r="CI112" s="933"/>
      <c r="CJ112" s="933"/>
      <c r="CK112" s="989"/>
      <c r="CL112" s="990"/>
      <c r="CM112" s="934" t="s">
        <v>455</v>
      </c>
      <c r="CN112" s="935"/>
      <c r="CO112" s="935"/>
      <c r="CP112" s="935"/>
      <c r="CQ112" s="935"/>
      <c r="CR112" s="935"/>
      <c r="CS112" s="935"/>
      <c r="CT112" s="935"/>
      <c r="CU112" s="935"/>
      <c r="CV112" s="935"/>
      <c r="CW112" s="935"/>
      <c r="CX112" s="935"/>
      <c r="CY112" s="935"/>
      <c r="CZ112" s="935"/>
      <c r="DA112" s="935"/>
      <c r="DB112" s="935"/>
      <c r="DC112" s="935"/>
      <c r="DD112" s="935"/>
      <c r="DE112" s="935"/>
      <c r="DF112" s="936"/>
      <c r="DG112" s="937" t="s">
        <v>447</v>
      </c>
      <c r="DH112" s="938"/>
      <c r="DI112" s="938"/>
      <c r="DJ112" s="938"/>
      <c r="DK112" s="938"/>
      <c r="DL112" s="938" t="s">
        <v>447</v>
      </c>
      <c r="DM112" s="938"/>
      <c r="DN112" s="938"/>
      <c r="DO112" s="938"/>
      <c r="DP112" s="938"/>
      <c r="DQ112" s="938" t="s">
        <v>131</v>
      </c>
      <c r="DR112" s="938"/>
      <c r="DS112" s="938"/>
      <c r="DT112" s="938"/>
      <c r="DU112" s="938"/>
      <c r="DV112" s="939" t="s">
        <v>131</v>
      </c>
      <c r="DW112" s="939"/>
      <c r="DX112" s="939"/>
      <c r="DY112" s="939"/>
      <c r="DZ112" s="940"/>
    </row>
    <row r="113" spans="1:130" s="230" customFormat="1" ht="26.25" customHeight="1" x14ac:dyDescent="0.15">
      <c r="A113" s="1146"/>
      <c r="B113" s="1147"/>
      <c r="C113" s="935" t="s">
        <v>456</v>
      </c>
      <c r="D113" s="935"/>
      <c r="E113" s="935"/>
      <c r="F113" s="935"/>
      <c r="G113" s="935"/>
      <c r="H113" s="935"/>
      <c r="I113" s="935"/>
      <c r="J113" s="935"/>
      <c r="K113" s="935"/>
      <c r="L113" s="935"/>
      <c r="M113" s="935"/>
      <c r="N113" s="935"/>
      <c r="O113" s="935"/>
      <c r="P113" s="935"/>
      <c r="Q113" s="935"/>
      <c r="R113" s="935"/>
      <c r="S113" s="935"/>
      <c r="T113" s="935"/>
      <c r="U113" s="935"/>
      <c r="V113" s="935"/>
      <c r="W113" s="935"/>
      <c r="X113" s="935"/>
      <c r="Y113" s="935"/>
      <c r="Z113" s="936"/>
      <c r="AA113" s="951">
        <v>260778</v>
      </c>
      <c r="AB113" s="952"/>
      <c r="AC113" s="952"/>
      <c r="AD113" s="952"/>
      <c r="AE113" s="953"/>
      <c r="AF113" s="954">
        <v>257229</v>
      </c>
      <c r="AG113" s="952"/>
      <c r="AH113" s="952"/>
      <c r="AI113" s="952"/>
      <c r="AJ113" s="953"/>
      <c r="AK113" s="954">
        <v>254306</v>
      </c>
      <c r="AL113" s="952"/>
      <c r="AM113" s="952"/>
      <c r="AN113" s="952"/>
      <c r="AO113" s="953"/>
      <c r="AP113" s="955">
        <v>4</v>
      </c>
      <c r="AQ113" s="956"/>
      <c r="AR113" s="956"/>
      <c r="AS113" s="956"/>
      <c r="AT113" s="957"/>
      <c r="AU113" s="970"/>
      <c r="AV113" s="971"/>
      <c r="AW113" s="971"/>
      <c r="AX113" s="971"/>
      <c r="AY113" s="971"/>
      <c r="AZ113" s="934" t="s">
        <v>457</v>
      </c>
      <c r="BA113" s="935"/>
      <c r="BB113" s="935"/>
      <c r="BC113" s="935"/>
      <c r="BD113" s="935"/>
      <c r="BE113" s="935"/>
      <c r="BF113" s="935"/>
      <c r="BG113" s="935"/>
      <c r="BH113" s="935"/>
      <c r="BI113" s="935"/>
      <c r="BJ113" s="935"/>
      <c r="BK113" s="935"/>
      <c r="BL113" s="935"/>
      <c r="BM113" s="935"/>
      <c r="BN113" s="935"/>
      <c r="BO113" s="935"/>
      <c r="BP113" s="936"/>
      <c r="BQ113" s="937">
        <v>262008</v>
      </c>
      <c r="BR113" s="938"/>
      <c r="BS113" s="938"/>
      <c r="BT113" s="938"/>
      <c r="BU113" s="938"/>
      <c r="BV113" s="938">
        <v>194539</v>
      </c>
      <c r="BW113" s="938"/>
      <c r="BX113" s="938"/>
      <c r="BY113" s="938"/>
      <c r="BZ113" s="938"/>
      <c r="CA113" s="938">
        <v>153416</v>
      </c>
      <c r="CB113" s="938"/>
      <c r="CC113" s="938"/>
      <c r="CD113" s="938"/>
      <c r="CE113" s="938"/>
      <c r="CF113" s="932">
        <v>2.4</v>
      </c>
      <c r="CG113" s="933"/>
      <c r="CH113" s="933"/>
      <c r="CI113" s="933"/>
      <c r="CJ113" s="933"/>
      <c r="CK113" s="989"/>
      <c r="CL113" s="990"/>
      <c r="CM113" s="934" t="s">
        <v>458</v>
      </c>
      <c r="CN113" s="935"/>
      <c r="CO113" s="935"/>
      <c r="CP113" s="935"/>
      <c r="CQ113" s="935"/>
      <c r="CR113" s="935"/>
      <c r="CS113" s="935"/>
      <c r="CT113" s="935"/>
      <c r="CU113" s="935"/>
      <c r="CV113" s="935"/>
      <c r="CW113" s="935"/>
      <c r="CX113" s="935"/>
      <c r="CY113" s="935"/>
      <c r="CZ113" s="935"/>
      <c r="DA113" s="935"/>
      <c r="DB113" s="935"/>
      <c r="DC113" s="935"/>
      <c r="DD113" s="935"/>
      <c r="DE113" s="935"/>
      <c r="DF113" s="936"/>
      <c r="DG113" s="981" t="s">
        <v>131</v>
      </c>
      <c r="DH113" s="976"/>
      <c r="DI113" s="976"/>
      <c r="DJ113" s="976"/>
      <c r="DK113" s="977"/>
      <c r="DL113" s="975" t="s">
        <v>447</v>
      </c>
      <c r="DM113" s="976"/>
      <c r="DN113" s="976"/>
      <c r="DO113" s="976"/>
      <c r="DP113" s="977"/>
      <c r="DQ113" s="975" t="s">
        <v>131</v>
      </c>
      <c r="DR113" s="976"/>
      <c r="DS113" s="976"/>
      <c r="DT113" s="976"/>
      <c r="DU113" s="977"/>
      <c r="DV113" s="978" t="s">
        <v>131</v>
      </c>
      <c r="DW113" s="979"/>
      <c r="DX113" s="979"/>
      <c r="DY113" s="979"/>
      <c r="DZ113" s="980"/>
    </row>
    <row r="114" spans="1:130" s="230" customFormat="1" ht="26.25" customHeight="1" x14ac:dyDescent="0.15">
      <c r="A114" s="1146"/>
      <c r="B114" s="1147"/>
      <c r="C114" s="935" t="s">
        <v>459</v>
      </c>
      <c r="D114" s="935"/>
      <c r="E114" s="935"/>
      <c r="F114" s="935"/>
      <c r="G114" s="935"/>
      <c r="H114" s="935"/>
      <c r="I114" s="935"/>
      <c r="J114" s="935"/>
      <c r="K114" s="935"/>
      <c r="L114" s="935"/>
      <c r="M114" s="935"/>
      <c r="N114" s="935"/>
      <c r="O114" s="935"/>
      <c r="P114" s="935"/>
      <c r="Q114" s="935"/>
      <c r="R114" s="935"/>
      <c r="S114" s="935"/>
      <c r="T114" s="935"/>
      <c r="U114" s="935"/>
      <c r="V114" s="935"/>
      <c r="W114" s="935"/>
      <c r="X114" s="935"/>
      <c r="Y114" s="935"/>
      <c r="Z114" s="936"/>
      <c r="AA114" s="981" t="s">
        <v>131</v>
      </c>
      <c r="AB114" s="976"/>
      <c r="AC114" s="976"/>
      <c r="AD114" s="976"/>
      <c r="AE114" s="977"/>
      <c r="AF114" s="975" t="s">
        <v>451</v>
      </c>
      <c r="AG114" s="976"/>
      <c r="AH114" s="976"/>
      <c r="AI114" s="976"/>
      <c r="AJ114" s="977"/>
      <c r="AK114" s="975" t="s">
        <v>131</v>
      </c>
      <c r="AL114" s="976"/>
      <c r="AM114" s="976"/>
      <c r="AN114" s="976"/>
      <c r="AO114" s="977"/>
      <c r="AP114" s="978" t="s">
        <v>131</v>
      </c>
      <c r="AQ114" s="979"/>
      <c r="AR114" s="979"/>
      <c r="AS114" s="979"/>
      <c r="AT114" s="980"/>
      <c r="AU114" s="970"/>
      <c r="AV114" s="971"/>
      <c r="AW114" s="971"/>
      <c r="AX114" s="971"/>
      <c r="AY114" s="971"/>
      <c r="AZ114" s="934" t="s">
        <v>460</v>
      </c>
      <c r="BA114" s="935"/>
      <c r="BB114" s="935"/>
      <c r="BC114" s="935"/>
      <c r="BD114" s="935"/>
      <c r="BE114" s="935"/>
      <c r="BF114" s="935"/>
      <c r="BG114" s="935"/>
      <c r="BH114" s="935"/>
      <c r="BI114" s="935"/>
      <c r="BJ114" s="935"/>
      <c r="BK114" s="935"/>
      <c r="BL114" s="935"/>
      <c r="BM114" s="935"/>
      <c r="BN114" s="935"/>
      <c r="BO114" s="935"/>
      <c r="BP114" s="936"/>
      <c r="BQ114" s="937">
        <v>1833356</v>
      </c>
      <c r="BR114" s="938"/>
      <c r="BS114" s="938"/>
      <c r="BT114" s="938"/>
      <c r="BU114" s="938"/>
      <c r="BV114" s="938">
        <v>1810338</v>
      </c>
      <c r="BW114" s="938"/>
      <c r="BX114" s="938"/>
      <c r="BY114" s="938"/>
      <c r="BZ114" s="938"/>
      <c r="CA114" s="938">
        <v>1823507</v>
      </c>
      <c r="CB114" s="938"/>
      <c r="CC114" s="938"/>
      <c r="CD114" s="938"/>
      <c r="CE114" s="938"/>
      <c r="CF114" s="932">
        <v>28.8</v>
      </c>
      <c r="CG114" s="933"/>
      <c r="CH114" s="933"/>
      <c r="CI114" s="933"/>
      <c r="CJ114" s="933"/>
      <c r="CK114" s="989"/>
      <c r="CL114" s="990"/>
      <c r="CM114" s="934" t="s">
        <v>461</v>
      </c>
      <c r="CN114" s="935"/>
      <c r="CO114" s="935"/>
      <c r="CP114" s="935"/>
      <c r="CQ114" s="935"/>
      <c r="CR114" s="935"/>
      <c r="CS114" s="935"/>
      <c r="CT114" s="935"/>
      <c r="CU114" s="935"/>
      <c r="CV114" s="935"/>
      <c r="CW114" s="935"/>
      <c r="CX114" s="935"/>
      <c r="CY114" s="935"/>
      <c r="CZ114" s="935"/>
      <c r="DA114" s="935"/>
      <c r="DB114" s="935"/>
      <c r="DC114" s="935"/>
      <c r="DD114" s="935"/>
      <c r="DE114" s="935"/>
      <c r="DF114" s="936"/>
      <c r="DG114" s="981" t="s">
        <v>131</v>
      </c>
      <c r="DH114" s="976"/>
      <c r="DI114" s="976"/>
      <c r="DJ114" s="976"/>
      <c r="DK114" s="977"/>
      <c r="DL114" s="975" t="s">
        <v>131</v>
      </c>
      <c r="DM114" s="976"/>
      <c r="DN114" s="976"/>
      <c r="DO114" s="976"/>
      <c r="DP114" s="977"/>
      <c r="DQ114" s="975" t="s">
        <v>131</v>
      </c>
      <c r="DR114" s="976"/>
      <c r="DS114" s="976"/>
      <c r="DT114" s="976"/>
      <c r="DU114" s="977"/>
      <c r="DV114" s="978" t="s">
        <v>131</v>
      </c>
      <c r="DW114" s="979"/>
      <c r="DX114" s="979"/>
      <c r="DY114" s="979"/>
      <c r="DZ114" s="980"/>
    </row>
    <row r="115" spans="1:130" s="230" customFormat="1" ht="26.25" customHeight="1" x14ac:dyDescent="0.15">
      <c r="A115" s="1146"/>
      <c r="B115" s="1147"/>
      <c r="C115" s="935" t="s">
        <v>462</v>
      </c>
      <c r="D115" s="935"/>
      <c r="E115" s="935"/>
      <c r="F115" s="935"/>
      <c r="G115" s="935"/>
      <c r="H115" s="935"/>
      <c r="I115" s="935"/>
      <c r="J115" s="935"/>
      <c r="K115" s="935"/>
      <c r="L115" s="935"/>
      <c r="M115" s="935"/>
      <c r="N115" s="935"/>
      <c r="O115" s="935"/>
      <c r="P115" s="935"/>
      <c r="Q115" s="935"/>
      <c r="R115" s="935"/>
      <c r="S115" s="935"/>
      <c r="T115" s="935"/>
      <c r="U115" s="935"/>
      <c r="V115" s="935"/>
      <c r="W115" s="935"/>
      <c r="X115" s="935"/>
      <c r="Y115" s="935"/>
      <c r="Z115" s="936"/>
      <c r="AA115" s="951">
        <v>83992</v>
      </c>
      <c r="AB115" s="952"/>
      <c r="AC115" s="952"/>
      <c r="AD115" s="952"/>
      <c r="AE115" s="953"/>
      <c r="AF115" s="954">
        <v>72196</v>
      </c>
      <c r="AG115" s="952"/>
      <c r="AH115" s="952"/>
      <c r="AI115" s="952"/>
      <c r="AJ115" s="953"/>
      <c r="AK115" s="954">
        <v>29884</v>
      </c>
      <c r="AL115" s="952"/>
      <c r="AM115" s="952"/>
      <c r="AN115" s="952"/>
      <c r="AO115" s="953"/>
      <c r="AP115" s="955">
        <v>0.5</v>
      </c>
      <c r="AQ115" s="956"/>
      <c r="AR115" s="956"/>
      <c r="AS115" s="956"/>
      <c r="AT115" s="957"/>
      <c r="AU115" s="970"/>
      <c r="AV115" s="971"/>
      <c r="AW115" s="971"/>
      <c r="AX115" s="971"/>
      <c r="AY115" s="971"/>
      <c r="AZ115" s="934" t="s">
        <v>463</v>
      </c>
      <c r="BA115" s="935"/>
      <c r="BB115" s="935"/>
      <c r="BC115" s="935"/>
      <c r="BD115" s="935"/>
      <c r="BE115" s="935"/>
      <c r="BF115" s="935"/>
      <c r="BG115" s="935"/>
      <c r="BH115" s="935"/>
      <c r="BI115" s="935"/>
      <c r="BJ115" s="935"/>
      <c r="BK115" s="935"/>
      <c r="BL115" s="935"/>
      <c r="BM115" s="935"/>
      <c r="BN115" s="935"/>
      <c r="BO115" s="935"/>
      <c r="BP115" s="936"/>
      <c r="BQ115" s="937" t="s">
        <v>131</v>
      </c>
      <c r="BR115" s="938"/>
      <c r="BS115" s="938"/>
      <c r="BT115" s="938"/>
      <c r="BU115" s="938"/>
      <c r="BV115" s="938" t="s">
        <v>447</v>
      </c>
      <c r="BW115" s="938"/>
      <c r="BX115" s="938"/>
      <c r="BY115" s="938"/>
      <c r="BZ115" s="938"/>
      <c r="CA115" s="938" t="s">
        <v>131</v>
      </c>
      <c r="CB115" s="938"/>
      <c r="CC115" s="938"/>
      <c r="CD115" s="938"/>
      <c r="CE115" s="938"/>
      <c r="CF115" s="932" t="s">
        <v>447</v>
      </c>
      <c r="CG115" s="933"/>
      <c r="CH115" s="933"/>
      <c r="CI115" s="933"/>
      <c r="CJ115" s="933"/>
      <c r="CK115" s="989"/>
      <c r="CL115" s="990"/>
      <c r="CM115" s="934" t="s">
        <v>464</v>
      </c>
      <c r="CN115" s="935"/>
      <c r="CO115" s="935"/>
      <c r="CP115" s="935"/>
      <c r="CQ115" s="935"/>
      <c r="CR115" s="935"/>
      <c r="CS115" s="935"/>
      <c r="CT115" s="935"/>
      <c r="CU115" s="935"/>
      <c r="CV115" s="935"/>
      <c r="CW115" s="935"/>
      <c r="CX115" s="935"/>
      <c r="CY115" s="935"/>
      <c r="CZ115" s="935"/>
      <c r="DA115" s="935"/>
      <c r="DB115" s="935"/>
      <c r="DC115" s="935"/>
      <c r="DD115" s="935"/>
      <c r="DE115" s="935"/>
      <c r="DF115" s="936"/>
      <c r="DG115" s="981">
        <v>139897</v>
      </c>
      <c r="DH115" s="976"/>
      <c r="DI115" s="976"/>
      <c r="DJ115" s="976"/>
      <c r="DK115" s="977"/>
      <c r="DL115" s="975">
        <v>139897</v>
      </c>
      <c r="DM115" s="976"/>
      <c r="DN115" s="976"/>
      <c r="DO115" s="976"/>
      <c r="DP115" s="977"/>
      <c r="DQ115" s="975">
        <v>139897</v>
      </c>
      <c r="DR115" s="976"/>
      <c r="DS115" s="976"/>
      <c r="DT115" s="976"/>
      <c r="DU115" s="977"/>
      <c r="DV115" s="978">
        <v>2.2000000000000002</v>
      </c>
      <c r="DW115" s="979"/>
      <c r="DX115" s="979"/>
      <c r="DY115" s="979"/>
      <c r="DZ115" s="980"/>
    </row>
    <row r="116" spans="1:130" s="230" customFormat="1" ht="26.25" customHeight="1" x14ac:dyDescent="0.15">
      <c r="A116" s="1148"/>
      <c r="B116" s="1149"/>
      <c r="C116" s="1006" t="s">
        <v>465</v>
      </c>
      <c r="D116" s="1006"/>
      <c r="E116" s="1006"/>
      <c r="F116" s="1006"/>
      <c r="G116" s="1006"/>
      <c r="H116" s="1006"/>
      <c r="I116" s="1006"/>
      <c r="J116" s="1006"/>
      <c r="K116" s="1006"/>
      <c r="L116" s="1006"/>
      <c r="M116" s="1006"/>
      <c r="N116" s="1006"/>
      <c r="O116" s="1006"/>
      <c r="P116" s="1006"/>
      <c r="Q116" s="1006"/>
      <c r="R116" s="1006"/>
      <c r="S116" s="1006"/>
      <c r="T116" s="1006"/>
      <c r="U116" s="1006"/>
      <c r="V116" s="1006"/>
      <c r="W116" s="1006"/>
      <c r="X116" s="1006"/>
      <c r="Y116" s="1006"/>
      <c r="Z116" s="1007"/>
      <c r="AA116" s="981" t="s">
        <v>131</v>
      </c>
      <c r="AB116" s="976"/>
      <c r="AC116" s="976"/>
      <c r="AD116" s="976"/>
      <c r="AE116" s="977"/>
      <c r="AF116" s="975" t="s">
        <v>131</v>
      </c>
      <c r="AG116" s="976"/>
      <c r="AH116" s="976"/>
      <c r="AI116" s="976"/>
      <c r="AJ116" s="977"/>
      <c r="AK116" s="975" t="s">
        <v>131</v>
      </c>
      <c r="AL116" s="976"/>
      <c r="AM116" s="976"/>
      <c r="AN116" s="976"/>
      <c r="AO116" s="977"/>
      <c r="AP116" s="978" t="s">
        <v>131</v>
      </c>
      <c r="AQ116" s="979"/>
      <c r="AR116" s="979"/>
      <c r="AS116" s="979"/>
      <c r="AT116" s="980"/>
      <c r="AU116" s="970"/>
      <c r="AV116" s="971"/>
      <c r="AW116" s="971"/>
      <c r="AX116" s="971"/>
      <c r="AY116" s="971"/>
      <c r="AZ116" s="999" t="s">
        <v>466</v>
      </c>
      <c r="BA116" s="1000"/>
      <c r="BB116" s="1000"/>
      <c r="BC116" s="1000"/>
      <c r="BD116" s="1000"/>
      <c r="BE116" s="1000"/>
      <c r="BF116" s="1000"/>
      <c r="BG116" s="1000"/>
      <c r="BH116" s="1000"/>
      <c r="BI116" s="1000"/>
      <c r="BJ116" s="1000"/>
      <c r="BK116" s="1000"/>
      <c r="BL116" s="1000"/>
      <c r="BM116" s="1000"/>
      <c r="BN116" s="1000"/>
      <c r="BO116" s="1000"/>
      <c r="BP116" s="1001"/>
      <c r="BQ116" s="937" t="s">
        <v>131</v>
      </c>
      <c r="BR116" s="938"/>
      <c r="BS116" s="938"/>
      <c r="BT116" s="938"/>
      <c r="BU116" s="938"/>
      <c r="BV116" s="938" t="s">
        <v>131</v>
      </c>
      <c r="BW116" s="938"/>
      <c r="BX116" s="938"/>
      <c r="BY116" s="938"/>
      <c r="BZ116" s="938"/>
      <c r="CA116" s="938" t="s">
        <v>131</v>
      </c>
      <c r="CB116" s="938"/>
      <c r="CC116" s="938"/>
      <c r="CD116" s="938"/>
      <c r="CE116" s="938"/>
      <c r="CF116" s="932" t="s">
        <v>131</v>
      </c>
      <c r="CG116" s="933"/>
      <c r="CH116" s="933"/>
      <c r="CI116" s="933"/>
      <c r="CJ116" s="933"/>
      <c r="CK116" s="989"/>
      <c r="CL116" s="990"/>
      <c r="CM116" s="934" t="s">
        <v>467</v>
      </c>
      <c r="CN116" s="935"/>
      <c r="CO116" s="935"/>
      <c r="CP116" s="935"/>
      <c r="CQ116" s="935"/>
      <c r="CR116" s="935"/>
      <c r="CS116" s="935"/>
      <c r="CT116" s="935"/>
      <c r="CU116" s="935"/>
      <c r="CV116" s="935"/>
      <c r="CW116" s="935"/>
      <c r="CX116" s="935"/>
      <c r="CY116" s="935"/>
      <c r="CZ116" s="935"/>
      <c r="DA116" s="935"/>
      <c r="DB116" s="935"/>
      <c r="DC116" s="935"/>
      <c r="DD116" s="935"/>
      <c r="DE116" s="935"/>
      <c r="DF116" s="936"/>
      <c r="DG116" s="981" t="s">
        <v>447</v>
      </c>
      <c r="DH116" s="976"/>
      <c r="DI116" s="976"/>
      <c r="DJ116" s="976"/>
      <c r="DK116" s="977"/>
      <c r="DL116" s="975" t="s">
        <v>447</v>
      </c>
      <c r="DM116" s="976"/>
      <c r="DN116" s="976"/>
      <c r="DO116" s="976"/>
      <c r="DP116" s="977"/>
      <c r="DQ116" s="975" t="s">
        <v>131</v>
      </c>
      <c r="DR116" s="976"/>
      <c r="DS116" s="976"/>
      <c r="DT116" s="976"/>
      <c r="DU116" s="977"/>
      <c r="DV116" s="978" t="s">
        <v>447</v>
      </c>
      <c r="DW116" s="979"/>
      <c r="DX116" s="979"/>
      <c r="DY116" s="979"/>
      <c r="DZ116" s="980"/>
    </row>
    <row r="117" spans="1:130" s="230" customFormat="1" ht="26.25" customHeight="1" x14ac:dyDescent="0.15">
      <c r="A117" s="927" t="s">
        <v>194</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1" t="s">
        <v>468</v>
      </c>
      <c r="Z117" s="929"/>
      <c r="AA117" s="1012">
        <v>1538232</v>
      </c>
      <c r="AB117" s="1013"/>
      <c r="AC117" s="1013"/>
      <c r="AD117" s="1013"/>
      <c r="AE117" s="1014"/>
      <c r="AF117" s="1015">
        <v>1502013</v>
      </c>
      <c r="AG117" s="1013"/>
      <c r="AH117" s="1013"/>
      <c r="AI117" s="1013"/>
      <c r="AJ117" s="1014"/>
      <c r="AK117" s="1015">
        <v>1463139</v>
      </c>
      <c r="AL117" s="1013"/>
      <c r="AM117" s="1013"/>
      <c r="AN117" s="1013"/>
      <c r="AO117" s="1014"/>
      <c r="AP117" s="1016"/>
      <c r="AQ117" s="1017"/>
      <c r="AR117" s="1017"/>
      <c r="AS117" s="1017"/>
      <c r="AT117" s="1018"/>
      <c r="AU117" s="970"/>
      <c r="AV117" s="971"/>
      <c r="AW117" s="971"/>
      <c r="AX117" s="971"/>
      <c r="AY117" s="971"/>
      <c r="AZ117" s="1008" t="s">
        <v>469</v>
      </c>
      <c r="BA117" s="1009"/>
      <c r="BB117" s="1009"/>
      <c r="BC117" s="1009"/>
      <c r="BD117" s="1009"/>
      <c r="BE117" s="1009"/>
      <c r="BF117" s="1009"/>
      <c r="BG117" s="1009"/>
      <c r="BH117" s="1009"/>
      <c r="BI117" s="1009"/>
      <c r="BJ117" s="1009"/>
      <c r="BK117" s="1009"/>
      <c r="BL117" s="1009"/>
      <c r="BM117" s="1009"/>
      <c r="BN117" s="1009"/>
      <c r="BO117" s="1009"/>
      <c r="BP117" s="1010"/>
      <c r="BQ117" s="937" t="s">
        <v>131</v>
      </c>
      <c r="BR117" s="938"/>
      <c r="BS117" s="938"/>
      <c r="BT117" s="938"/>
      <c r="BU117" s="938"/>
      <c r="BV117" s="938" t="s">
        <v>131</v>
      </c>
      <c r="BW117" s="938"/>
      <c r="BX117" s="938"/>
      <c r="BY117" s="938"/>
      <c r="BZ117" s="938"/>
      <c r="CA117" s="938" t="s">
        <v>131</v>
      </c>
      <c r="CB117" s="938"/>
      <c r="CC117" s="938"/>
      <c r="CD117" s="938"/>
      <c r="CE117" s="938"/>
      <c r="CF117" s="932" t="s">
        <v>131</v>
      </c>
      <c r="CG117" s="933"/>
      <c r="CH117" s="933"/>
      <c r="CI117" s="933"/>
      <c r="CJ117" s="933"/>
      <c r="CK117" s="989"/>
      <c r="CL117" s="990"/>
      <c r="CM117" s="934" t="s">
        <v>470</v>
      </c>
      <c r="CN117" s="935"/>
      <c r="CO117" s="935"/>
      <c r="CP117" s="935"/>
      <c r="CQ117" s="935"/>
      <c r="CR117" s="935"/>
      <c r="CS117" s="935"/>
      <c r="CT117" s="935"/>
      <c r="CU117" s="935"/>
      <c r="CV117" s="935"/>
      <c r="CW117" s="935"/>
      <c r="CX117" s="935"/>
      <c r="CY117" s="935"/>
      <c r="CZ117" s="935"/>
      <c r="DA117" s="935"/>
      <c r="DB117" s="935"/>
      <c r="DC117" s="935"/>
      <c r="DD117" s="935"/>
      <c r="DE117" s="935"/>
      <c r="DF117" s="936"/>
      <c r="DG117" s="981" t="s">
        <v>131</v>
      </c>
      <c r="DH117" s="976"/>
      <c r="DI117" s="976"/>
      <c r="DJ117" s="976"/>
      <c r="DK117" s="977"/>
      <c r="DL117" s="975" t="s">
        <v>131</v>
      </c>
      <c r="DM117" s="976"/>
      <c r="DN117" s="976"/>
      <c r="DO117" s="976"/>
      <c r="DP117" s="977"/>
      <c r="DQ117" s="975" t="s">
        <v>131</v>
      </c>
      <c r="DR117" s="976"/>
      <c r="DS117" s="976"/>
      <c r="DT117" s="976"/>
      <c r="DU117" s="977"/>
      <c r="DV117" s="978" t="s">
        <v>447</v>
      </c>
      <c r="DW117" s="979"/>
      <c r="DX117" s="979"/>
      <c r="DY117" s="979"/>
      <c r="DZ117" s="980"/>
    </row>
    <row r="118" spans="1:130" s="230" customFormat="1" ht="26.25" customHeight="1" x14ac:dyDescent="0.15">
      <c r="A118" s="927" t="s">
        <v>442</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30" t="s">
        <v>439</v>
      </c>
      <c r="AB118" s="928"/>
      <c r="AC118" s="928"/>
      <c r="AD118" s="928"/>
      <c r="AE118" s="929"/>
      <c r="AF118" s="930" t="s">
        <v>440</v>
      </c>
      <c r="AG118" s="928"/>
      <c r="AH118" s="928"/>
      <c r="AI118" s="928"/>
      <c r="AJ118" s="929"/>
      <c r="AK118" s="930" t="s">
        <v>315</v>
      </c>
      <c r="AL118" s="928"/>
      <c r="AM118" s="928"/>
      <c r="AN118" s="928"/>
      <c r="AO118" s="929"/>
      <c r="AP118" s="1002" t="s">
        <v>441</v>
      </c>
      <c r="AQ118" s="1003"/>
      <c r="AR118" s="1003"/>
      <c r="AS118" s="1003"/>
      <c r="AT118" s="1004"/>
      <c r="AU118" s="970"/>
      <c r="AV118" s="971"/>
      <c r="AW118" s="971"/>
      <c r="AX118" s="971"/>
      <c r="AY118" s="971"/>
      <c r="AZ118" s="1005" t="s">
        <v>471</v>
      </c>
      <c r="BA118" s="1006"/>
      <c r="BB118" s="1006"/>
      <c r="BC118" s="1006"/>
      <c r="BD118" s="1006"/>
      <c r="BE118" s="1006"/>
      <c r="BF118" s="1006"/>
      <c r="BG118" s="1006"/>
      <c r="BH118" s="1006"/>
      <c r="BI118" s="1006"/>
      <c r="BJ118" s="1006"/>
      <c r="BK118" s="1006"/>
      <c r="BL118" s="1006"/>
      <c r="BM118" s="1006"/>
      <c r="BN118" s="1006"/>
      <c r="BO118" s="1006"/>
      <c r="BP118" s="1007"/>
      <c r="BQ118" s="1019" t="s">
        <v>131</v>
      </c>
      <c r="BR118" s="1020"/>
      <c r="BS118" s="1020"/>
      <c r="BT118" s="1020"/>
      <c r="BU118" s="1020"/>
      <c r="BV118" s="1020" t="s">
        <v>131</v>
      </c>
      <c r="BW118" s="1020"/>
      <c r="BX118" s="1020"/>
      <c r="BY118" s="1020"/>
      <c r="BZ118" s="1020"/>
      <c r="CA118" s="1020" t="s">
        <v>131</v>
      </c>
      <c r="CB118" s="1020"/>
      <c r="CC118" s="1020"/>
      <c r="CD118" s="1020"/>
      <c r="CE118" s="1020"/>
      <c r="CF118" s="932" t="s">
        <v>447</v>
      </c>
      <c r="CG118" s="933"/>
      <c r="CH118" s="933"/>
      <c r="CI118" s="933"/>
      <c r="CJ118" s="933"/>
      <c r="CK118" s="989"/>
      <c r="CL118" s="990"/>
      <c r="CM118" s="934" t="s">
        <v>472</v>
      </c>
      <c r="CN118" s="935"/>
      <c r="CO118" s="935"/>
      <c r="CP118" s="935"/>
      <c r="CQ118" s="935"/>
      <c r="CR118" s="935"/>
      <c r="CS118" s="935"/>
      <c r="CT118" s="935"/>
      <c r="CU118" s="935"/>
      <c r="CV118" s="935"/>
      <c r="CW118" s="935"/>
      <c r="CX118" s="935"/>
      <c r="CY118" s="935"/>
      <c r="CZ118" s="935"/>
      <c r="DA118" s="935"/>
      <c r="DB118" s="935"/>
      <c r="DC118" s="935"/>
      <c r="DD118" s="935"/>
      <c r="DE118" s="935"/>
      <c r="DF118" s="936"/>
      <c r="DG118" s="981" t="s">
        <v>131</v>
      </c>
      <c r="DH118" s="976"/>
      <c r="DI118" s="976"/>
      <c r="DJ118" s="976"/>
      <c r="DK118" s="977"/>
      <c r="DL118" s="975" t="s">
        <v>447</v>
      </c>
      <c r="DM118" s="976"/>
      <c r="DN118" s="976"/>
      <c r="DO118" s="976"/>
      <c r="DP118" s="977"/>
      <c r="DQ118" s="975" t="s">
        <v>447</v>
      </c>
      <c r="DR118" s="976"/>
      <c r="DS118" s="976"/>
      <c r="DT118" s="976"/>
      <c r="DU118" s="977"/>
      <c r="DV118" s="978" t="s">
        <v>131</v>
      </c>
      <c r="DW118" s="979"/>
      <c r="DX118" s="979"/>
      <c r="DY118" s="979"/>
      <c r="DZ118" s="980"/>
    </row>
    <row r="119" spans="1:130" s="230" customFormat="1" ht="26.25" customHeight="1" x14ac:dyDescent="0.15">
      <c r="A119" s="1090" t="s">
        <v>445</v>
      </c>
      <c r="B119" s="988"/>
      <c r="C119" s="982" t="s">
        <v>446</v>
      </c>
      <c r="D119" s="959"/>
      <c r="E119" s="959"/>
      <c r="F119" s="959"/>
      <c r="G119" s="959"/>
      <c r="H119" s="959"/>
      <c r="I119" s="959"/>
      <c r="J119" s="959"/>
      <c r="K119" s="959"/>
      <c r="L119" s="959"/>
      <c r="M119" s="959"/>
      <c r="N119" s="959"/>
      <c r="O119" s="959"/>
      <c r="P119" s="959"/>
      <c r="Q119" s="959"/>
      <c r="R119" s="959"/>
      <c r="S119" s="959"/>
      <c r="T119" s="959"/>
      <c r="U119" s="959"/>
      <c r="V119" s="959"/>
      <c r="W119" s="959"/>
      <c r="X119" s="959"/>
      <c r="Y119" s="959"/>
      <c r="Z119" s="960"/>
      <c r="AA119" s="961" t="s">
        <v>131</v>
      </c>
      <c r="AB119" s="962"/>
      <c r="AC119" s="962"/>
      <c r="AD119" s="962"/>
      <c r="AE119" s="963"/>
      <c r="AF119" s="964" t="s">
        <v>131</v>
      </c>
      <c r="AG119" s="962"/>
      <c r="AH119" s="962"/>
      <c r="AI119" s="962"/>
      <c r="AJ119" s="963"/>
      <c r="AK119" s="964" t="s">
        <v>451</v>
      </c>
      <c r="AL119" s="962"/>
      <c r="AM119" s="962"/>
      <c r="AN119" s="962"/>
      <c r="AO119" s="963"/>
      <c r="AP119" s="965" t="s">
        <v>447</v>
      </c>
      <c r="AQ119" s="966"/>
      <c r="AR119" s="966"/>
      <c r="AS119" s="966"/>
      <c r="AT119" s="967"/>
      <c r="AU119" s="972"/>
      <c r="AV119" s="973"/>
      <c r="AW119" s="973"/>
      <c r="AX119" s="973"/>
      <c r="AY119" s="973"/>
      <c r="AZ119" s="251" t="s">
        <v>194</v>
      </c>
      <c r="BA119" s="251"/>
      <c r="BB119" s="251"/>
      <c r="BC119" s="251"/>
      <c r="BD119" s="251"/>
      <c r="BE119" s="251"/>
      <c r="BF119" s="251"/>
      <c r="BG119" s="251"/>
      <c r="BH119" s="251"/>
      <c r="BI119" s="251"/>
      <c r="BJ119" s="251"/>
      <c r="BK119" s="251"/>
      <c r="BL119" s="251"/>
      <c r="BM119" s="251"/>
      <c r="BN119" s="251"/>
      <c r="BO119" s="1011" t="s">
        <v>473</v>
      </c>
      <c r="BP119" s="1025"/>
      <c r="BQ119" s="1019">
        <v>14603929</v>
      </c>
      <c r="BR119" s="1020"/>
      <c r="BS119" s="1020"/>
      <c r="BT119" s="1020"/>
      <c r="BU119" s="1020"/>
      <c r="BV119" s="1020">
        <v>13909487</v>
      </c>
      <c r="BW119" s="1020"/>
      <c r="BX119" s="1020"/>
      <c r="BY119" s="1020"/>
      <c r="BZ119" s="1020"/>
      <c r="CA119" s="1020">
        <v>12901986</v>
      </c>
      <c r="CB119" s="1020"/>
      <c r="CC119" s="1020"/>
      <c r="CD119" s="1020"/>
      <c r="CE119" s="1020"/>
      <c r="CF119" s="1021"/>
      <c r="CG119" s="1022"/>
      <c r="CH119" s="1022"/>
      <c r="CI119" s="1022"/>
      <c r="CJ119" s="1023"/>
      <c r="CK119" s="991"/>
      <c r="CL119" s="992"/>
      <c r="CM119" s="1005" t="s">
        <v>474</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1024">
        <v>4645</v>
      </c>
      <c r="DH119" s="994"/>
      <c r="DI119" s="994"/>
      <c r="DJ119" s="994"/>
      <c r="DK119" s="995"/>
      <c r="DL119" s="993">
        <v>4624</v>
      </c>
      <c r="DM119" s="994"/>
      <c r="DN119" s="994"/>
      <c r="DO119" s="994"/>
      <c r="DP119" s="995"/>
      <c r="DQ119" s="993">
        <v>4608</v>
      </c>
      <c r="DR119" s="994"/>
      <c r="DS119" s="994"/>
      <c r="DT119" s="994"/>
      <c r="DU119" s="995"/>
      <c r="DV119" s="996">
        <v>0.1</v>
      </c>
      <c r="DW119" s="997"/>
      <c r="DX119" s="997"/>
      <c r="DY119" s="997"/>
      <c r="DZ119" s="998"/>
    </row>
    <row r="120" spans="1:130" s="230" customFormat="1" ht="26.25" customHeight="1" x14ac:dyDescent="0.15">
      <c r="A120" s="1091"/>
      <c r="B120" s="990"/>
      <c r="C120" s="934" t="s">
        <v>450</v>
      </c>
      <c r="D120" s="935"/>
      <c r="E120" s="935"/>
      <c r="F120" s="935"/>
      <c r="G120" s="935"/>
      <c r="H120" s="935"/>
      <c r="I120" s="935"/>
      <c r="J120" s="935"/>
      <c r="K120" s="935"/>
      <c r="L120" s="935"/>
      <c r="M120" s="935"/>
      <c r="N120" s="935"/>
      <c r="O120" s="935"/>
      <c r="P120" s="935"/>
      <c r="Q120" s="935"/>
      <c r="R120" s="935"/>
      <c r="S120" s="935"/>
      <c r="T120" s="935"/>
      <c r="U120" s="935"/>
      <c r="V120" s="935"/>
      <c r="W120" s="935"/>
      <c r="X120" s="935"/>
      <c r="Y120" s="935"/>
      <c r="Z120" s="936"/>
      <c r="AA120" s="981" t="s">
        <v>131</v>
      </c>
      <c r="AB120" s="976"/>
      <c r="AC120" s="976"/>
      <c r="AD120" s="976"/>
      <c r="AE120" s="977"/>
      <c r="AF120" s="975" t="s">
        <v>451</v>
      </c>
      <c r="AG120" s="976"/>
      <c r="AH120" s="976"/>
      <c r="AI120" s="976"/>
      <c r="AJ120" s="977"/>
      <c r="AK120" s="975" t="s">
        <v>131</v>
      </c>
      <c r="AL120" s="976"/>
      <c r="AM120" s="976"/>
      <c r="AN120" s="976"/>
      <c r="AO120" s="977"/>
      <c r="AP120" s="978" t="s">
        <v>131</v>
      </c>
      <c r="AQ120" s="979"/>
      <c r="AR120" s="979"/>
      <c r="AS120" s="979"/>
      <c r="AT120" s="980"/>
      <c r="AU120" s="1042" t="s">
        <v>475</v>
      </c>
      <c r="AV120" s="1043"/>
      <c r="AW120" s="1043"/>
      <c r="AX120" s="1043"/>
      <c r="AY120" s="1044"/>
      <c r="AZ120" s="982" t="s">
        <v>476</v>
      </c>
      <c r="BA120" s="959"/>
      <c r="BB120" s="959"/>
      <c r="BC120" s="959"/>
      <c r="BD120" s="959"/>
      <c r="BE120" s="959"/>
      <c r="BF120" s="959"/>
      <c r="BG120" s="959"/>
      <c r="BH120" s="959"/>
      <c r="BI120" s="959"/>
      <c r="BJ120" s="959"/>
      <c r="BK120" s="959"/>
      <c r="BL120" s="959"/>
      <c r="BM120" s="959"/>
      <c r="BN120" s="959"/>
      <c r="BO120" s="959"/>
      <c r="BP120" s="960"/>
      <c r="BQ120" s="983">
        <v>2731586</v>
      </c>
      <c r="BR120" s="984"/>
      <c r="BS120" s="984"/>
      <c r="BT120" s="984"/>
      <c r="BU120" s="984"/>
      <c r="BV120" s="984">
        <v>3419297</v>
      </c>
      <c r="BW120" s="984"/>
      <c r="BX120" s="984"/>
      <c r="BY120" s="984"/>
      <c r="BZ120" s="984"/>
      <c r="CA120" s="984">
        <v>3715924</v>
      </c>
      <c r="CB120" s="984"/>
      <c r="CC120" s="984"/>
      <c r="CD120" s="984"/>
      <c r="CE120" s="984"/>
      <c r="CF120" s="985">
        <v>58.7</v>
      </c>
      <c r="CG120" s="986"/>
      <c r="CH120" s="986"/>
      <c r="CI120" s="986"/>
      <c r="CJ120" s="986"/>
      <c r="CK120" s="1026" t="s">
        <v>477</v>
      </c>
      <c r="CL120" s="1027"/>
      <c r="CM120" s="1027"/>
      <c r="CN120" s="1027"/>
      <c r="CO120" s="1028"/>
      <c r="CP120" s="1034" t="s">
        <v>478</v>
      </c>
      <c r="CQ120" s="1035"/>
      <c r="CR120" s="1035"/>
      <c r="CS120" s="1035"/>
      <c r="CT120" s="1035"/>
      <c r="CU120" s="1035"/>
      <c r="CV120" s="1035"/>
      <c r="CW120" s="1035"/>
      <c r="CX120" s="1035"/>
      <c r="CY120" s="1035"/>
      <c r="CZ120" s="1035"/>
      <c r="DA120" s="1035"/>
      <c r="DB120" s="1035"/>
      <c r="DC120" s="1035"/>
      <c r="DD120" s="1035"/>
      <c r="DE120" s="1035"/>
      <c r="DF120" s="1036"/>
      <c r="DG120" s="983">
        <v>2601723</v>
      </c>
      <c r="DH120" s="984"/>
      <c r="DI120" s="984"/>
      <c r="DJ120" s="984"/>
      <c r="DK120" s="984"/>
      <c r="DL120" s="984">
        <v>2282273</v>
      </c>
      <c r="DM120" s="984"/>
      <c r="DN120" s="984"/>
      <c r="DO120" s="984"/>
      <c r="DP120" s="984"/>
      <c r="DQ120" s="984">
        <v>2046759</v>
      </c>
      <c r="DR120" s="984"/>
      <c r="DS120" s="984"/>
      <c r="DT120" s="984"/>
      <c r="DU120" s="984"/>
      <c r="DV120" s="946">
        <v>32.299999999999997</v>
      </c>
      <c r="DW120" s="946"/>
      <c r="DX120" s="946"/>
      <c r="DY120" s="946"/>
      <c r="DZ120" s="947"/>
    </row>
    <row r="121" spans="1:130" s="230" customFormat="1" ht="26.25" customHeight="1" x14ac:dyDescent="0.15">
      <c r="A121" s="1091"/>
      <c r="B121" s="990"/>
      <c r="C121" s="1008" t="s">
        <v>479</v>
      </c>
      <c r="D121" s="1009"/>
      <c r="E121" s="1009"/>
      <c r="F121" s="1009"/>
      <c r="G121" s="1009"/>
      <c r="H121" s="1009"/>
      <c r="I121" s="1009"/>
      <c r="J121" s="1009"/>
      <c r="K121" s="1009"/>
      <c r="L121" s="1009"/>
      <c r="M121" s="1009"/>
      <c r="N121" s="1009"/>
      <c r="O121" s="1009"/>
      <c r="P121" s="1009"/>
      <c r="Q121" s="1009"/>
      <c r="R121" s="1009"/>
      <c r="S121" s="1009"/>
      <c r="T121" s="1009"/>
      <c r="U121" s="1009"/>
      <c r="V121" s="1009"/>
      <c r="W121" s="1009"/>
      <c r="X121" s="1009"/>
      <c r="Y121" s="1009"/>
      <c r="Z121" s="1010"/>
      <c r="AA121" s="981" t="s">
        <v>131</v>
      </c>
      <c r="AB121" s="976"/>
      <c r="AC121" s="976"/>
      <c r="AD121" s="976"/>
      <c r="AE121" s="977"/>
      <c r="AF121" s="975" t="s">
        <v>447</v>
      </c>
      <c r="AG121" s="976"/>
      <c r="AH121" s="976"/>
      <c r="AI121" s="976"/>
      <c r="AJ121" s="977"/>
      <c r="AK121" s="975" t="s">
        <v>447</v>
      </c>
      <c r="AL121" s="976"/>
      <c r="AM121" s="976"/>
      <c r="AN121" s="976"/>
      <c r="AO121" s="977"/>
      <c r="AP121" s="978" t="s">
        <v>451</v>
      </c>
      <c r="AQ121" s="979"/>
      <c r="AR121" s="979"/>
      <c r="AS121" s="979"/>
      <c r="AT121" s="980"/>
      <c r="AU121" s="1045"/>
      <c r="AV121" s="1046"/>
      <c r="AW121" s="1046"/>
      <c r="AX121" s="1046"/>
      <c r="AY121" s="1047"/>
      <c r="AZ121" s="934" t="s">
        <v>480</v>
      </c>
      <c r="BA121" s="935"/>
      <c r="BB121" s="935"/>
      <c r="BC121" s="935"/>
      <c r="BD121" s="935"/>
      <c r="BE121" s="935"/>
      <c r="BF121" s="935"/>
      <c r="BG121" s="935"/>
      <c r="BH121" s="935"/>
      <c r="BI121" s="935"/>
      <c r="BJ121" s="935"/>
      <c r="BK121" s="935"/>
      <c r="BL121" s="935"/>
      <c r="BM121" s="935"/>
      <c r="BN121" s="935"/>
      <c r="BO121" s="935"/>
      <c r="BP121" s="936"/>
      <c r="BQ121" s="937">
        <v>469877</v>
      </c>
      <c r="BR121" s="938"/>
      <c r="BS121" s="938"/>
      <c r="BT121" s="938"/>
      <c r="BU121" s="938"/>
      <c r="BV121" s="938">
        <v>424847</v>
      </c>
      <c r="BW121" s="938"/>
      <c r="BX121" s="938"/>
      <c r="BY121" s="938"/>
      <c r="BZ121" s="938"/>
      <c r="CA121" s="938">
        <v>383935</v>
      </c>
      <c r="CB121" s="938"/>
      <c r="CC121" s="938"/>
      <c r="CD121" s="938"/>
      <c r="CE121" s="938"/>
      <c r="CF121" s="932">
        <v>6.1</v>
      </c>
      <c r="CG121" s="933"/>
      <c r="CH121" s="933"/>
      <c r="CI121" s="933"/>
      <c r="CJ121" s="933"/>
      <c r="CK121" s="1029"/>
      <c r="CL121" s="1030"/>
      <c r="CM121" s="1030"/>
      <c r="CN121" s="1030"/>
      <c r="CO121" s="1031"/>
      <c r="CP121" s="1052" t="s">
        <v>481</v>
      </c>
      <c r="CQ121" s="1053"/>
      <c r="CR121" s="1053"/>
      <c r="CS121" s="1053"/>
      <c r="CT121" s="1053"/>
      <c r="CU121" s="1053"/>
      <c r="CV121" s="1053"/>
      <c r="CW121" s="1053"/>
      <c r="CX121" s="1053"/>
      <c r="CY121" s="1053"/>
      <c r="CZ121" s="1053"/>
      <c r="DA121" s="1053"/>
      <c r="DB121" s="1053"/>
      <c r="DC121" s="1053"/>
      <c r="DD121" s="1053"/>
      <c r="DE121" s="1053"/>
      <c r="DF121" s="1054"/>
      <c r="DG121" s="937">
        <v>57445</v>
      </c>
      <c r="DH121" s="938"/>
      <c r="DI121" s="938"/>
      <c r="DJ121" s="938"/>
      <c r="DK121" s="938"/>
      <c r="DL121" s="938">
        <v>56017</v>
      </c>
      <c r="DM121" s="938"/>
      <c r="DN121" s="938"/>
      <c r="DO121" s="938"/>
      <c r="DP121" s="938"/>
      <c r="DQ121" s="938">
        <v>56675</v>
      </c>
      <c r="DR121" s="938"/>
      <c r="DS121" s="938"/>
      <c r="DT121" s="938"/>
      <c r="DU121" s="938"/>
      <c r="DV121" s="939">
        <v>0.9</v>
      </c>
      <c r="DW121" s="939"/>
      <c r="DX121" s="939"/>
      <c r="DY121" s="939"/>
      <c r="DZ121" s="940"/>
    </row>
    <row r="122" spans="1:130" s="230" customFormat="1" ht="26.25" customHeight="1" x14ac:dyDescent="0.15">
      <c r="A122" s="1091"/>
      <c r="B122" s="990"/>
      <c r="C122" s="934" t="s">
        <v>461</v>
      </c>
      <c r="D122" s="935"/>
      <c r="E122" s="935"/>
      <c r="F122" s="935"/>
      <c r="G122" s="935"/>
      <c r="H122" s="935"/>
      <c r="I122" s="935"/>
      <c r="J122" s="935"/>
      <c r="K122" s="935"/>
      <c r="L122" s="935"/>
      <c r="M122" s="935"/>
      <c r="N122" s="935"/>
      <c r="O122" s="935"/>
      <c r="P122" s="935"/>
      <c r="Q122" s="935"/>
      <c r="R122" s="935"/>
      <c r="S122" s="935"/>
      <c r="T122" s="935"/>
      <c r="U122" s="935"/>
      <c r="V122" s="935"/>
      <c r="W122" s="935"/>
      <c r="X122" s="935"/>
      <c r="Y122" s="935"/>
      <c r="Z122" s="936"/>
      <c r="AA122" s="981" t="s">
        <v>131</v>
      </c>
      <c r="AB122" s="976"/>
      <c r="AC122" s="976"/>
      <c r="AD122" s="976"/>
      <c r="AE122" s="977"/>
      <c r="AF122" s="975" t="s">
        <v>131</v>
      </c>
      <c r="AG122" s="976"/>
      <c r="AH122" s="976"/>
      <c r="AI122" s="976"/>
      <c r="AJ122" s="977"/>
      <c r="AK122" s="975" t="s">
        <v>447</v>
      </c>
      <c r="AL122" s="976"/>
      <c r="AM122" s="976"/>
      <c r="AN122" s="976"/>
      <c r="AO122" s="977"/>
      <c r="AP122" s="978" t="s">
        <v>131</v>
      </c>
      <c r="AQ122" s="979"/>
      <c r="AR122" s="979"/>
      <c r="AS122" s="979"/>
      <c r="AT122" s="980"/>
      <c r="AU122" s="1045"/>
      <c r="AV122" s="1046"/>
      <c r="AW122" s="1046"/>
      <c r="AX122" s="1046"/>
      <c r="AY122" s="1047"/>
      <c r="AZ122" s="1005" t="s">
        <v>482</v>
      </c>
      <c r="BA122" s="1006"/>
      <c r="BB122" s="1006"/>
      <c r="BC122" s="1006"/>
      <c r="BD122" s="1006"/>
      <c r="BE122" s="1006"/>
      <c r="BF122" s="1006"/>
      <c r="BG122" s="1006"/>
      <c r="BH122" s="1006"/>
      <c r="BI122" s="1006"/>
      <c r="BJ122" s="1006"/>
      <c r="BK122" s="1006"/>
      <c r="BL122" s="1006"/>
      <c r="BM122" s="1006"/>
      <c r="BN122" s="1006"/>
      <c r="BO122" s="1006"/>
      <c r="BP122" s="1007"/>
      <c r="BQ122" s="1019">
        <v>9144280</v>
      </c>
      <c r="BR122" s="1020"/>
      <c r="BS122" s="1020"/>
      <c r="BT122" s="1020"/>
      <c r="BU122" s="1020"/>
      <c r="BV122" s="1020">
        <v>8713972</v>
      </c>
      <c r="BW122" s="1020"/>
      <c r="BX122" s="1020"/>
      <c r="BY122" s="1020"/>
      <c r="BZ122" s="1020"/>
      <c r="CA122" s="1020">
        <v>8160365</v>
      </c>
      <c r="CB122" s="1020"/>
      <c r="CC122" s="1020"/>
      <c r="CD122" s="1020"/>
      <c r="CE122" s="1020"/>
      <c r="CF122" s="1050">
        <v>129</v>
      </c>
      <c r="CG122" s="1051"/>
      <c r="CH122" s="1051"/>
      <c r="CI122" s="1051"/>
      <c r="CJ122" s="1051"/>
      <c r="CK122" s="1029"/>
      <c r="CL122" s="1030"/>
      <c r="CM122" s="1030"/>
      <c r="CN122" s="1030"/>
      <c r="CO122" s="1031"/>
      <c r="CP122" s="1052" t="s">
        <v>483</v>
      </c>
      <c r="CQ122" s="1053"/>
      <c r="CR122" s="1053"/>
      <c r="CS122" s="1053"/>
      <c r="CT122" s="1053"/>
      <c r="CU122" s="1053"/>
      <c r="CV122" s="1053"/>
      <c r="CW122" s="1053"/>
      <c r="CX122" s="1053"/>
      <c r="CY122" s="1053"/>
      <c r="CZ122" s="1053"/>
      <c r="DA122" s="1053"/>
      <c r="DB122" s="1053"/>
      <c r="DC122" s="1053"/>
      <c r="DD122" s="1053"/>
      <c r="DE122" s="1053"/>
      <c r="DF122" s="1054"/>
      <c r="DG122" s="937" t="s">
        <v>131</v>
      </c>
      <c r="DH122" s="938"/>
      <c r="DI122" s="938"/>
      <c r="DJ122" s="938"/>
      <c r="DK122" s="938"/>
      <c r="DL122" s="938" t="s">
        <v>131</v>
      </c>
      <c r="DM122" s="938"/>
      <c r="DN122" s="938"/>
      <c r="DO122" s="938"/>
      <c r="DP122" s="938"/>
      <c r="DQ122" s="938" t="s">
        <v>447</v>
      </c>
      <c r="DR122" s="938"/>
      <c r="DS122" s="938"/>
      <c r="DT122" s="938"/>
      <c r="DU122" s="938"/>
      <c r="DV122" s="939" t="s">
        <v>447</v>
      </c>
      <c r="DW122" s="939"/>
      <c r="DX122" s="939"/>
      <c r="DY122" s="939"/>
      <c r="DZ122" s="940"/>
    </row>
    <row r="123" spans="1:130" s="230" customFormat="1" ht="26.25" customHeight="1" x14ac:dyDescent="0.15">
      <c r="A123" s="1091"/>
      <c r="B123" s="990"/>
      <c r="C123" s="934" t="s">
        <v>467</v>
      </c>
      <c r="D123" s="935"/>
      <c r="E123" s="935"/>
      <c r="F123" s="935"/>
      <c r="G123" s="935"/>
      <c r="H123" s="935"/>
      <c r="I123" s="935"/>
      <c r="J123" s="935"/>
      <c r="K123" s="935"/>
      <c r="L123" s="935"/>
      <c r="M123" s="935"/>
      <c r="N123" s="935"/>
      <c r="O123" s="935"/>
      <c r="P123" s="935"/>
      <c r="Q123" s="935"/>
      <c r="R123" s="935"/>
      <c r="S123" s="935"/>
      <c r="T123" s="935"/>
      <c r="U123" s="935"/>
      <c r="V123" s="935"/>
      <c r="W123" s="935"/>
      <c r="X123" s="935"/>
      <c r="Y123" s="935"/>
      <c r="Z123" s="936"/>
      <c r="AA123" s="981" t="s">
        <v>131</v>
      </c>
      <c r="AB123" s="976"/>
      <c r="AC123" s="976"/>
      <c r="AD123" s="976"/>
      <c r="AE123" s="977"/>
      <c r="AF123" s="975" t="s">
        <v>451</v>
      </c>
      <c r="AG123" s="976"/>
      <c r="AH123" s="976"/>
      <c r="AI123" s="976"/>
      <c r="AJ123" s="977"/>
      <c r="AK123" s="975" t="s">
        <v>447</v>
      </c>
      <c r="AL123" s="976"/>
      <c r="AM123" s="976"/>
      <c r="AN123" s="976"/>
      <c r="AO123" s="977"/>
      <c r="AP123" s="978" t="s">
        <v>131</v>
      </c>
      <c r="AQ123" s="979"/>
      <c r="AR123" s="979"/>
      <c r="AS123" s="979"/>
      <c r="AT123" s="980"/>
      <c r="AU123" s="1048"/>
      <c r="AV123" s="1049"/>
      <c r="AW123" s="1049"/>
      <c r="AX123" s="1049"/>
      <c r="AY123" s="1049"/>
      <c r="AZ123" s="251" t="s">
        <v>194</v>
      </c>
      <c r="BA123" s="251"/>
      <c r="BB123" s="251"/>
      <c r="BC123" s="251"/>
      <c r="BD123" s="251"/>
      <c r="BE123" s="251"/>
      <c r="BF123" s="251"/>
      <c r="BG123" s="251"/>
      <c r="BH123" s="251"/>
      <c r="BI123" s="251"/>
      <c r="BJ123" s="251"/>
      <c r="BK123" s="251"/>
      <c r="BL123" s="251"/>
      <c r="BM123" s="251"/>
      <c r="BN123" s="251"/>
      <c r="BO123" s="1011" t="s">
        <v>484</v>
      </c>
      <c r="BP123" s="1025"/>
      <c r="BQ123" s="1055">
        <v>12345743</v>
      </c>
      <c r="BR123" s="1056"/>
      <c r="BS123" s="1056"/>
      <c r="BT123" s="1056"/>
      <c r="BU123" s="1056"/>
      <c r="BV123" s="1056">
        <v>12558116</v>
      </c>
      <c r="BW123" s="1056"/>
      <c r="BX123" s="1056"/>
      <c r="BY123" s="1056"/>
      <c r="BZ123" s="1056"/>
      <c r="CA123" s="1056">
        <v>12260224</v>
      </c>
      <c r="CB123" s="1056"/>
      <c r="CC123" s="1056"/>
      <c r="CD123" s="1056"/>
      <c r="CE123" s="1056"/>
      <c r="CF123" s="1021"/>
      <c r="CG123" s="1022"/>
      <c r="CH123" s="1022"/>
      <c r="CI123" s="1022"/>
      <c r="CJ123" s="1023"/>
      <c r="CK123" s="1029"/>
      <c r="CL123" s="1030"/>
      <c r="CM123" s="1030"/>
      <c r="CN123" s="1030"/>
      <c r="CO123" s="1031"/>
      <c r="CP123" s="1052" t="s">
        <v>485</v>
      </c>
      <c r="CQ123" s="1053"/>
      <c r="CR123" s="1053"/>
      <c r="CS123" s="1053"/>
      <c r="CT123" s="1053"/>
      <c r="CU123" s="1053"/>
      <c r="CV123" s="1053"/>
      <c r="CW123" s="1053"/>
      <c r="CX123" s="1053"/>
      <c r="CY123" s="1053"/>
      <c r="CZ123" s="1053"/>
      <c r="DA123" s="1053"/>
      <c r="DB123" s="1053"/>
      <c r="DC123" s="1053"/>
      <c r="DD123" s="1053"/>
      <c r="DE123" s="1053"/>
      <c r="DF123" s="1054"/>
      <c r="DG123" s="981" t="s">
        <v>131</v>
      </c>
      <c r="DH123" s="976"/>
      <c r="DI123" s="976"/>
      <c r="DJ123" s="976"/>
      <c r="DK123" s="977"/>
      <c r="DL123" s="975" t="s">
        <v>131</v>
      </c>
      <c r="DM123" s="976"/>
      <c r="DN123" s="976"/>
      <c r="DO123" s="976"/>
      <c r="DP123" s="977"/>
      <c r="DQ123" s="975" t="s">
        <v>131</v>
      </c>
      <c r="DR123" s="976"/>
      <c r="DS123" s="976"/>
      <c r="DT123" s="976"/>
      <c r="DU123" s="977"/>
      <c r="DV123" s="978" t="s">
        <v>447</v>
      </c>
      <c r="DW123" s="979"/>
      <c r="DX123" s="979"/>
      <c r="DY123" s="979"/>
      <c r="DZ123" s="980"/>
    </row>
    <row r="124" spans="1:130" s="230" customFormat="1" ht="26.25" customHeight="1" thickBot="1" x14ac:dyDescent="0.2">
      <c r="A124" s="1091"/>
      <c r="B124" s="990"/>
      <c r="C124" s="934" t="s">
        <v>470</v>
      </c>
      <c r="D124" s="935"/>
      <c r="E124" s="935"/>
      <c r="F124" s="935"/>
      <c r="G124" s="935"/>
      <c r="H124" s="935"/>
      <c r="I124" s="935"/>
      <c r="J124" s="935"/>
      <c r="K124" s="935"/>
      <c r="L124" s="935"/>
      <c r="M124" s="935"/>
      <c r="N124" s="935"/>
      <c r="O124" s="935"/>
      <c r="P124" s="935"/>
      <c r="Q124" s="935"/>
      <c r="R124" s="935"/>
      <c r="S124" s="935"/>
      <c r="T124" s="935"/>
      <c r="U124" s="935"/>
      <c r="V124" s="935"/>
      <c r="W124" s="935"/>
      <c r="X124" s="935"/>
      <c r="Y124" s="935"/>
      <c r="Z124" s="936"/>
      <c r="AA124" s="981" t="s">
        <v>447</v>
      </c>
      <c r="AB124" s="976"/>
      <c r="AC124" s="976"/>
      <c r="AD124" s="976"/>
      <c r="AE124" s="977"/>
      <c r="AF124" s="975" t="s">
        <v>131</v>
      </c>
      <c r="AG124" s="976"/>
      <c r="AH124" s="976"/>
      <c r="AI124" s="976"/>
      <c r="AJ124" s="977"/>
      <c r="AK124" s="975" t="s">
        <v>451</v>
      </c>
      <c r="AL124" s="976"/>
      <c r="AM124" s="976"/>
      <c r="AN124" s="976"/>
      <c r="AO124" s="977"/>
      <c r="AP124" s="978" t="s">
        <v>131</v>
      </c>
      <c r="AQ124" s="979"/>
      <c r="AR124" s="979"/>
      <c r="AS124" s="979"/>
      <c r="AT124" s="980"/>
      <c r="AU124" s="1037" t="s">
        <v>486</v>
      </c>
      <c r="AV124" s="1038"/>
      <c r="AW124" s="1038"/>
      <c r="AX124" s="1038"/>
      <c r="AY124" s="1038"/>
      <c r="AZ124" s="1038"/>
      <c r="BA124" s="1038"/>
      <c r="BB124" s="1038"/>
      <c r="BC124" s="1038"/>
      <c r="BD124" s="1038"/>
      <c r="BE124" s="1038"/>
      <c r="BF124" s="1038"/>
      <c r="BG124" s="1038"/>
      <c r="BH124" s="1038"/>
      <c r="BI124" s="1038"/>
      <c r="BJ124" s="1038"/>
      <c r="BK124" s="1038"/>
      <c r="BL124" s="1038"/>
      <c r="BM124" s="1038"/>
      <c r="BN124" s="1038"/>
      <c r="BO124" s="1038"/>
      <c r="BP124" s="1039"/>
      <c r="BQ124" s="1040">
        <v>36.200000000000003</v>
      </c>
      <c r="BR124" s="1041"/>
      <c r="BS124" s="1041"/>
      <c r="BT124" s="1041"/>
      <c r="BU124" s="1041"/>
      <c r="BV124" s="1041">
        <v>20.6</v>
      </c>
      <c r="BW124" s="1041"/>
      <c r="BX124" s="1041"/>
      <c r="BY124" s="1041"/>
      <c r="BZ124" s="1041"/>
      <c r="CA124" s="1041">
        <v>10.1</v>
      </c>
      <c r="CB124" s="1041"/>
      <c r="CC124" s="1041"/>
      <c r="CD124" s="1041"/>
      <c r="CE124" s="1041"/>
      <c r="CF124" s="1062"/>
      <c r="CG124" s="1063"/>
      <c r="CH124" s="1063"/>
      <c r="CI124" s="1063"/>
      <c r="CJ124" s="1064"/>
      <c r="CK124" s="1032"/>
      <c r="CL124" s="1032"/>
      <c r="CM124" s="1032"/>
      <c r="CN124" s="1032"/>
      <c r="CO124" s="1033"/>
      <c r="CP124" s="1052" t="s">
        <v>487</v>
      </c>
      <c r="CQ124" s="1053"/>
      <c r="CR124" s="1053"/>
      <c r="CS124" s="1053"/>
      <c r="CT124" s="1053"/>
      <c r="CU124" s="1053"/>
      <c r="CV124" s="1053"/>
      <c r="CW124" s="1053"/>
      <c r="CX124" s="1053"/>
      <c r="CY124" s="1053"/>
      <c r="CZ124" s="1053"/>
      <c r="DA124" s="1053"/>
      <c r="DB124" s="1053"/>
      <c r="DC124" s="1053"/>
      <c r="DD124" s="1053"/>
      <c r="DE124" s="1053"/>
      <c r="DF124" s="1054"/>
      <c r="DG124" s="1024" t="s">
        <v>447</v>
      </c>
      <c r="DH124" s="994"/>
      <c r="DI124" s="994"/>
      <c r="DJ124" s="994"/>
      <c r="DK124" s="995"/>
      <c r="DL124" s="993" t="s">
        <v>131</v>
      </c>
      <c r="DM124" s="994"/>
      <c r="DN124" s="994"/>
      <c r="DO124" s="994"/>
      <c r="DP124" s="995"/>
      <c r="DQ124" s="993" t="s">
        <v>451</v>
      </c>
      <c r="DR124" s="994"/>
      <c r="DS124" s="994"/>
      <c r="DT124" s="994"/>
      <c r="DU124" s="995"/>
      <c r="DV124" s="996" t="s">
        <v>488</v>
      </c>
      <c r="DW124" s="997"/>
      <c r="DX124" s="997"/>
      <c r="DY124" s="997"/>
      <c r="DZ124" s="998"/>
    </row>
    <row r="125" spans="1:130" s="230" customFormat="1" ht="26.25" customHeight="1" x14ac:dyDescent="0.15">
      <c r="A125" s="1091"/>
      <c r="B125" s="990"/>
      <c r="C125" s="934" t="s">
        <v>472</v>
      </c>
      <c r="D125" s="935"/>
      <c r="E125" s="935"/>
      <c r="F125" s="935"/>
      <c r="G125" s="935"/>
      <c r="H125" s="935"/>
      <c r="I125" s="935"/>
      <c r="J125" s="935"/>
      <c r="K125" s="935"/>
      <c r="L125" s="935"/>
      <c r="M125" s="935"/>
      <c r="N125" s="935"/>
      <c r="O125" s="935"/>
      <c r="P125" s="935"/>
      <c r="Q125" s="935"/>
      <c r="R125" s="935"/>
      <c r="S125" s="935"/>
      <c r="T125" s="935"/>
      <c r="U125" s="935"/>
      <c r="V125" s="935"/>
      <c r="W125" s="935"/>
      <c r="X125" s="935"/>
      <c r="Y125" s="935"/>
      <c r="Z125" s="936"/>
      <c r="AA125" s="981" t="s">
        <v>131</v>
      </c>
      <c r="AB125" s="976"/>
      <c r="AC125" s="976"/>
      <c r="AD125" s="976"/>
      <c r="AE125" s="977"/>
      <c r="AF125" s="975" t="s">
        <v>451</v>
      </c>
      <c r="AG125" s="976"/>
      <c r="AH125" s="976"/>
      <c r="AI125" s="976"/>
      <c r="AJ125" s="977"/>
      <c r="AK125" s="975" t="s">
        <v>488</v>
      </c>
      <c r="AL125" s="976"/>
      <c r="AM125" s="976"/>
      <c r="AN125" s="976"/>
      <c r="AO125" s="977"/>
      <c r="AP125" s="978" t="s">
        <v>131</v>
      </c>
      <c r="AQ125" s="979"/>
      <c r="AR125" s="979"/>
      <c r="AS125" s="979"/>
      <c r="AT125" s="98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7" t="s">
        <v>489</v>
      </c>
      <c r="CL125" s="1027"/>
      <c r="CM125" s="1027"/>
      <c r="CN125" s="1027"/>
      <c r="CO125" s="1028"/>
      <c r="CP125" s="982" t="s">
        <v>490</v>
      </c>
      <c r="CQ125" s="959"/>
      <c r="CR125" s="959"/>
      <c r="CS125" s="959"/>
      <c r="CT125" s="959"/>
      <c r="CU125" s="959"/>
      <c r="CV125" s="959"/>
      <c r="CW125" s="959"/>
      <c r="CX125" s="959"/>
      <c r="CY125" s="959"/>
      <c r="CZ125" s="959"/>
      <c r="DA125" s="959"/>
      <c r="DB125" s="959"/>
      <c r="DC125" s="959"/>
      <c r="DD125" s="959"/>
      <c r="DE125" s="959"/>
      <c r="DF125" s="960"/>
      <c r="DG125" s="983" t="s">
        <v>131</v>
      </c>
      <c r="DH125" s="984"/>
      <c r="DI125" s="984"/>
      <c r="DJ125" s="984"/>
      <c r="DK125" s="984"/>
      <c r="DL125" s="984" t="s">
        <v>131</v>
      </c>
      <c r="DM125" s="984"/>
      <c r="DN125" s="984"/>
      <c r="DO125" s="984"/>
      <c r="DP125" s="984"/>
      <c r="DQ125" s="984" t="s">
        <v>131</v>
      </c>
      <c r="DR125" s="984"/>
      <c r="DS125" s="984"/>
      <c r="DT125" s="984"/>
      <c r="DU125" s="984"/>
      <c r="DV125" s="946" t="s">
        <v>131</v>
      </c>
      <c r="DW125" s="946"/>
      <c r="DX125" s="946"/>
      <c r="DY125" s="946"/>
      <c r="DZ125" s="947"/>
    </row>
    <row r="126" spans="1:130" s="230" customFormat="1" ht="26.25" customHeight="1" thickBot="1" x14ac:dyDescent="0.2">
      <c r="A126" s="1091"/>
      <c r="B126" s="990"/>
      <c r="C126" s="934" t="s">
        <v>474</v>
      </c>
      <c r="D126" s="935"/>
      <c r="E126" s="935"/>
      <c r="F126" s="935"/>
      <c r="G126" s="935"/>
      <c r="H126" s="935"/>
      <c r="I126" s="935"/>
      <c r="J126" s="935"/>
      <c r="K126" s="935"/>
      <c r="L126" s="935"/>
      <c r="M126" s="935"/>
      <c r="N126" s="935"/>
      <c r="O126" s="935"/>
      <c r="P126" s="935"/>
      <c r="Q126" s="935"/>
      <c r="R126" s="935"/>
      <c r="S126" s="935"/>
      <c r="T126" s="935"/>
      <c r="U126" s="935"/>
      <c r="V126" s="935"/>
      <c r="W126" s="935"/>
      <c r="X126" s="935"/>
      <c r="Y126" s="935"/>
      <c r="Z126" s="936"/>
      <c r="AA126" s="981" t="s">
        <v>131</v>
      </c>
      <c r="AB126" s="976"/>
      <c r="AC126" s="976"/>
      <c r="AD126" s="976"/>
      <c r="AE126" s="977"/>
      <c r="AF126" s="975" t="s">
        <v>131</v>
      </c>
      <c r="AG126" s="976"/>
      <c r="AH126" s="976"/>
      <c r="AI126" s="976"/>
      <c r="AJ126" s="977"/>
      <c r="AK126" s="975" t="s">
        <v>131</v>
      </c>
      <c r="AL126" s="976"/>
      <c r="AM126" s="976"/>
      <c r="AN126" s="976"/>
      <c r="AO126" s="977"/>
      <c r="AP126" s="978" t="s">
        <v>131</v>
      </c>
      <c r="AQ126" s="979"/>
      <c r="AR126" s="979"/>
      <c r="AS126" s="979"/>
      <c r="AT126" s="98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8"/>
      <c r="CL126" s="1030"/>
      <c r="CM126" s="1030"/>
      <c r="CN126" s="1030"/>
      <c r="CO126" s="1031"/>
      <c r="CP126" s="934" t="s">
        <v>491</v>
      </c>
      <c r="CQ126" s="935"/>
      <c r="CR126" s="935"/>
      <c r="CS126" s="935"/>
      <c r="CT126" s="935"/>
      <c r="CU126" s="935"/>
      <c r="CV126" s="935"/>
      <c r="CW126" s="935"/>
      <c r="CX126" s="935"/>
      <c r="CY126" s="935"/>
      <c r="CZ126" s="935"/>
      <c r="DA126" s="935"/>
      <c r="DB126" s="935"/>
      <c r="DC126" s="935"/>
      <c r="DD126" s="935"/>
      <c r="DE126" s="935"/>
      <c r="DF126" s="936"/>
      <c r="DG126" s="937" t="s">
        <v>131</v>
      </c>
      <c r="DH126" s="938"/>
      <c r="DI126" s="938"/>
      <c r="DJ126" s="938"/>
      <c r="DK126" s="938"/>
      <c r="DL126" s="938" t="s">
        <v>131</v>
      </c>
      <c r="DM126" s="938"/>
      <c r="DN126" s="938"/>
      <c r="DO126" s="938"/>
      <c r="DP126" s="938"/>
      <c r="DQ126" s="938" t="s">
        <v>451</v>
      </c>
      <c r="DR126" s="938"/>
      <c r="DS126" s="938"/>
      <c r="DT126" s="938"/>
      <c r="DU126" s="938"/>
      <c r="DV126" s="939" t="s">
        <v>131</v>
      </c>
      <c r="DW126" s="939"/>
      <c r="DX126" s="939"/>
      <c r="DY126" s="939"/>
      <c r="DZ126" s="940"/>
    </row>
    <row r="127" spans="1:130" s="230" customFormat="1" ht="26.25" customHeight="1" x14ac:dyDescent="0.15">
      <c r="A127" s="1092"/>
      <c r="B127" s="992"/>
      <c r="C127" s="1005" t="s">
        <v>492</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81">
        <v>83992</v>
      </c>
      <c r="AB127" s="976"/>
      <c r="AC127" s="976"/>
      <c r="AD127" s="976"/>
      <c r="AE127" s="977"/>
      <c r="AF127" s="975">
        <v>72196</v>
      </c>
      <c r="AG127" s="976"/>
      <c r="AH127" s="976"/>
      <c r="AI127" s="976"/>
      <c r="AJ127" s="977"/>
      <c r="AK127" s="975">
        <v>29884</v>
      </c>
      <c r="AL127" s="976"/>
      <c r="AM127" s="976"/>
      <c r="AN127" s="976"/>
      <c r="AO127" s="977"/>
      <c r="AP127" s="978">
        <v>0.5</v>
      </c>
      <c r="AQ127" s="979"/>
      <c r="AR127" s="979"/>
      <c r="AS127" s="979"/>
      <c r="AT127" s="980"/>
      <c r="AU127" s="232"/>
      <c r="AV127" s="232"/>
      <c r="AW127" s="232"/>
      <c r="AX127" s="1065" t="s">
        <v>493</v>
      </c>
      <c r="AY127" s="1066"/>
      <c r="AZ127" s="1066"/>
      <c r="BA127" s="1066"/>
      <c r="BB127" s="1066"/>
      <c r="BC127" s="1066"/>
      <c r="BD127" s="1066"/>
      <c r="BE127" s="1067"/>
      <c r="BF127" s="1068" t="s">
        <v>494</v>
      </c>
      <c r="BG127" s="1066"/>
      <c r="BH127" s="1066"/>
      <c r="BI127" s="1066"/>
      <c r="BJ127" s="1066"/>
      <c r="BK127" s="1066"/>
      <c r="BL127" s="1067"/>
      <c r="BM127" s="1068" t="s">
        <v>495</v>
      </c>
      <c r="BN127" s="1066"/>
      <c r="BO127" s="1066"/>
      <c r="BP127" s="1066"/>
      <c r="BQ127" s="1066"/>
      <c r="BR127" s="1066"/>
      <c r="BS127" s="1067"/>
      <c r="BT127" s="1068" t="s">
        <v>496</v>
      </c>
      <c r="BU127" s="1066"/>
      <c r="BV127" s="1066"/>
      <c r="BW127" s="1066"/>
      <c r="BX127" s="1066"/>
      <c r="BY127" s="1066"/>
      <c r="BZ127" s="1089"/>
      <c r="CA127" s="232"/>
      <c r="CB127" s="232"/>
      <c r="CC127" s="232"/>
      <c r="CD127" s="255"/>
      <c r="CE127" s="255"/>
      <c r="CF127" s="255"/>
      <c r="CG127" s="232"/>
      <c r="CH127" s="232"/>
      <c r="CI127" s="232"/>
      <c r="CJ127" s="254"/>
      <c r="CK127" s="1058"/>
      <c r="CL127" s="1030"/>
      <c r="CM127" s="1030"/>
      <c r="CN127" s="1030"/>
      <c r="CO127" s="1031"/>
      <c r="CP127" s="934" t="s">
        <v>497</v>
      </c>
      <c r="CQ127" s="935"/>
      <c r="CR127" s="935"/>
      <c r="CS127" s="935"/>
      <c r="CT127" s="935"/>
      <c r="CU127" s="935"/>
      <c r="CV127" s="935"/>
      <c r="CW127" s="935"/>
      <c r="CX127" s="935"/>
      <c r="CY127" s="935"/>
      <c r="CZ127" s="935"/>
      <c r="DA127" s="935"/>
      <c r="DB127" s="935"/>
      <c r="DC127" s="935"/>
      <c r="DD127" s="935"/>
      <c r="DE127" s="935"/>
      <c r="DF127" s="936"/>
      <c r="DG127" s="937" t="s">
        <v>131</v>
      </c>
      <c r="DH127" s="938"/>
      <c r="DI127" s="938"/>
      <c r="DJ127" s="938"/>
      <c r="DK127" s="938"/>
      <c r="DL127" s="938" t="s">
        <v>131</v>
      </c>
      <c r="DM127" s="938"/>
      <c r="DN127" s="938"/>
      <c r="DO127" s="938"/>
      <c r="DP127" s="938"/>
      <c r="DQ127" s="938" t="s">
        <v>131</v>
      </c>
      <c r="DR127" s="938"/>
      <c r="DS127" s="938"/>
      <c r="DT127" s="938"/>
      <c r="DU127" s="938"/>
      <c r="DV127" s="939" t="s">
        <v>451</v>
      </c>
      <c r="DW127" s="939"/>
      <c r="DX127" s="939"/>
      <c r="DY127" s="939"/>
      <c r="DZ127" s="940"/>
    </row>
    <row r="128" spans="1:130" s="230" customFormat="1" ht="26.25" customHeight="1" thickBot="1" x14ac:dyDescent="0.2">
      <c r="A128" s="1075" t="s">
        <v>498</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499</v>
      </c>
      <c r="X128" s="1077"/>
      <c r="Y128" s="1077"/>
      <c r="Z128" s="1078"/>
      <c r="AA128" s="1079">
        <v>54106</v>
      </c>
      <c r="AB128" s="1080"/>
      <c r="AC128" s="1080"/>
      <c r="AD128" s="1080"/>
      <c r="AE128" s="1081"/>
      <c r="AF128" s="1082">
        <v>54066</v>
      </c>
      <c r="AG128" s="1080"/>
      <c r="AH128" s="1080"/>
      <c r="AI128" s="1080"/>
      <c r="AJ128" s="1081"/>
      <c r="AK128" s="1082">
        <v>57666</v>
      </c>
      <c r="AL128" s="1080"/>
      <c r="AM128" s="1080"/>
      <c r="AN128" s="1080"/>
      <c r="AO128" s="1081"/>
      <c r="AP128" s="1083"/>
      <c r="AQ128" s="1084"/>
      <c r="AR128" s="1084"/>
      <c r="AS128" s="1084"/>
      <c r="AT128" s="1085"/>
      <c r="AU128" s="232"/>
      <c r="AV128" s="232"/>
      <c r="AW128" s="232"/>
      <c r="AX128" s="958" t="s">
        <v>500</v>
      </c>
      <c r="AY128" s="959"/>
      <c r="AZ128" s="959"/>
      <c r="BA128" s="959"/>
      <c r="BB128" s="959"/>
      <c r="BC128" s="959"/>
      <c r="BD128" s="959"/>
      <c r="BE128" s="960"/>
      <c r="BF128" s="1086" t="s">
        <v>131</v>
      </c>
      <c r="BG128" s="1087"/>
      <c r="BH128" s="1087"/>
      <c r="BI128" s="1087"/>
      <c r="BJ128" s="1087"/>
      <c r="BK128" s="1087"/>
      <c r="BL128" s="1088"/>
      <c r="BM128" s="1086">
        <v>14</v>
      </c>
      <c r="BN128" s="1087"/>
      <c r="BO128" s="1087"/>
      <c r="BP128" s="1087"/>
      <c r="BQ128" s="1087"/>
      <c r="BR128" s="1087"/>
      <c r="BS128" s="1088"/>
      <c r="BT128" s="1086">
        <v>20</v>
      </c>
      <c r="BU128" s="1087"/>
      <c r="BV128" s="1087"/>
      <c r="BW128" s="1087"/>
      <c r="BX128" s="1087"/>
      <c r="BY128" s="1087"/>
      <c r="BZ128" s="1104"/>
      <c r="CA128" s="255"/>
      <c r="CB128" s="255"/>
      <c r="CC128" s="255"/>
      <c r="CD128" s="255"/>
      <c r="CE128" s="255"/>
      <c r="CF128" s="255"/>
      <c r="CG128" s="232"/>
      <c r="CH128" s="232"/>
      <c r="CI128" s="232"/>
      <c r="CJ128" s="254"/>
      <c r="CK128" s="1059"/>
      <c r="CL128" s="1060"/>
      <c r="CM128" s="1060"/>
      <c r="CN128" s="1060"/>
      <c r="CO128" s="1061"/>
      <c r="CP128" s="1069" t="s">
        <v>501</v>
      </c>
      <c r="CQ128" s="763"/>
      <c r="CR128" s="763"/>
      <c r="CS128" s="763"/>
      <c r="CT128" s="763"/>
      <c r="CU128" s="763"/>
      <c r="CV128" s="763"/>
      <c r="CW128" s="763"/>
      <c r="CX128" s="763"/>
      <c r="CY128" s="763"/>
      <c r="CZ128" s="763"/>
      <c r="DA128" s="763"/>
      <c r="DB128" s="763"/>
      <c r="DC128" s="763"/>
      <c r="DD128" s="763"/>
      <c r="DE128" s="763"/>
      <c r="DF128" s="1070"/>
      <c r="DG128" s="1071" t="s">
        <v>131</v>
      </c>
      <c r="DH128" s="1072"/>
      <c r="DI128" s="1072"/>
      <c r="DJ128" s="1072"/>
      <c r="DK128" s="1072"/>
      <c r="DL128" s="1072" t="s">
        <v>131</v>
      </c>
      <c r="DM128" s="1072"/>
      <c r="DN128" s="1072"/>
      <c r="DO128" s="1072"/>
      <c r="DP128" s="1072"/>
      <c r="DQ128" s="1072" t="s">
        <v>131</v>
      </c>
      <c r="DR128" s="1072"/>
      <c r="DS128" s="1072"/>
      <c r="DT128" s="1072"/>
      <c r="DU128" s="1072"/>
      <c r="DV128" s="1073" t="s">
        <v>131</v>
      </c>
      <c r="DW128" s="1073"/>
      <c r="DX128" s="1073"/>
      <c r="DY128" s="1073"/>
      <c r="DZ128" s="1074"/>
    </row>
    <row r="129" spans="1:131" s="230" customFormat="1" ht="26.25" customHeight="1" x14ac:dyDescent="0.15">
      <c r="A129" s="948" t="s">
        <v>109</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98" t="s">
        <v>502</v>
      </c>
      <c r="X129" s="1099"/>
      <c r="Y129" s="1099"/>
      <c r="Z129" s="1100"/>
      <c r="AA129" s="981">
        <v>7126818</v>
      </c>
      <c r="AB129" s="976"/>
      <c r="AC129" s="976"/>
      <c r="AD129" s="976"/>
      <c r="AE129" s="977"/>
      <c r="AF129" s="975">
        <v>7402147</v>
      </c>
      <c r="AG129" s="976"/>
      <c r="AH129" s="976"/>
      <c r="AI129" s="976"/>
      <c r="AJ129" s="977"/>
      <c r="AK129" s="975">
        <v>7139534</v>
      </c>
      <c r="AL129" s="976"/>
      <c r="AM129" s="976"/>
      <c r="AN129" s="976"/>
      <c r="AO129" s="977"/>
      <c r="AP129" s="1101"/>
      <c r="AQ129" s="1102"/>
      <c r="AR129" s="1102"/>
      <c r="AS129" s="1102"/>
      <c r="AT129" s="1103"/>
      <c r="AU129" s="233"/>
      <c r="AV129" s="233"/>
      <c r="AW129" s="233"/>
      <c r="AX129" s="1093" t="s">
        <v>503</v>
      </c>
      <c r="AY129" s="935"/>
      <c r="AZ129" s="935"/>
      <c r="BA129" s="935"/>
      <c r="BB129" s="935"/>
      <c r="BC129" s="935"/>
      <c r="BD129" s="935"/>
      <c r="BE129" s="936"/>
      <c r="BF129" s="1094" t="s">
        <v>504</v>
      </c>
      <c r="BG129" s="1095"/>
      <c r="BH129" s="1095"/>
      <c r="BI129" s="1095"/>
      <c r="BJ129" s="1095"/>
      <c r="BK129" s="1095"/>
      <c r="BL129" s="1096"/>
      <c r="BM129" s="1094">
        <v>19</v>
      </c>
      <c r="BN129" s="1095"/>
      <c r="BO129" s="1095"/>
      <c r="BP129" s="1095"/>
      <c r="BQ129" s="1095"/>
      <c r="BR129" s="1095"/>
      <c r="BS129" s="1096"/>
      <c r="BT129" s="1094">
        <v>30</v>
      </c>
      <c r="BU129" s="1095"/>
      <c r="BV129" s="1095"/>
      <c r="BW129" s="1095"/>
      <c r="BX129" s="1095"/>
      <c r="BY129" s="1095"/>
      <c r="BZ129" s="109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48" t="s">
        <v>505</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98" t="s">
        <v>506</v>
      </c>
      <c r="X130" s="1099"/>
      <c r="Y130" s="1099"/>
      <c r="Z130" s="1100"/>
      <c r="AA130" s="981">
        <v>893737</v>
      </c>
      <c r="AB130" s="976"/>
      <c r="AC130" s="976"/>
      <c r="AD130" s="976"/>
      <c r="AE130" s="977"/>
      <c r="AF130" s="975">
        <v>872186</v>
      </c>
      <c r="AG130" s="976"/>
      <c r="AH130" s="976"/>
      <c r="AI130" s="976"/>
      <c r="AJ130" s="977"/>
      <c r="AK130" s="975">
        <v>811333</v>
      </c>
      <c r="AL130" s="976"/>
      <c r="AM130" s="976"/>
      <c r="AN130" s="976"/>
      <c r="AO130" s="977"/>
      <c r="AP130" s="1101"/>
      <c r="AQ130" s="1102"/>
      <c r="AR130" s="1102"/>
      <c r="AS130" s="1102"/>
      <c r="AT130" s="1103"/>
      <c r="AU130" s="233"/>
      <c r="AV130" s="233"/>
      <c r="AW130" s="233"/>
      <c r="AX130" s="1093" t="s">
        <v>507</v>
      </c>
      <c r="AY130" s="935"/>
      <c r="AZ130" s="935"/>
      <c r="BA130" s="935"/>
      <c r="BB130" s="935"/>
      <c r="BC130" s="935"/>
      <c r="BD130" s="935"/>
      <c r="BE130" s="936"/>
      <c r="BF130" s="1127">
        <v>9.1999999999999993</v>
      </c>
      <c r="BG130" s="1128"/>
      <c r="BH130" s="1128"/>
      <c r="BI130" s="1128"/>
      <c r="BJ130" s="1128"/>
      <c r="BK130" s="1128"/>
      <c r="BL130" s="1129"/>
      <c r="BM130" s="1127">
        <v>25</v>
      </c>
      <c r="BN130" s="1128"/>
      <c r="BO130" s="1128"/>
      <c r="BP130" s="1128"/>
      <c r="BQ130" s="1128"/>
      <c r="BR130" s="1128"/>
      <c r="BS130" s="1129"/>
      <c r="BT130" s="1127">
        <v>35</v>
      </c>
      <c r="BU130" s="1128"/>
      <c r="BV130" s="1128"/>
      <c r="BW130" s="1128"/>
      <c r="BX130" s="1128"/>
      <c r="BY130" s="1128"/>
      <c r="BZ130" s="113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31"/>
      <c r="B131" s="1132"/>
      <c r="C131" s="1132"/>
      <c r="D131" s="1132"/>
      <c r="E131" s="1132"/>
      <c r="F131" s="1132"/>
      <c r="G131" s="1132"/>
      <c r="H131" s="1132"/>
      <c r="I131" s="1132"/>
      <c r="J131" s="1132"/>
      <c r="K131" s="1132"/>
      <c r="L131" s="1132"/>
      <c r="M131" s="1132"/>
      <c r="N131" s="1132"/>
      <c r="O131" s="1132"/>
      <c r="P131" s="1132"/>
      <c r="Q131" s="1132"/>
      <c r="R131" s="1132"/>
      <c r="S131" s="1132"/>
      <c r="T131" s="1132"/>
      <c r="U131" s="1132"/>
      <c r="V131" s="1132"/>
      <c r="W131" s="1133" t="s">
        <v>508</v>
      </c>
      <c r="X131" s="1134"/>
      <c r="Y131" s="1134"/>
      <c r="Z131" s="1135"/>
      <c r="AA131" s="1024">
        <v>6233081</v>
      </c>
      <c r="AB131" s="994"/>
      <c r="AC131" s="994"/>
      <c r="AD131" s="994"/>
      <c r="AE131" s="995"/>
      <c r="AF131" s="993">
        <v>6529961</v>
      </c>
      <c r="AG131" s="994"/>
      <c r="AH131" s="994"/>
      <c r="AI131" s="994"/>
      <c r="AJ131" s="995"/>
      <c r="AK131" s="993">
        <v>6328201</v>
      </c>
      <c r="AL131" s="994"/>
      <c r="AM131" s="994"/>
      <c r="AN131" s="994"/>
      <c r="AO131" s="995"/>
      <c r="AP131" s="1136"/>
      <c r="AQ131" s="1137"/>
      <c r="AR131" s="1137"/>
      <c r="AS131" s="1137"/>
      <c r="AT131" s="1138"/>
      <c r="AU131" s="233"/>
      <c r="AV131" s="233"/>
      <c r="AW131" s="233"/>
      <c r="AX131" s="1109" t="s">
        <v>509</v>
      </c>
      <c r="AY131" s="763"/>
      <c r="AZ131" s="763"/>
      <c r="BA131" s="763"/>
      <c r="BB131" s="763"/>
      <c r="BC131" s="763"/>
      <c r="BD131" s="763"/>
      <c r="BE131" s="1070"/>
      <c r="BF131" s="1110">
        <v>10.1</v>
      </c>
      <c r="BG131" s="1111"/>
      <c r="BH131" s="1111"/>
      <c r="BI131" s="1111"/>
      <c r="BJ131" s="1111"/>
      <c r="BK131" s="1111"/>
      <c r="BL131" s="1112"/>
      <c r="BM131" s="1110">
        <v>350</v>
      </c>
      <c r="BN131" s="1111"/>
      <c r="BO131" s="1111"/>
      <c r="BP131" s="1111"/>
      <c r="BQ131" s="1111"/>
      <c r="BR131" s="1111"/>
      <c r="BS131" s="1112"/>
      <c r="BT131" s="1113"/>
      <c r="BU131" s="1114"/>
      <c r="BV131" s="1114"/>
      <c r="BW131" s="1114"/>
      <c r="BX131" s="1114"/>
      <c r="BY131" s="1114"/>
      <c r="BZ131" s="111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16" t="s">
        <v>510</v>
      </c>
      <c r="B132" s="1117"/>
      <c r="C132" s="1117"/>
      <c r="D132" s="1117"/>
      <c r="E132" s="1117"/>
      <c r="F132" s="1117"/>
      <c r="G132" s="1117"/>
      <c r="H132" s="1117"/>
      <c r="I132" s="1117"/>
      <c r="J132" s="1117"/>
      <c r="K132" s="1117"/>
      <c r="L132" s="1117"/>
      <c r="M132" s="1117"/>
      <c r="N132" s="1117"/>
      <c r="O132" s="1117"/>
      <c r="P132" s="1117"/>
      <c r="Q132" s="1117"/>
      <c r="R132" s="1117"/>
      <c r="S132" s="1117"/>
      <c r="T132" s="1117"/>
      <c r="U132" s="1117"/>
      <c r="V132" s="1120" t="s">
        <v>511</v>
      </c>
      <c r="W132" s="1120"/>
      <c r="X132" s="1120"/>
      <c r="Y132" s="1120"/>
      <c r="Z132" s="1121"/>
      <c r="AA132" s="1122">
        <v>9.4718647170000008</v>
      </c>
      <c r="AB132" s="1123"/>
      <c r="AC132" s="1123"/>
      <c r="AD132" s="1123"/>
      <c r="AE132" s="1124"/>
      <c r="AF132" s="1125">
        <v>8.8172195819999999</v>
      </c>
      <c r="AG132" s="1123"/>
      <c r="AH132" s="1123"/>
      <c r="AI132" s="1123"/>
      <c r="AJ132" s="1124"/>
      <c r="AK132" s="1125">
        <v>9.3887662540000001</v>
      </c>
      <c r="AL132" s="1123"/>
      <c r="AM132" s="1123"/>
      <c r="AN132" s="1123"/>
      <c r="AO132" s="1124"/>
      <c r="AP132" s="1021"/>
      <c r="AQ132" s="1022"/>
      <c r="AR132" s="1022"/>
      <c r="AS132" s="1022"/>
      <c r="AT132" s="112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18"/>
      <c r="B133" s="1119"/>
      <c r="C133" s="1119"/>
      <c r="D133" s="1119"/>
      <c r="E133" s="1119"/>
      <c r="F133" s="1119"/>
      <c r="G133" s="1119"/>
      <c r="H133" s="1119"/>
      <c r="I133" s="1119"/>
      <c r="J133" s="1119"/>
      <c r="K133" s="1119"/>
      <c r="L133" s="1119"/>
      <c r="M133" s="1119"/>
      <c r="N133" s="1119"/>
      <c r="O133" s="1119"/>
      <c r="P133" s="1119"/>
      <c r="Q133" s="1119"/>
      <c r="R133" s="1119"/>
      <c r="S133" s="1119"/>
      <c r="T133" s="1119"/>
      <c r="U133" s="1119"/>
      <c r="V133" s="1142" t="s">
        <v>512</v>
      </c>
      <c r="W133" s="1142"/>
      <c r="X133" s="1142"/>
      <c r="Y133" s="1142"/>
      <c r="Z133" s="1143"/>
      <c r="AA133" s="1105">
        <v>9.4</v>
      </c>
      <c r="AB133" s="1106"/>
      <c r="AC133" s="1106"/>
      <c r="AD133" s="1106"/>
      <c r="AE133" s="1107"/>
      <c r="AF133" s="1105">
        <v>9.1</v>
      </c>
      <c r="AG133" s="1106"/>
      <c r="AH133" s="1106"/>
      <c r="AI133" s="1106"/>
      <c r="AJ133" s="1107"/>
      <c r="AK133" s="1105">
        <v>9.1999999999999993</v>
      </c>
      <c r="AL133" s="1106"/>
      <c r="AM133" s="1106"/>
      <c r="AN133" s="1106"/>
      <c r="AO133" s="1107"/>
      <c r="AP133" s="1062"/>
      <c r="AQ133" s="1063"/>
      <c r="AR133" s="1063"/>
      <c r="AS133" s="1063"/>
      <c r="AT133" s="110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OtbVVzmAD8sI8LfEiS9jrL+wQLivX3wU3OlezeyPF2GSxRzz1DO7VkSbGVxMwCJXIPJmmbnqAmPO7aaBrzLuw==" saltValue="C3CI8Iqljyiry2QwFH4l6A==" spinCount="100000" sheet="1" objects="1" scenarios="1" formatRows="0"/>
  <mergeCells count="2035">
    <mergeCell ref="B80:P80"/>
    <mergeCell ref="B79:P79"/>
    <mergeCell ref="B78:P78"/>
    <mergeCell ref="B77:P77"/>
    <mergeCell ref="B76:P76"/>
    <mergeCell ref="B75:P75"/>
    <mergeCell ref="B74:P74"/>
    <mergeCell ref="B73:P73"/>
    <mergeCell ref="B72:P72"/>
    <mergeCell ref="B71:P71"/>
    <mergeCell ref="B70:P70"/>
    <mergeCell ref="B69:P69"/>
    <mergeCell ref="B68:P68"/>
    <mergeCell ref="V133:Z133"/>
    <mergeCell ref="AA133:AE133"/>
    <mergeCell ref="AF133:AJ133"/>
    <mergeCell ref="C116:Z116"/>
    <mergeCell ref="AA116:AE116"/>
    <mergeCell ref="AF116:AJ116"/>
    <mergeCell ref="A112:B116"/>
    <mergeCell ref="C112:Z112"/>
    <mergeCell ref="AA112:AE112"/>
    <mergeCell ref="AF112:AJ112"/>
    <mergeCell ref="C115:Z115"/>
    <mergeCell ref="AA115:AE115"/>
    <mergeCell ref="AF115:AJ115"/>
    <mergeCell ref="Q70:U70"/>
    <mergeCell ref="V70:Z70"/>
    <mergeCell ref="AA70:AE70"/>
    <mergeCell ref="AF70:AJ70"/>
    <mergeCell ref="AA114:AE114"/>
    <mergeCell ref="AF114:AJ114"/>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AA122:AE122"/>
    <mergeCell ref="AF122:AJ122"/>
    <mergeCell ref="AK122:AO122"/>
    <mergeCell ref="AP122:AT122"/>
    <mergeCell ref="BQ123:BU123"/>
    <mergeCell ref="BV123:BZ123"/>
    <mergeCell ref="CA123:CE123"/>
    <mergeCell ref="C121:Z121"/>
    <mergeCell ref="AA121:AE121"/>
    <mergeCell ref="AF121:AJ121"/>
    <mergeCell ref="AK121:AO121"/>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AP124:AT124"/>
    <mergeCell ref="AU124:BP124"/>
    <mergeCell ref="BQ124:BU124"/>
    <mergeCell ref="C120:Z120"/>
    <mergeCell ref="AA120:AE120"/>
    <mergeCell ref="AF120:AJ120"/>
    <mergeCell ref="AK120:AO120"/>
    <mergeCell ref="AP120:AT120"/>
    <mergeCell ref="AU120:AY123"/>
    <mergeCell ref="AZ120:BP120"/>
    <mergeCell ref="DG120:DK120"/>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C124:Z124"/>
    <mergeCell ref="AA124:AE124"/>
    <mergeCell ref="AF124:AJ124"/>
    <mergeCell ref="AK124:AO124"/>
    <mergeCell ref="DL120:DP120"/>
    <mergeCell ref="DQ120:DU120"/>
    <mergeCell ref="DV120:DZ120"/>
    <mergeCell ref="AK114:AO114"/>
    <mergeCell ref="AP114:AT114"/>
    <mergeCell ref="AZ114:BP114"/>
    <mergeCell ref="BQ114:BU114"/>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C113:Z113"/>
    <mergeCell ref="AA113:AE113"/>
    <mergeCell ref="CM112:DF112"/>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2:AO112"/>
    <mergeCell ref="AP112:AT112"/>
    <mergeCell ref="DQ114:DU114"/>
    <mergeCell ref="AK115:AO115"/>
    <mergeCell ref="AP115:AT115"/>
    <mergeCell ref="AZ115:BP115"/>
    <mergeCell ref="BQ115:BU115"/>
    <mergeCell ref="BV115:BZ115"/>
    <mergeCell ref="BV114:BZ114"/>
    <mergeCell ref="CA114:CE114"/>
    <mergeCell ref="CF114:CJ114"/>
    <mergeCell ref="CM114:DF114"/>
    <mergeCell ref="DG114:DK114"/>
    <mergeCell ref="DL114:DP114"/>
    <mergeCell ref="BQ113:BU113"/>
    <mergeCell ref="BV113:BZ113"/>
    <mergeCell ref="CA113:CE113"/>
    <mergeCell ref="AZ110:BP110"/>
    <mergeCell ref="BQ110:BU110"/>
    <mergeCell ref="BV110:BZ110"/>
    <mergeCell ref="CA110:CE110"/>
    <mergeCell ref="CF110:CJ110"/>
    <mergeCell ref="CK110:CL119"/>
    <mergeCell ref="AZ111:BP111"/>
    <mergeCell ref="BQ111:BU111"/>
    <mergeCell ref="BV111:BZ111"/>
    <mergeCell ref="CA111:CE111"/>
    <mergeCell ref="DV115:DZ115"/>
    <mergeCell ref="BV112:BZ112"/>
    <mergeCell ref="CA112:CE112"/>
    <mergeCell ref="CF112:CJ112"/>
    <mergeCell ref="DG112:DK112"/>
    <mergeCell ref="DL112:DP112"/>
    <mergeCell ref="DQ112:DU112"/>
    <mergeCell ref="DV112:DZ112"/>
    <mergeCell ref="DV114:DZ114"/>
    <mergeCell ref="CF113:CJ113"/>
    <mergeCell ref="DG117:DK117"/>
    <mergeCell ref="DL117:DP117"/>
    <mergeCell ref="DQ117:DU117"/>
    <mergeCell ref="DL119:DP119"/>
    <mergeCell ref="DQ119:DU119"/>
    <mergeCell ref="DV119:DZ119"/>
    <mergeCell ref="BQ119:BU119"/>
    <mergeCell ref="BV119:BZ119"/>
    <mergeCell ref="CA119:CE119"/>
    <mergeCell ref="CF119:CJ119"/>
    <mergeCell ref="CM119:DF119"/>
    <mergeCell ref="DG119:DK119"/>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L113:DP113"/>
    <mergeCell ref="DQ113:DU113"/>
    <mergeCell ref="DV113:DZ113"/>
    <mergeCell ref="C114:Z114"/>
    <mergeCell ref="CM113:DF113"/>
    <mergeCell ref="DG113:DK113"/>
    <mergeCell ref="CM110:DF110"/>
    <mergeCell ref="DG110:DK110"/>
    <mergeCell ref="DL110:DP110"/>
    <mergeCell ref="DQ110:DU110"/>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10:DZ110"/>
    <mergeCell ref="A111:Z111"/>
    <mergeCell ref="AA111:AE111"/>
    <mergeCell ref="AF111:AJ111"/>
    <mergeCell ref="AK111:AO111"/>
    <mergeCell ref="AP111:AT111"/>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B81:P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Q73:U73"/>
    <mergeCell ref="V73:Z73"/>
    <mergeCell ref="AA73:AE73"/>
    <mergeCell ref="AF73:AJ73"/>
    <mergeCell ref="AK73:AO73"/>
    <mergeCell ref="AP73:AT73"/>
    <mergeCell ref="AU73:AY73"/>
    <mergeCell ref="AZ73:BD73"/>
    <mergeCell ref="DB69:DF69"/>
    <mergeCell ref="CR72:CV72"/>
    <mergeCell ref="CW72:DA72"/>
    <mergeCell ref="DB72:DF72"/>
    <mergeCell ref="DG72:DK72"/>
    <mergeCell ref="DL72:DP72"/>
    <mergeCell ref="DQ72:DU72"/>
    <mergeCell ref="AP72:AT72"/>
    <mergeCell ref="AU72:AY72"/>
    <mergeCell ref="AZ72:BD72"/>
    <mergeCell ref="BS72:CG72"/>
    <mergeCell ref="CH72:CL72"/>
    <mergeCell ref="CM72:CQ72"/>
    <mergeCell ref="BS70:CG70"/>
    <mergeCell ref="CH70:CL70"/>
    <mergeCell ref="CM70:CQ70"/>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V72:DZ72"/>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DV69:DZ69"/>
    <mergeCell ref="AK70:AO70"/>
    <mergeCell ref="BS69:CG69"/>
    <mergeCell ref="CH69:CL69"/>
    <mergeCell ref="CM69:CQ69"/>
    <mergeCell ref="CR69:CV69"/>
    <mergeCell ref="CW69:DA69"/>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CH8:CL8"/>
    <mergeCell ref="CM8:CQ8"/>
    <mergeCell ref="CR8:CV8"/>
    <mergeCell ref="CW8:DA8"/>
    <mergeCell ref="BS8:CG8"/>
    <mergeCell ref="B8:P8"/>
    <mergeCell ref="Q8:U8"/>
    <mergeCell ref="V8:Z8"/>
    <mergeCell ref="AA8:AE8"/>
    <mergeCell ref="AF8:AJ8"/>
    <mergeCell ref="AK8:AO8"/>
    <mergeCell ref="AP8:AT8"/>
    <mergeCell ref="DL5:DP6"/>
    <mergeCell ref="DQ5:DU6"/>
    <mergeCell ref="BS7:CG7"/>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4yqpVtUKuHyAOXBq/5K4qpHr9bk0c4j8EpjuZgt98yui0Qdxnu/umyeyjSW4ppcZ4NieLchD1F5360EttVRLQ==" saltValue="fi4eTntUAC3Mcf0l/98a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aMGk4zzHWGJ88KhymCRCxQeIaCsDsCHxEtVW97V+OmQDXne26x8ScA5gaCo9rMEaq3II3Pkf+dCTMVHhfnd6g==" saltValue="agzr3ZtfzM00mc3H+dPj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521</v>
      </c>
      <c r="AL9" s="1154"/>
      <c r="AM9" s="1154"/>
      <c r="AN9" s="1155"/>
      <c r="AO9" s="281">
        <v>2136228</v>
      </c>
      <c r="AP9" s="281">
        <v>88292</v>
      </c>
      <c r="AQ9" s="282">
        <v>88339</v>
      </c>
      <c r="AR9" s="283">
        <v>-0.1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522</v>
      </c>
      <c r="AL10" s="1154"/>
      <c r="AM10" s="1154"/>
      <c r="AN10" s="1155"/>
      <c r="AO10" s="284">
        <v>371623</v>
      </c>
      <c r="AP10" s="284">
        <v>15359</v>
      </c>
      <c r="AQ10" s="285">
        <v>7842</v>
      </c>
      <c r="AR10" s="286">
        <v>95.9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523</v>
      </c>
      <c r="AL11" s="1154"/>
      <c r="AM11" s="1154"/>
      <c r="AN11" s="1155"/>
      <c r="AO11" s="284">
        <v>33925</v>
      </c>
      <c r="AP11" s="284">
        <v>1402</v>
      </c>
      <c r="AQ11" s="285">
        <v>2321</v>
      </c>
      <c r="AR11" s="286">
        <v>-39.6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524</v>
      </c>
      <c r="AL12" s="1154"/>
      <c r="AM12" s="1154"/>
      <c r="AN12" s="1155"/>
      <c r="AO12" s="284" t="s">
        <v>525</v>
      </c>
      <c r="AP12" s="284" t="s">
        <v>525</v>
      </c>
      <c r="AQ12" s="285">
        <v>10</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526</v>
      </c>
      <c r="AL13" s="1154"/>
      <c r="AM13" s="1154"/>
      <c r="AN13" s="1155"/>
      <c r="AO13" s="284">
        <v>56220</v>
      </c>
      <c r="AP13" s="284">
        <v>2324</v>
      </c>
      <c r="AQ13" s="285">
        <v>2936</v>
      </c>
      <c r="AR13" s="286">
        <v>-20.8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527</v>
      </c>
      <c r="AL14" s="1154"/>
      <c r="AM14" s="1154"/>
      <c r="AN14" s="1155"/>
      <c r="AO14" s="284">
        <v>32440</v>
      </c>
      <c r="AP14" s="284">
        <v>1341</v>
      </c>
      <c r="AQ14" s="285">
        <v>1649</v>
      </c>
      <c r="AR14" s="286">
        <v>-18.7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528</v>
      </c>
      <c r="AL15" s="1157"/>
      <c r="AM15" s="1157"/>
      <c r="AN15" s="1158"/>
      <c r="AO15" s="284">
        <v>-126814</v>
      </c>
      <c r="AP15" s="284">
        <v>-5241</v>
      </c>
      <c r="AQ15" s="285">
        <v>-5997</v>
      </c>
      <c r="AR15" s="286">
        <v>-12.6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194</v>
      </c>
      <c r="AL16" s="1157"/>
      <c r="AM16" s="1157"/>
      <c r="AN16" s="1158"/>
      <c r="AO16" s="284">
        <v>2503622</v>
      </c>
      <c r="AP16" s="284">
        <v>103477</v>
      </c>
      <c r="AQ16" s="285">
        <v>97102</v>
      </c>
      <c r="AR16" s="286">
        <v>6.6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533</v>
      </c>
      <c r="AL21" s="1160"/>
      <c r="AM21" s="1160"/>
      <c r="AN21" s="1161"/>
      <c r="AO21" s="297">
        <v>8.14</v>
      </c>
      <c r="AP21" s="298">
        <v>8.91</v>
      </c>
      <c r="AQ21" s="299">
        <v>-0.77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534</v>
      </c>
      <c r="AL22" s="1160"/>
      <c r="AM22" s="1160"/>
      <c r="AN22" s="1161"/>
      <c r="AO22" s="302">
        <v>97</v>
      </c>
      <c r="AP22" s="303">
        <v>97.5</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0" t="s">
        <v>535</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538</v>
      </c>
      <c r="AL32" s="1168"/>
      <c r="AM32" s="1168"/>
      <c r="AN32" s="1169"/>
      <c r="AO32" s="312">
        <v>1178949</v>
      </c>
      <c r="AP32" s="312">
        <v>48727</v>
      </c>
      <c r="AQ32" s="313">
        <v>55264</v>
      </c>
      <c r="AR32" s="314">
        <v>-11.8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539</v>
      </c>
      <c r="AL33" s="1168"/>
      <c r="AM33" s="1168"/>
      <c r="AN33" s="1169"/>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540</v>
      </c>
      <c r="AL34" s="1168"/>
      <c r="AM34" s="1168"/>
      <c r="AN34" s="1169"/>
      <c r="AO34" s="312" t="s">
        <v>525</v>
      </c>
      <c r="AP34" s="312" t="s">
        <v>525</v>
      </c>
      <c r="AQ34" s="313">
        <v>19</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541</v>
      </c>
      <c r="AL35" s="1168"/>
      <c r="AM35" s="1168"/>
      <c r="AN35" s="1169"/>
      <c r="AO35" s="312">
        <v>254306</v>
      </c>
      <c r="AP35" s="312">
        <v>10511</v>
      </c>
      <c r="AQ35" s="313">
        <v>18522</v>
      </c>
      <c r="AR35" s="314">
        <v>-43.3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542</v>
      </c>
      <c r="AL36" s="1168"/>
      <c r="AM36" s="1168"/>
      <c r="AN36" s="1169"/>
      <c r="AO36" s="312" t="s">
        <v>525</v>
      </c>
      <c r="AP36" s="312" t="s">
        <v>525</v>
      </c>
      <c r="AQ36" s="313">
        <v>2744</v>
      </c>
      <c r="AR36" s="314" t="s">
        <v>525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543</v>
      </c>
      <c r="AL37" s="1168"/>
      <c r="AM37" s="1168"/>
      <c r="AN37" s="1169"/>
      <c r="AO37" s="312">
        <v>29884</v>
      </c>
      <c r="AP37" s="312">
        <v>1235</v>
      </c>
      <c r="AQ37" s="313">
        <v>519</v>
      </c>
      <c r="AR37" s="314">
        <v>138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544</v>
      </c>
      <c r="AL38" s="1171"/>
      <c r="AM38" s="1171"/>
      <c r="AN38" s="1172"/>
      <c r="AO38" s="315" t="s">
        <v>525</v>
      </c>
      <c r="AP38" s="315" t="s">
        <v>525</v>
      </c>
      <c r="AQ38" s="316">
        <v>4</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545</v>
      </c>
      <c r="AL39" s="1171"/>
      <c r="AM39" s="1171"/>
      <c r="AN39" s="1172"/>
      <c r="AO39" s="312">
        <v>-57666</v>
      </c>
      <c r="AP39" s="312">
        <v>-2383</v>
      </c>
      <c r="AQ39" s="313">
        <v>-3996</v>
      </c>
      <c r="AR39" s="314">
        <v>-40.4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546</v>
      </c>
      <c r="AL40" s="1168"/>
      <c r="AM40" s="1168"/>
      <c r="AN40" s="1169"/>
      <c r="AO40" s="312">
        <v>-811333</v>
      </c>
      <c r="AP40" s="312">
        <v>-33533</v>
      </c>
      <c r="AQ40" s="313">
        <v>-50182</v>
      </c>
      <c r="AR40" s="314">
        <v>-33.200000000000003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307</v>
      </c>
      <c r="AL41" s="1174"/>
      <c r="AM41" s="1174"/>
      <c r="AN41" s="1175"/>
      <c r="AO41" s="312">
        <v>594140</v>
      </c>
      <c r="AP41" s="312">
        <v>24556</v>
      </c>
      <c r="AQ41" s="313">
        <v>22892</v>
      </c>
      <c r="AR41" s="314">
        <v>7.3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516</v>
      </c>
      <c r="AN49" s="1164" t="s">
        <v>550</v>
      </c>
      <c r="AO49" s="1165"/>
      <c r="AP49" s="1165"/>
      <c r="AQ49" s="1165"/>
      <c r="AR49" s="116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843330</v>
      </c>
      <c r="AN51" s="334">
        <v>32890</v>
      </c>
      <c r="AO51" s="335">
        <v>13.7</v>
      </c>
      <c r="AP51" s="336">
        <v>69729</v>
      </c>
      <c r="AQ51" s="337">
        <v>1.8</v>
      </c>
      <c r="AR51" s="338">
        <v>11.9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525510</v>
      </c>
      <c r="AN52" s="342">
        <v>20495</v>
      </c>
      <c r="AO52" s="343">
        <v>77.599999999999994</v>
      </c>
      <c r="AP52" s="344">
        <v>38908</v>
      </c>
      <c r="AQ52" s="345">
        <v>14</v>
      </c>
      <c r="AR52" s="346">
        <v>63.6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1527656</v>
      </c>
      <c r="AN53" s="334">
        <v>60284</v>
      </c>
      <c r="AO53" s="335">
        <v>83.3</v>
      </c>
      <c r="AP53" s="336">
        <v>74581</v>
      </c>
      <c r="AQ53" s="337">
        <v>7</v>
      </c>
      <c r="AR53" s="338">
        <v>76.3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931797</v>
      </c>
      <c r="AN54" s="342">
        <v>36770</v>
      </c>
      <c r="AO54" s="343">
        <v>79.400000000000006</v>
      </c>
      <c r="AP54" s="344">
        <v>41563</v>
      </c>
      <c r="AQ54" s="345">
        <v>6.8</v>
      </c>
      <c r="AR54" s="346">
        <v>72.599999999999994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1076415</v>
      </c>
      <c r="AN55" s="334">
        <v>43160</v>
      </c>
      <c r="AO55" s="335">
        <v>-28.4</v>
      </c>
      <c r="AP55" s="336">
        <v>76347</v>
      </c>
      <c r="AQ55" s="337">
        <v>2.4</v>
      </c>
      <c r="AR55" s="338">
        <v>-30.8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696466</v>
      </c>
      <c r="AN56" s="342">
        <v>27926</v>
      </c>
      <c r="AO56" s="343">
        <v>-24.1</v>
      </c>
      <c r="AP56" s="344">
        <v>41762</v>
      </c>
      <c r="AQ56" s="345">
        <v>0.5</v>
      </c>
      <c r="AR56" s="346">
        <v>-24.6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1223847</v>
      </c>
      <c r="AN57" s="334">
        <v>49967</v>
      </c>
      <c r="AO57" s="335">
        <v>15.8</v>
      </c>
      <c r="AP57" s="336">
        <v>69604</v>
      </c>
      <c r="AQ57" s="337">
        <v>-8.8000000000000007</v>
      </c>
      <c r="AR57" s="338">
        <v>24.6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769687</v>
      </c>
      <c r="AN58" s="342">
        <v>31425</v>
      </c>
      <c r="AO58" s="343">
        <v>12.5</v>
      </c>
      <c r="AP58" s="344">
        <v>36247</v>
      </c>
      <c r="AQ58" s="345">
        <v>-13.2</v>
      </c>
      <c r="AR58" s="346">
        <v>25.7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1086417</v>
      </c>
      <c r="AN59" s="334">
        <v>44903</v>
      </c>
      <c r="AO59" s="335">
        <v>-10.1</v>
      </c>
      <c r="AP59" s="336">
        <v>68410</v>
      </c>
      <c r="AQ59" s="337">
        <v>-1.7</v>
      </c>
      <c r="AR59" s="338">
        <v>-8.4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524896</v>
      </c>
      <c r="AN60" s="342">
        <v>21694</v>
      </c>
      <c r="AO60" s="343">
        <v>-31</v>
      </c>
      <c r="AP60" s="344">
        <v>35086</v>
      </c>
      <c r="AQ60" s="345">
        <v>-3.2</v>
      </c>
      <c r="AR60" s="346">
        <v>-27.8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1151533</v>
      </c>
      <c r="AN61" s="349">
        <v>46241</v>
      </c>
      <c r="AO61" s="350">
        <v>14.9</v>
      </c>
      <c r="AP61" s="351">
        <v>71734</v>
      </c>
      <c r="AQ61" s="352">
        <v>0.1</v>
      </c>
      <c r="AR61" s="338">
        <v>14.8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689671</v>
      </c>
      <c r="AN62" s="342">
        <v>27662</v>
      </c>
      <c r="AO62" s="343">
        <v>22.9</v>
      </c>
      <c r="AP62" s="344">
        <v>38713</v>
      </c>
      <c r="AQ62" s="345">
        <v>1</v>
      </c>
      <c r="AR62" s="346">
        <v>21.9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dES24aVWvJgCSyzJiufKJ5T4lUItDqN+sZS7eaV/S6qcRcqVp0liTfXL4X25dqa+D4bT0U9hXPN2bN8ntxhjQ==" saltValue="V4UodYUUe7Id5fRodFTY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1" spans="125:125" ht="13.5" hidden="1" customHeight="1" x14ac:dyDescent="0.15">
      <c r="DU121" s="259"/>
    </row>
  </sheetData>
  <sheetProtection algorithmName="SHA-512" hashValue="aMfEebKB1uG55YjHUxuSBi2wbCvK/B32QuL49wfyY697AsVznGvYvS1SEmXqKHRH3c3DJ2yeCR8YX6wLI6Ooww==" saltValue="1aciFmIdnJ/eFblJLsXL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FrO0m//xo4ruNNuQlSZ+07HEYJG0I1sivPy3qK1RB0YcO/GcJPbe2HM+60p1yoIEkcftgAlddd1x6UrAn4NOig==" saltValue="MHtN26/54ODjmIAlXv73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76" t="s">
        <v>3</v>
      </c>
      <c r="D47" s="1176"/>
      <c r="E47" s="1177"/>
      <c r="F47" s="11">
        <v>22</v>
      </c>
      <c r="G47" s="12">
        <v>22.06</v>
      </c>
      <c r="H47" s="12">
        <v>21.22</v>
      </c>
      <c r="I47" s="12">
        <v>21.12</v>
      </c>
      <c r="J47" s="13">
        <v>20.49</v>
      </c>
    </row>
    <row r="48" spans="2:10" ht="57.75" customHeight="1" x14ac:dyDescent="0.15">
      <c r="B48" s="14"/>
      <c r="C48" s="1178" t="s">
        <v>4</v>
      </c>
      <c r="D48" s="1178"/>
      <c r="E48" s="1179"/>
      <c r="F48" s="15">
        <v>2.2000000000000002</v>
      </c>
      <c r="G48" s="16">
        <v>1.78</v>
      </c>
      <c r="H48" s="16">
        <v>2.2599999999999998</v>
      </c>
      <c r="I48" s="16">
        <v>5.98</v>
      </c>
      <c r="J48" s="17">
        <v>5.34</v>
      </c>
    </row>
    <row r="49" spans="2:10" ht="57.75" customHeight="1" thickBot="1" x14ac:dyDescent="0.2">
      <c r="B49" s="18"/>
      <c r="C49" s="1180" t="s">
        <v>5</v>
      </c>
      <c r="D49" s="1180"/>
      <c r="E49" s="1181"/>
      <c r="F49" s="19">
        <v>1.54</v>
      </c>
      <c r="G49" s="20" t="s">
        <v>571</v>
      </c>
      <c r="H49" s="20">
        <v>0.83</v>
      </c>
      <c r="I49" s="20">
        <v>3.29</v>
      </c>
      <c r="J49" s="21" t="s">
        <v>572</v>
      </c>
    </row>
    <row r="50" spans="2:10" x14ac:dyDescent="0.15"/>
  </sheetData>
  <sheetProtection algorithmName="SHA-512" hashValue="WsYmwSkMZhEeyrUHdkYt2eSY3CqdOc8F8ammmRELVlA4KOzWWBjY9XtWwOeZBNfiTZ1ZPiRhVmnsySd6JFnPgg==" saltValue="QpK5cgY6utqaBR+9Gk2p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2024-03-08T01:11:00Z</cp:lastPrinted>
  <dcterms:created xsi:type="dcterms:W3CDTF">2024-02-05T03:19:24Z</dcterms:created>
  <dcterms:modified xsi:type="dcterms:W3CDTF">2024-09-30T07:05:08Z</dcterms:modified>
  <cp:category/>
</cp:coreProperties>
</file>