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2580" yWindow="3165" windowWidth="22980" windowHeight="1219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88" i="12"/>
  <c r="AP23" i="12" l="1"/>
  <c r="AU63" i="12"/>
  <c r="AP63" i="12"/>
  <c r="AP88" i="12"/>
  <c r="AF88" i="12"/>
  <c r="AK30" i="12" l="1"/>
  <c r="CR7" i="12"/>
  <c r="CM7" i="12"/>
  <c r="CH8" i="12"/>
  <c r="CH7" i="12"/>
  <c r="CR8" i="12"/>
  <c r="CM8" i="12"/>
  <c r="AP30" i="12"/>
  <c r="AA30" i="12"/>
  <c r="V30" i="12"/>
  <c r="Q30"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s="1"/>
  <c r="U35" i="10"/>
  <c r="AM35" i="10" l="1"/>
  <c r="BW34" i="10" s="1"/>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<sst xmlns="http://schemas.openxmlformats.org/spreadsheetml/2006/main" count="1157" uniqueCount="620">
  <si>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</si>
  <si>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</si>
  <si>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</si>
  <si>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</si>
  <si>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</si>
  <si>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</si>
  <si>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</si>
  <si>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</si>
  <si>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</si>
  <si>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</si>
  <si>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</si>
  <si>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</si>
  <si>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</si>
  <si>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</si>
  <si>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</si>
  <si>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</si>
  <si>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</si>
  <si>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</si>
  <si>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</si>
  <si>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</si>
  <si>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</si>
  <si>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</si>
  <si>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</si>
  <si>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</si>
  <si>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</si>
  <si>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</si>
  <si>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</si>
  <si>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</si>
  <si>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</si>
  <si>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</si>
  <si>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</si>
  <si>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</si>
  <si>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</si>
  <si>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</si>
  <si>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</si>
  <si>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</si>
  <si>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</si>
  <si>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</si>
  <si>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</si>
  <si>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</si>
  <si>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</si>
  <si>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</si>
  <si>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</si>
  <si>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</si>
  <si>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</si>
  <si>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</si>
  <si>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</si>
  <si>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</si>
  <si>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</si>
  <si>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</si>
  <si>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</si>
  <si>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</si>
  <si>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</si>
  <si>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</si>
  <si>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</si>
  <si>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</si>
  <si>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</si>
  <si>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</si>
  <si>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</si>
  <si>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</si>
  <si>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</si>
  <si>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</si>
  <si>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</si>
  <si>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</si>
  <si>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</si>
  <si>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</si>
  <si>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</si>
  <si>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</si>
  <si>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</si>
  <si>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</si>
  <si>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</si>
  <si>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</si>
  <si>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</si>
  <si>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</si>
  <si>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</si>
  <si>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</si>
  <si>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</si>
  <si>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</si>
  <si>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</si>
  <si>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</si>
  <si>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</si>
  <si>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</si>
  <si>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</si>
  <si>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</si>
  <si>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</si>
  <si>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</si>
  <si>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</si>
  <si>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</si>
  <si>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</si>
  <si>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</si>
  <si>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</si>
  <si>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</si>
  <si>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</si>
  <si>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</si>
  <si>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</si>
  <si>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</si>
  <si>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</si>
  <si>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</si>
  <si>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</si>
  <si>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</si>
  <si>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</si>
  <si>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</si>
  <si>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</si>
  <si>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</si>
  <si>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</si>
  <si>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</si>
  <si>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</si>
  <si>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</si>
  <si>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</si>
  <si>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</si>
  <si>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</si>
  <si>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</si>
  <si>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</si>
  <si>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</si>
  <si>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</si>
  <si>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</si>
  <si>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</si>
  <si>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</si>
  <si>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</si>
  <si>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</si>
  <si>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</si>
  <si>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</si>
  <si>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</si>
  <si>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</si>
  <si>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</si>
  <si>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</si>
  <si>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</si>
  <si>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</si>
  <si>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</si>
  <si>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</si>
  <si>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</si>
  <si>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</si>
  <si>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</si>
  <si>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</si>
  <si>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</si>
  <si>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</si>
  <si>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</si>
  <si>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</si>
  <si>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</si>
  <si>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</si>
  <si>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</si>
  <si>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</si>
  <si>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</si>
  <si>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</si>
  <si>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</si>
  <si>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</si>
  <si>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</si>
  <si>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</si>
  <si>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</si>
  <si>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</si>
  <si>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</si>
  <si>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</si>
  <si>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</si>
  <si>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</si>
  <si>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</si>
  <si>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</si>
  <si>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</si>
  <si>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</si>
  <si>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</si>
  <si>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</si>
  <si>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</si>
  <si>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</si>
  <si>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</si>
  <si>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</si>
  <si>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</si>
  <si>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</si>
  <si>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</si>
  <si>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</si>
  <si>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</si>
  <si>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</si>
  <si>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</si>
  <si>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</si>
  <si>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</si>
  <si>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</si>
  <si>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</si>
  <si>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</si>
  <si>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</si>
  <si>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</si>
  <si>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</si>
  <si>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</si>
  <si>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</si>
  <si>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</si>
  <si>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</si>
  <si>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</si>
  <si>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</si>
  <si>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</si>
  <si>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</si>
  <si>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</si>
  <si>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</si>
  <si>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</si>
  <si>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</si>
  <si>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</si>
  <si>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</si>
  <si>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</si>
  <si>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</si>
  <si>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</si>
  <si>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</si>
  <si>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</si>
  <si>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</si>
  <si>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</si>
  <si>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</si>
  <si>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</si>
  <si>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</si>
  <si>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</si>
  <si>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</si>
  <si>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</si>
  <si>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</si>
  <si>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</si>
  <si>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</si>
  <si>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</si>
  <si>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</si>
  <si>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</si>
  <si>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</si>
  <si>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</si>
  <si>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</si>
  <si>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</si>
  <si>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</si>
  <si>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福岡県うきは市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</si>
  <si>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</si>
  <si>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</si>
  <si>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</si>
  <si>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</si>
  <si>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</si>
  <si>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</si>
  <si>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</si>
  <si>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</si>
  <si>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</si>
  <si>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</si>
  <si>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</si>
  <si>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</si>
  <si>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</si>
  <si>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</si>
  <si>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</si>
  <si>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</si>
  <si>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</si>
  <si>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</si>
  <si>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</si>
  <si>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</si>
  <si>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</si>
  <si>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</si>
  <si>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</si>
  <si>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</si>
  <si>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</si>
  <si>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</si>
  <si>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</si>
  <si>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</si>
  <si>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</si>
  <si>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</si>
  <si>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</si>
  <si>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</si>
  <si>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</si>
  <si>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</si>
  <si>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</si>
  <si>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</si>
  <si>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</si>
  <si>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</si>
  <si>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</si>
  <si>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</si>
  <si>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</si>
  <si>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</si>
  <si>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</si>
  <si>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</si>
  <si>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</si>
  <si>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</si>
  <si>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</si>
  <si>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</si>
  <si>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</si>
  <si>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</si>
  <si>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</si>
  <si>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</si>
  <si>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</si>
  <si>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</si>
  <si>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</si>
  <si>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</si>
  <si>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</si>
  <si>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</si>
  <si>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</si>
  <si>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</si>
  <si>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</si>
  <si>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</si>
  <si>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</si>
  <si>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</si>
  <si>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</si>
  <si>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</si>
  <si>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</si>
  <si>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</si>
  <si>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</si>
  <si>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</si>
  <si>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</si>
  <si>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</si>
  <si>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</si>
  <si>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</si>
  <si>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</si>
  <si>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</si>
  <si>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</si>
  <si>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</si>
  <si>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</si>
  <si>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</si>
  <si>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</si>
  <si>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</si>
  <si>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</si>
  <si>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</si>
  <si>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</si>
  <si>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</si>
  <si>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</si>
  <si>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</si>
  <si>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</si>
  <si>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</si>
  <si>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</si>
  <si>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</si>
  <si>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</si>
  <si>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</si>
  <si>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</si>
  <si>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</si>
  <si>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</si>
  <si>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</si>
  <si>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</si>
  <si>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</si>
  <si>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</si>
  <si>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</si>
  <si>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</si>
  <si>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</si>
  <si>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</si>
  <si>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</si>
  <si>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</si>
  <si>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</si>
  <si>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</si>
  <si>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</si>
  <si>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</si>
  <si>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</si>
  <si>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</si>
  <si>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</si>
  <si>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</si>
  <si>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</si>
  <si>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</si>
  <si>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</si>
  <si>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</si>
  <si>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</si>
  <si>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</si>
  <si>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</si>
  <si>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</si>
  <si>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</si>
  <si>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</si>
  <si>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</si>
  <si>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</si>
  <si>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</si>
  <si>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</si>
  <si>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</si>
  <si>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</si>
  <si>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</si>
  <si>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</si>
  <si>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</si>
  <si>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</si>
  <si>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</si>
  <si>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</si>
  <si>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</si>
  <si>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</si>
  <si>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</si>
  <si>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</si>
  <si>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</si>
  <si>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</si>
  <si>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</si>
  <si>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</si>
  <si>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</si>
  <si>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</si>
  <si>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</si>
  <si>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</si>
  <si>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</si>
  <si>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</si>
  <si>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</si>
  <si>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</si>
  <si>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福岡県うきは市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</si>
  <si>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</si>
  <si>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</si>
  <si>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</si>
  <si>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</si>
  <si>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</si>
  <si>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</si>
  <si>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</si>
  <si>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</si>
  <si>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</si>
  <si>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</si>
  <si>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</si>
  <si>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</si>
  <si>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</si>
  <si>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</si>
  <si>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</si>
  <si>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</si>
  <si>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</si>
  <si>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</si>
  <si>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</si>
  <si>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</si>
  <si>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</si>
  <si>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</si>
  <si>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</si>
  <si>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</si>
  <si>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</si>
  <si>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</si>
  <si>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</si>
  <si>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</si>
  <si>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</si>
  <si>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</si>
  <si>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</si>
  <si>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</si>
  <si>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</si>
  <si>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</si>
  <si>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</si>
  <si>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</si>
  <si>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下水道事業会計</t>
    <phoneticPr fontId="5"/>
  </si>
  <si>
    <t>法適用企業</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</si>
  <si>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</si>
  <si>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</si>
  <si>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</si>
  <si>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</si>
  <si>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</si>
  <si>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</si>
  <si>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</si>
  <si>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</si>
  <si>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</si>
  <si>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</si>
  <si>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</si>
  <si>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</si>
  <si>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</si>
  <si>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</si>
  <si>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</si>
  <si>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</si>
  <si>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</si>
  <si>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</si>
  <si>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</si>
  <si>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</si>
  <si>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</si>
  <si>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</si>
  <si>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</si>
  <si>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</si>
  <si>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</si>
  <si>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</si>
  <si>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</si>
  <si>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</si>
  <si>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</si>
  <si>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</si>
  <si>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</si>
  <si>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</si>
  <si>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</si>
  <si>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</si>
  <si>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</si>
  <si>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</si>
  <si>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</si>
  <si>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</si>
  <si>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</si>
  <si>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</si>
  <si>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</si>
  <si>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</si>
  <si>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</si>
  <si>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</si>
  <si>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</si>
  <si>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</si>
  <si>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</si>
  <si>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</si>
  <si>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</si>
  <si>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</si>
  <si>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</si>
  <si>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</si>
  <si>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</si>
  <si>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</si>
  <si>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</si>
  <si>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</si>
  <si>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</si>
  <si>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</si>
  <si>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</si>
  <si>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</si>
  <si>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</si>
  <si>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</si>
  <si>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</si>
  <si>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</si>
  <si>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</si>
  <si>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</si>
  <si>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</si>
  <si>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</si>
  <si>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</si>
  <si>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</si>
  <si>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</si>
  <si>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</si>
  <si>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</si>
  <si>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</si>
  <si>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</si>
  <si>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</si>
  <si>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</si>
  <si>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</si>
  <si>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</si>
  <si>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</si>
  <si>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</si>
  <si>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</si>
  <si>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</si>
  <si>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</si>
  <si>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</si>
  <si>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</si>
  <si>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</si>
  <si>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</si>
  <si>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</si>
  <si>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</si>
  <si>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</si>
  <si>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</si>
  <si>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</si>
  <si>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</si>
  <si>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</si>
  <si>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</si>
  <si>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</si>
  <si>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</si>
  <si>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</si>
  <si>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</si>
  <si>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</si>
  <si>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</si>
  <si>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</si>
  <si>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</si>
  <si>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</si>
  <si>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</si>
  <si>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</si>
  <si>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</si>
  <si>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</si>
  <si>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</si>
  <si>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</si>
  <si>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</si>
  <si>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</si>
  <si>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</si>
  <si>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</si>
  <si>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</si>
  <si>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</si>
  <si>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</si>
  <si>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</si>
  <si>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</si>
  <si>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</si>
  <si>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</si>
  <si>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</si>
  <si>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</si>
  <si>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</si>
  <si>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</si>
  <si>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</si>
  <si>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</si>
  <si>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</si>
  <si>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</si>
  <si>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</si>
  <si>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</si>
  <si>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</si>
  <si>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</si>
  <si>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</si>
  <si>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</si>
  <si>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</si>
  <si>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</si>
  <si>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</si>
  <si>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</si>
  <si>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</si>
  <si>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</si>
  <si>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</si>
  <si>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</si>
  <si>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</si>
  <si>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</si>
  <si>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</si>
  <si>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</si>
  <si>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</si>
  <si>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</si>
  <si>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</si>
  <si>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3.88</t>
  </si>
  <si>
    <t>一般会計</t>
  </si>
  <si>
    <t>下水道事業会計</t>
  </si>
  <si>
    <t>簡易水道事業会計</t>
  </si>
  <si>
    <t>国民健康保険事業特別会計</t>
  </si>
  <si>
    <t>自動車学校特別会計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</si>
  <si>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</si>
  <si>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</si>
  <si>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</si>
  <si>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</si>
  <si>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</si>
  <si>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</si>
  <si>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</si>
  <si>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</si>
  <si>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</si>
  <si>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</si>
  <si>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うきは市土地開発公社</t>
  </si>
  <si>
    <t>公共施設等整備基金</t>
    <rPh sb="0" eb="5">
      <t>コウキョウシセツトウ</t>
    </rPh>
    <rPh sb="5" eb="9">
      <t>セイビキキン</t>
    </rPh>
    <phoneticPr fontId="5"/>
  </si>
  <si>
    <t>振興基金</t>
    <rPh sb="0" eb="2">
      <t>シンコウ</t>
    </rPh>
    <rPh sb="2" eb="4">
      <t>キキン</t>
    </rPh>
    <phoneticPr fontId="2"/>
  </si>
  <si>
    <t>地域振興基金</t>
    <rPh sb="0" eb="4">
      <t>チイキシンコウ</t>
    </rPh>
    <rPh sb="4" eb="6">
      <t>キキン</t>
    </rPh>
    <phoneticPr fontId="2"/>
  </si>
  <si>
    <t>地域福祉基金</t>
    <rPh sb="0" eb="6">
      <t>チイキフクシキキン</t>
    </rPh>
    <phoneticPr fontId="2"/>
  </si>
  <si>
    <t>ふるさと・まごころ基金</t>
    <phoneticPr fontId="2"/>
  </si>
  <si>
    <t xml:space="preserve"> </t>
    <phoneticPr fontId="5"/>
  </si>
  <si>
    <t>うきは久留米環境施設組合</t>
    <rPh sb="3" eb="6">
      <t>クルメ</t>
    </rPh>
    <rPh sb="6" eb="8">
      <t>カンキョウ</t>
    </rPh>
    <rPh sb="8" eb="10">
      <t>シセツ</t>
    </rPh>
    <rPh sb="10" eb="12">
      <t>クミアイ</t>
    </rPh>
    <phoneticPr fontId="2"/>
  </si>
  <si>
    <t>福岡県市町村消防団員等公務災害補償組合</t>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</si>
  <si>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</si>
  <si>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</si>
  <si>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久留米広域市町村圏事務組合（一般会計）</t>
    <rPh sb="14" eb="18">
      <t>イッパンカイケイ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</si>
  <si>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</si>
  <si>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</si>
  <si>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20">
      <t>コウブンショカンジギョウトクベツカイケイ</t>
    </rPh>
    <phoneticPr fontId="2"/>
  </si>
  <si>
    <t>福岡県介護保険広域連合（一般会計）</t>
    <rPh sb="0" eb="2">
      <t>フクオカ</t>
    </rPh>
    <rPh sb="2" eb="3">
      <t>ケン</t>
    </rPh>
    <rPh sb="3" eb="5">
      <t>カイゴ</t>
    </rPh>
    <rPh sb="5" eb="7">
      <t>ホケン</t>
    </rPh>
    <rPh sb="7" eb="9">
      <t>コウイキ</t>
    </rPh>
    <rPh sb="9" eb="11">
      <t>レンゴウ</t>
    </rPh>
    <rPh sb="12" eb="16">
      <t>イッパンカイケイ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</si>
  <si>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</si>
  <si>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</si>
  <si>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久留米広域市町村圏事務組合（広域消防特別会計）</t>
    <rPh sb="14" eb="18">
      <t>コウイキショウボウ</t>
    </rPh>
    <rPh sb="18" eb="20">
      <t>トクベツ</t>
    </rPh>
    <rPh sb="20" eb="22">
      <t>カイケイ</t>
    </rPh>
    <phoneticPr fontId="2"/>
  </si>
  <si>
    <t>福岡県介護保険広域連合（介護保険事業特別会計）</t>
    <rPh sb="0" eb="3">
      <t>フクオカケン</t>
    </rPh>
    <rPh sb="3" eb="5">
      <t>カイゴ</t>
    </rPh>
    <rPh sb="5" eb="7">
      <t>ホケン</t>
    </rPh>
    <rPh sb="7" eb="11">
      <t>コウイキレンゴウ</t>
    </rPh>
    <rPh sb="12" eb="14">
      <t>カイゴ</t>
    </rPh>
    <rPh sb="14" eb="16">
      <t>ホケン</t>
    </rPh>
    <rPh sb="16" eb="18">
      <t>ジギョウ</t>
    </rPh>
    <rPh sb="18" eb="20">
      <t>トクベツ</t>
    </rPh>
    <rPh sb="20" eb="22">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</si>
  <si>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</si>
  <si>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</si>
  <si>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</si>
  <si>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</si>
  <si>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</si>
  <si>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</si>
  <si>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</si>
  <si>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</si>
  <si>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</si>
  <si>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</si>
  <si>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株式会社うきはレインボーファーム</t>
    <rPh sb="0" eb="4">
      <t>カブシキガイシャ</t>
    </rPh>
    <phoneticPr fontId="2"/>
  </si>
  <si>
    <t>うきはの里株式会社</t>
    <rPh sb="5" eb="9">
      <t>カブシキガイシャ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</si>
  <si>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</si>
  <si>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</si>
  <si>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も高くなっており、施設の老朽化が進んでいる。令和8年度は、公共施設等総合管理計画、施設ごとに策定した個別施設計画の次期更新を予定しており、将来的な財政負担を考慮しながら、引き続き計画的な施設整備及び適正な更新政策を進めていく。</t>
    <rPh sb="40" eb="42">
      <t>レイワ</t>
    </rPh>
    <rPh sb="43" eb="45">
      <t>ネンド</t>
    </rPh>
    <rPh sb="75" eb="77">
      <t>ジキ</t>
    </rPh>
    <rPh sb="77" eb="79">
      <t>コウシン</t>
    </rPh>
    <rPh sb="80" eb="82">
      <t>ヨテイ</t>
    </rPh>
    <rPh sb="113" eb="115">
      <t>セイビ</t>
    </rPh>
    <rPh sb="115" eb="116">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</si>
  <si>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</si>
  <si>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</si>
  <si>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</si>
  <si>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</si>
  <si>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</si>
  <si>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</si>
  <si>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比0.4ポイント減少し、類似団体と比べて低い結果となった。交付税措置率の高い地方債の活用等が実質公債費比率の改善に繋がっている。今後、公営住宅建設事業や工業団地造成事業等の実施による地方債の借入れに伴い、実質公債費比率の上昇が見込まれるため、引き続き計画的な公債費の適正化に取り組んでいく必要がある。</t>
    <rPh sb="20" eb="22">
      <t>ゲンショウ</t>
    </rPh>
    <rPh sb="56" eb="57">
      <t>トウ</t>
    </rPh>
    <rPh sb="88" eb="92">
      <t>コウギョウダンチ</t>
    </rPh>
    <rPh sb="92" eb="94">
      <t>ゾウセイ</t>
    </rPh>
    <rPh sb="94" eb="96">
      <t>ジギョウ</t>
    </rPh>
    <rPh sb="122" eb="124">
      <t>ジョウショウ</t>
    </rPh>
    <rPh sb="125" eb="127">
      <t>ミコ</t>
    </rPh>
    <rPh sb="133" eb="134">
      <t>ヒ</t>
    </rPh>
    <rPh sb="135" eb="136">
      <t>ツヅ</t>
    </rPh>
    <rPh sb="137" eb="140">
      <t>ケイカクテキ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</si>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</sst>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179" fontId="1" fillId="0" borderId="0" xfId="17" applyNumberFormat="1" applyFont="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0" borderId="34" xfId="17" applyNumberFormat="1"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34" xfId="17" applyNumberFormat="1" applyFont="1" applyBorder="1" applyAlignment="1">
      <alignment horizontal="center" vertical="center" wrapText="1"/>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xmlns:c16r2="http://schemas.microsoft.com/office/drawing/2015/06/chart">
            <c:ext xmlns:c16="http://schemas.microsoft.com/office/drawing/2014/chart" uri="{C3380CC4-5D6E-409C-BE32-E72D297353CC}">
              <c16:uniqueId val="{00000000-0D35-4B9D-8747-8A6ADEEAAF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71927</c:v>
                </c:pt>
                <c:pt idx="1">
                  <c:v>98601</c:v>
                </c:pt>
                <c:pt idx="2">
                  <c:v>51685</c:v>
                </c:pt>
                <c:pt idx="3">
                  <c:v>59413</c:v>
                </c:pt>
                <c:pt idx="4">
                  <c:v>45950</c:v>
                </c:pt>
              </c:numCache>
            </c:numRef>
          </c:val>
          <c:smooth val="0"/>
          <c:extLst xmlns:c16r2="http://schemas.microsoft.com/office/drawing/2015/06/chart">
            <c:ext xmlns:c16="http://schemas.microsoft.com/office/drawing/2014/chart" uri="{C3380CC4-5D6E-409C-BE32-E72D297353CC}">
              <c16:uniqueId val="{00000001-0D35-4B9D-8747-8A6ADEEAAF3B}"/>
            </c:ext>
          </c:extLst>
        </c:ser>
        <c:dLbls>
          <c:showLegendKey val="0"/>
          <c:showVal val="0"/>
          <c:showCatName val="0"/>
          <c:showSerName val="0"/>
          <c:showPercent val="0"/>
          <c:showBubbleSize val="0"/>
        </c:dLbls>
        <c:marker val="1"/>
        <c:smooth val="0"/>
        <c:axId val="409917840"/>
        <c:axId val="412502568"/>
      </c:lineChart>
      <c:catAx>
        <c:axId val="409917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502568"/>
        <c:crosses val="autoZero"/>
        <c:auto val="1"/>
        <c:lblAlgn val="ctr"/>
        <c:lblOffset val="100"/>
        <c:tickLblSkip val="1"/>
        <c:tickMarkSkip val="1"/>
        <c:noMultiLvlLbl val="0"/>
      </c:catAx>
      <c:valAx>
        <c:axId val="4125025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9917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1.98</c:v>
                </c:pt>
                <c:pt idx="1">
                  <c:v>3.69</c:v>
                </c:pt>
                <c:pt idx="2">
                  <c:v>7.86</c:v>
                </c:pt>
                <c:pt idx="3">
                  <c:v>9.7200000000000006</c:v>
                </c:pt>
                <c:pt idx="4">
                  <c:v>7.71</c:v>
                </c:pt>
              </c:numCache>
            </c:numRef>
          </c:val>
          <c:extLst xmlns:c16r2="http://schemas.microsoft.com/office/drawing/2015/06/chart">
            <c:ext xmlns:c16="http://schemas.microsoft.com/office/drawing/2014/chart" uri="{C3380CC4-5D6E-409C-BE32-E72D297353CC}">
              <c16:uniqueId val="{00000000-3A5D-46AD-9D50-8E230AE827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58.6</c:v>
                </c:pt>
                <c:pt idx="1">
                  <c:v>62.79</c:v>
                </c:pt>
                <c:pt idx="2">
                  <c:v>63.08</c:v>
                </c:pt>
                <c:pt idx="3">
                  <c:v>63.43</c:v>
                </c:pt>
                <c:pt idx="4">
                  <c:v>65.209999999999994</c:v>
                </c:pt>
              </c:numCache>
            </c:numRef>
          </c:val>
          <c:extLst xmlns:c16r2="http://schemas.microsoft.com/office/drawing/2015/06/chart">
            <c:ext xmlns:c16="http://schemas.microsoft.com/office/drawing/2014/chart" uri="{C3380CC4-5D6E-409C-BE32-E72D297353CC}">
              <c16:uniqueId val="{00000001-3A5D-46AD-9D50-8E230AE827E3}"/>
            </c:ext>
          </c:extLst>
        </c:ser>
        <c:dLbls>
          <c:showLegendKey val="0"/>
          <c:showVal val="0"/>
          <c:showCatName val="0"/>
          <c:showSerName val="0"/>
          <c:showPercent val="0"/>
          <c:showBubbleSize val="0"/>
        </c:dLbls>
        <c:gapWidth val="250"/>
        <c:overlap val="100"/>
        <c:axId val="411479296"/>
        <c:axId val="510390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-3.88</c:v>
                </c:pt>
                <c:pt idx="1">
                  <c:v>6.04</c:v>
                </c:pt>
                <c:pt idx="2">
                  <c:v>6.47</c:v>
                </c:pt>
                <c:pt idx="3">
                  <c:v>5.1100000000000003</c:v>
                </c:pt>
                <c:pt idx="4">
                  <c:v>2.81</c:v>
                </c:pt>
              </c:numCache>
            </c:numRef>
          </c:val>
          <c:smooth val="0"/>
          <c:extLst xmlns:c16r2="http://schemas.microsoft.com/office/drawing/2015/06/chart">
            <c:ext xmlns:c16="http://schemas.microsoft.com/office/drawing/2014/chart" uri="{C3380CC4-5D6E-409C-BE32-E72D297353CC}">
              <c16:uniqueId val="{00000002-3A5D-46AD-9D50-8E230AE827E3}"/>
            </c:ext>
          </c:extLst>
        </c:ser>
        <c:dLbls>
          <c:showLegendKey val="0"/>
          <c:showVal val="0"/>
          <c:showCatName val="0"/>
          <c:showSerName val="0"/>
          <c:showPercent val="0"/>
          <c:showBubbleSize val="0"/>
        </c:dLbls>
        <c:marker val="1"/>
        <c:smooth val="0"/>
        <c:axId val="411479296"/>
        <c:axId val="510390248"/>
      </c:lineChart>
      <c:catAx>
        <c:axId val="41147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390248"/>
        <c:crosses val="autoZero"/>
        <c:auto val="1"/>
        <c:lblAlgn val="ctr"/>
        <c:lblOffset val="100"/>
        <c:tickLblSkip val="1"/>
        <c:tickMarkSkip val="1"/>
        <c:noMultiLvlLbl val="0"/>
      </c:catAx>
      <c:valAx>
        <c:axId val="510390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47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0.59</c:v>
                </c:pt>
                <c:pt idx="2">
                  <c:v>#N/A</c:v>
                </c:pt>
                <c:pt idx="3">
                  <c:v>2.21</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7F1-4295-94A4-91ADB3FA61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7F1-4295-94A4-91ADB3FA61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7F1-4295-94A4-91ADB3FA61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7F1-4295-94A4-91ADB3FA614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A7F1-4295-94A4-91ADB3FA614C}"/>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0.1</c:v>
                </c:pt>
                <c:pt idx="4">
                  <c:v>#N/A</c:v>
                </c:pt>
                <c:pt idx="5">
                  <c:v>0.23</c:v>
                </c:pt>
                <c:pt idx="6">
                  <c:v>#N/A</c:v>
                </c:pt>
                <c:pt idx="7">
                  <c:v>0.31</c:v>
                </c:pt>
                <c:pt idx="8">
                  <c:v>#N/A</c:v>
                </c:pt>
                <c:pt idx="9">
                  <c:v>0.05</c:v>
                </c:pt>
              </c:numCache>
            </c:numRef>
          </c:val>
          <c:extLst xmlns:c16r2="http://schemas.microsoft.com/office/drawing/2015/06/chart">
            <c:ext xmlns:c16="http://schemas.microsoft.com/office/drawing/2014/chart" uri="{C3380CC4-5D6E-409C-BE32-E72D297353CC}">
              <c16:uniqueId val="{00000005-A7F1-4295-94A4-91ADB3FA61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0.83</c:v>
                </c:pt>
                <c:pt idx="2">
                  <c:v>#N/A</c:v>
                </c:pt>
                <c:pt idx="3">
                  <c:v>0.79</c:v>
                </c:pt>
                <c:pt idx="4">
                  <c:v>#N/A</c:v>
                </c:pt>
                <c:pt idx="5">
                  <c:v>1.66</c:v>
                </c:pt>
                <c:pt idx="6">
                  <c:v>#N/A</c:v>
                </c:pt>
                <c:pt idx="7">
                  <c:v>1.54</c:v>
                </c:pt>
                <c:pt idx="8">
                  <c:v>#N/A</c:v>
                </c:pt>
                <c:pt idx="9">
                  <c:v>1.45</c:v>
                </c:pt>
              </c:numCache>
            </c:numRef>
          </c:val>
          <c:extLst xmlns:c16r2="http://schemas.microsoft.com/office/drawing/2015/06/chart">
            <c:ext xmlns:c16="http://schemas.microsoft.com/office/drawing/2014/chart" uri="{C3380CC4-5D6E-409C-BE32-E72D297353CC}">
              <c16:uniqueId val="{00000006-A7F1-4295-94A4-91ADB3FA614C}"/>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0.99</c:v>
                </c:pt>
                <c:pt idx="6">
                  <c:v>#N/A</c:v>
                </c:pt>
                <c:pt idx="7">
                  <c:v>1.31</c:v>
                </c:pt>
                <c:pt idx="8">
                  <c:v>#N/A</c:v>
                </c:pt>
                <c:pt idx="9">
                  <c:v>1.59</c:v>
                </c:pt>
              </c:numCache>
            </c:numRef>
          </c:val>
          <c:extLst xmlns:c16r2="http://schemas.microsoft.com/office/drawing/2015/06/chart">
            <c:ext xmlns:c16="http://schemas.microsoft.com/office/drawing/2014/chart" uri="{C3380CC4-5D6E-409C-BE32-E72D297353CC}">
              <c16:uniqueId val="{00000007-A7F1-4295-94A4-91ADB3FA614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1.21</c:v>
                </c:pt>
                <c:pt idx="6">
                  <c:v>#N/A</c:v>
                </c:pt>
                <c:pt idx="7">
                  <c:v>2.27</c:v>
                </c:pt>
                <c:pt idx="8">
                  <c:v>#N/A</c:v>
                </c:pt>
                <c:pt idx="9">
                  <c:v>4.04</c:v>
                </c:pt>
              </c:numCache>
            </c:numRef>
          </c:val>
          <c:extLst xmlns:c16r2="http://schemas.microsoft.com/office/drawing/2015/06/chart">
            <c:ext xmlns:c16="http://schemas.microsoft.com/office/drawing/2014/chart" uri="{C3380CC4-5D6E-409C-BE32-E72D297353CC}">
              <c16:uniqueId val="{00000008-A7F1-4295-94A4-91ADB3FA61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1.67</c:v>
                </c:pt>
                <c:pt idx="2">
                  <c:v>#N/A</c:v>
                </c:pt>
                <c:pt idx="3">
                  <c:v>3.29</c:v>
                </c:pt>
                <c:pt idx="4">
                  <c:v>#N/A</c:v>
                </c:pt>
                <c:pt idx="5">
                  <c:v>7.63</c:v>
                </c:pt>
                <c:pt idx="6">
                  <c:v>#N/A</c:v>
                </c:pt>
                <c:pt idx="7">
                  <c:v>9.4</c:v>
                </c:pt>
                <c:pt idx="8">
                  <c:v>#N/A</c:v>
                </c:pt>
                <c:pt idx="9">
                  <c:v>7.65</c:v>
                </c:pt>
              </c:numCache>
            </c:numRef>
          </c:val>
          <c:extLst xmlns:c16r2="http://schemas.microsoft.com/office/drawing/2015/06/chart">
            <c:ext xmlns:c16="http://schemas.microsoft.com/office/drawing/2014/chart" uri="{C3380CC4-5D6E-409C-BE32-E72D297353CC}">
              <c16:uniqueId val="{00000009-A7F1-4295-94A4-91ADB3FA614C}"/>
            </c:ext>
          </c:extLst>
        </c:ser>
        <c:dLbls>
          <c:showLegendKey val="0"/>
          <c:showVal val="0"/>
          <c:showCatName val="0"/>
          <c:showSerName val="0"/>
          <c:showPercent val="0"/>
          <c:showBubbleSize val="0"/>
        </c:dLbls>
        <c:gapWidth val="150"/>
        <c:overlap val="100"/>
        <c:axId val="518191424"/>
        <c:axId val="514152696"/>
      </c:barChart>
      <c:catAx>
        <c:axId val="51819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152696"/>
        <c:crosses val="autoZero"/>
        <c:auto val="1"/>
        <c:lblAlgn val="ctr"/>
        <c:lblOffset val="100"/>
        <c:tickLblSkip val="1"/>
        <c:tickMarkSkip val="1"/>
        <c:noMultiLvlLbl val="0"/>
      </c:catAx>
      <c:valAx>
        <c:axId val="51415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191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1667</c:v>
                </c:pt>
                <c:pt idx="5">
                  <c:v>1476</c:v>
                </c:pt>
                <c:pt idx="8">
                  <c:v>1439</c:v>
                </c:pt>
                <c:pt idx="11">
                  <c:v>1492</c:v>
                </c:pt>
                <c:pt idx="14">
                  <c:v>1502</c:v>
                </c:pt>
              </c:numCache>
            </c:numRef>
          </c:val>
          <c:extLst xmlns:c16r2="http://schemas.microsoft.com/office/drawing/2015/06/chart">
            <c:ext xmlns:c16="http://schemas.microsoft.com/office/drawing/2014/chart" uri="{C3380CC4-5D6E-409C-BE32-E72D297353CC}">
              <c16:uniqueId val="{00000000-DE8F-4E0C-8CFE-715BAED52E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8F-4E0C-8CFE-715BAED52E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52</c:v>
                </c:pt>
                <c:pt idx="3">
                  <c:v>5</c:v>
                </c:pt>
                <c:pt idx="6">
                  <c:v>6</c:v>
                </c:pt>
                <c:pt idx="9">
                  <c:v>0</c:v>
                </c:pt>
                <c:pt idx="12">
                  <c:v>0</c:v>
                </c:pt>
              </c:numCache>
            </c:numRef>
          </c:val>
          <c:extLst xmlns:c16r2="http://schemas.microsoft.com/office/drawing/2015/06/chart">
            <c:ext xmlns:c16="http://schemas.microsoft.com/office/drawing/2014/chart" uri="{C3380CC4-5D6E-409C-BE32-E72D297353CC}">
              <c16:uniqueId val="{00000002-DE8F-4E0C-8CFE-715BAED52E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165</c:v>
                </c:pt>
                <c:pt idx="3">
                  <c:v>76</c:v>
                </c:pt>
                <c:pt idx="6">
                  <c:v>19</c:v>
                </c:pt>
                <c:pt idx="9">
                  <c:v>21</c:v>
                </c:pt>
                <c:pt idx="12">
                  <c:v>48</c:v>
                </c:pt>
              </c:numCache>
            </c:numRef>
          </c:val>
          <c:extLst xmlns:c16r2="http://schemas.microsoft.com/office/drawing/2015/06/chart">
            <c:ext xmlns:c16="http://schemas.microsoft.com/office/drawing/2014/chart" uri="{C3380CC4-5D6E-409C-BE32-E72D297353CC}">
              <c16:uniqueId val="{00000003-DE8F-4E0C-8CFE-715BAED52E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742</c:v>
                </c:pt>
                <c:pt idx="3">
                  <c:v>633</c:v>
                </c:pt>
                <c:pt idx="6">
                  <c:v>555</c:v>
                </c:pt>
                <c:pt idx="9">
                  <c:v>526</c:v>
                </c:pt>
                <c:pt idx="12">
                  <c:v>522</c:v>
                </c:pt>
              </c:numCache>
            </c:numRef>
          </c:val>
          <c:extLst xmlns:c16r2="http://schemas.microsoft.com/office/drawing/2015/06/chart">
            <c:ext xmlns:c16="http://schemas.microsoft.com/office/drawing/2014/chart" uri="{C3380CC4-5D6E-409C-BE32-E72D297353CC}">
              <c16:uniqueId val="{00000004-DE8F-4E0C-8CFE-715BAED52E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8F-4E0C-8CFE-715BAED52E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E8F-4E0C-8CFE-715BAED52E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1603</c:v>
                </c:pt>
                <c:pt idx="3">
                  <c:v>1377</c:v>
                </c:pt>
                <c:pt idx="6">
                  <c:v>1343</c:v>
                </c:pt>
                <c:pt idx="9">
                  <c:v>1417</c:v>
                </c:pt>
                <c:pt idx="12">
                  <c:v>1492</c:v>
                </c:pt>
              </c:numCache>
            </c:numRef>
          </c:val>
          <c:extLst xmlns:c16r2="http://schemas.microsoft.com/office/drawing/2015/06/chart">
            <c:ext xmlns:c16="http://schemas.microsoft.com/office/drawing/2014/chart" uri="{C3380CC4-5D6E-409C-BE32-E72D297353CC}">
              <c16:uniqueId val="{00000007-DE8F-4E0C-8CFE-715BAED52EA7}"/>
            </c:ext>
          </c:extLst>
        </c:ser>
        <c:dLbls>
          <c:showLegendKey val="0"/>
          <c:showVal val="0"/>
          <c:showCatName val="0"/>
          <c:showSerName val="0"/>
          <c:showPercent val="0"/>
          <c:showBubbleSize val="0"/>
        </c:dLbls>
        <c:gapWidth val="100"/>
        <c:overlap val="100"/>
        <c:axId val="412761816"/>
        <c:axId val="514154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895</c:v>
                </c:pt>
                <c:pt idx="2">
                  <c:v>#N/A</c:v>
                </c:pt>
                <c:pt idx="3">
                  <c:v>#N/A</c:v>
                </c:pt>
                <c:pt idx="4">
                  <c:v>615</c:v>
                </c:pt>
                <c:pt idx="5">
                  <c:v>#N/A</c:v>
                </c:pt>
                <c:pt idx="6">
                  <c:v>#N/A</c:v>
                </c:pt>
                <c:pt idx="7">
                  <c:v>484</c:v>
                </c:pt>
                <c:pt idx="8">
                  <c:v>#N/A</c:v>
                </c:pt>
                <c:pt idx="9">
                  <c:v>#N/A</c:v>
                </c:pt>
                <c:pt idx="10">
                  <c:v>472</c:v>
                </c:pt>
                <c:pt idx="11">
                  <c:v>#N/A</c:v>
                </c:pt>
                <c:pt idx="12">
                  <c:v>#N/A</c:v>
                </c:pt>
                <c:pt idx="13">
                  <c:v>560</c:v>
                </c:pt>
                <c:pt idx="14">
                  <c:v>#N/A</c:v>
                </c:pt>
              </c:numCache>
            </c:numRef>
          </c:val>
          <c:smooth val="0"/>
          <c:extLst xmlns:c16r2="http://schemas.microsoft.com/office/drawing/2015/06/chart">
            <c:ext xmlns:c16="http://schemas.microsoft.com/office/drawing/2014/chart" uri="{C3380CC4-5D6E-409C-BE32-E72D297353CC}">
              <c16:uniqueId val="{00000008-DE8F-4E0C-8CFE-715BAED52EA7}"/>
            </c:ext>
          </c:extLst>
        </c:ser>
        <c:dLbls>
          <c:showLegendKey val="0"/>
          <c:showVal val="0"/>
          <c:showCatName val="0"/>
          <c:showSerName val="0"/>
          <c:showPercent val="0"/>
          <c:showBubbleSize val="0"/>
        </c:dLbls>
        <c:marker val="1"/>
        <c:smooth val="0"/>
        <c:axId val="412761816"/>
        <c:axId val="514154760"/>
      </c:lineChart>
      <c:catAx>
        <c:axId val="412761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154760"/>
        <c:crosses val="autoZero"/>
        <c:auto val="1"/>
        <c:lblAlgn val="ctr"/>
        <c:lblOffset val="100"/>
        <c:tickLblSkip val="1"/>
        <c:tickMarkSkip val="1"/>
        <c:noMultiLvlLbl val="0"/>
      </c:catAx>
      <c:valAx>
        <c:axId val="514154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761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14281</c:v>
                </c:pt>
                <c:pt idx="5">
                  <c:v>14345</c:v>
                </c:pt>
                <c:pt idx="8">
                  <c:v>13837</c:v>
                </c:pt>
                <c:pt idx="11">
                  <c:v>13184</c:v>
                </c:pt>
                <c:pt idx="14">
                  <c:v>12421</c:v>
                </c:pt>
              </c:numCache>
            </c:numRef>
          </c:val>
          <c:extLst xmlns:c16r2="http://schemas.microsoft.com/office/drawing/2015/06/chart">
            <c:ext xmlns:c16="http://schemas.microsoft.com/office/drawing/2014/chart" uri="{C3380CC4-5D6E-409C-BE32-E72D297353CC}">
              <c16:uniqueId val="{00000000-B27B-4FDD-A43D-A2FDBF7338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901</c:v>
                </c:pt>
                <c:pt idx="5">
                  <c:v>774</c:v>
                </c:pt>
                <c:pt idx="8">
                  <c:v>699</c:v>
                </c:pt>
                <c:pt idx="11">
                  <c:v>849</c:v>
                </c:pt>
                <c:pt idx="14">
                  <c:v>743</c:v>
                </c:pt>
              </c:numCache>
            </c:numRef>
          </c:val>
          <c:extLst xmlns:c16r2="http://schemas.microsoft.com/office/drawing/2015/06/chart">
            <c:ext xmlns:c16="http://schemas.microsoft.com/office/drawing/2014/chart" uri="{C3380CC4-5D6E-409C-BE32-E72D297353CC}">
              <c16:uniqueId val="{00000001-B27B-4FDD-A43D-A2FDBF7338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10646</c:v>
                </c:pt>
                <c:pt idx="5">
                  <c:v>10607</c:v>
                </c:pt>
                <c:pt idx="8">
                  <c:v>11146</c:v>
                </c:pt>
                <c:pt idx="11">
                  <c:v>12336</c:v>
                </c:pt>
                <c:pt idx="14">
                  <c:v>13011</c:v>
                </c:pt>
              </c:numCache>
            </c:numRef>
          </c:val>
          <c:extLst xmlns:c16r2="http://schemas.microsoft.com/office/drawing/2015/06/chart">
            <c:ext xmlns:c16="http://schemas.microsoft.com/office/drawing/2014/chart" uri="{C3380CC4-5D6E-409C-BE32-E72D297353CC}">
              <c16:uniqueId val="{00000002-B27B-4FDD-A43D-A2FDBF7338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27B-4FDD-A43D-A2FDBF7338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27B-4FDD-A43D-A2FDBF7338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7B-4FDD-A43D-A2FDBF7338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2831</c:v>
                </c:pt>
                <c:pt idx="3">
                  <c:v>2910</c:v>
                </c:pt>
                <c:pt idx="6">
                  <c:v>2751</c:v>
                </c:pt>
                <c:pt idx="9">
                  <c:v>2709</c:v>
                </c:pt>
                <c:pt idx="12">
                  <c:v>2743</c:v>
                </c:pt>
              </c:numCache>
            </c:numRef>
          </c:val>
          <c:extLst xmlns:c16r2="http://schemas.microsoft.com/office/drawing/2015/06/chart">
            <c:ext xmlns:c16="http://schemas.microsoft.com/office/drawing/2014/chart" uri="{C3380CC4-5D6E-409C-BE32-E72D297353CC}">
              <c16:uniqueId val="{00000006-B27B-4FDD-A43D-A2FDBF7338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157</c:v>
                </c:pt>
                <c:pt idx="3">
                  <c:v>90</c:v>
                </c:pt>
                <c:pt idx="6">
                  <c:v>74</c:v>
                </c:pt>
                <c:pt idx="9">
                  <c:v>77</c:v>
                </c:pt>
                <c:pt idx="12">
                  <c:v>77</c:v>
                </c:pt>
              </c:numCache>
            </c:numRef>
          </c:val>
          <c:extLst xmlns:c16r2="http://schemas.microsoft.com/office/drawing/2015/06/chart">
            <c:ext xmlns:c16="http://schemas.microsoft.com/office/drawing/2014/chart" uri="{C3380CC4-5D6E-409C-BE32-E72D297353CC}">
              <c16:uniqueId val="{00000007-B27B-4FDD-A43D-A2FDBF7338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8998</c:v>
                </c:pt>
                <c:pt idx="3">
                  <c:v>8949</c:v>
                </c:pt>
                <c:pt idx="6">
                  <c:v>8691</c:v>
                </c:pt>
                <c:pt idx="9">
                  <c:v>7800</c:v>
                </c:pt>
                <c:pt idx="12">
                  <c:v>7036</c:v>
                </c:pt>
              </c:numCache>
            </c:numRef>
          </c:val>
          <c:extLst xmlns:c16r2="http://schemas.microsoft.com/office/drawing/2015/06/chart">
            <c:ext xmlns:c16="http://schemas.microsoft.com/office/drawing/2014/chart" uri="{C3380CC4-5D6E-409C-BE32-E72D297353CC}">
              <c16:uniqueId val="{00000008-B27B-4FDD-A43D-A2FDBF7338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c:v>
                </c:pt>
                <c:pt idx="3">
                  <c:v>6</c:v>
                </c:pt>
                <c:pt idx="6">
                  <c:v>6</c:v>
                </c:pt>
                <c:pt idx="9">
                  <c:v>0</c:v>
                </c:pt>
                <c:pt idx="12">
                  <c:v>0</c:v>
                </c:pt>
              </c:numCache>
            </c:numRef>
          </c:val>
          <c:extLst xmlns:c16r2="http://schemas.microsoft.com/office/drawing/2015/06/chart">
            <c:ext xmlns:c16="http://schemas.microsoft.com/office/drawing/2014/chart" uri="{C3380CC4-5D6E-409C-BE32-E72D297353CC}">
              <c16:uniqueId val="{00000009-B27B-4FDD-A43D-A2FDBF7338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12503</c:v>
                </c:pt>
                <c:pt idx="3">
                  <c:v>12663</c:v>
                </c:pt>
                <c:pt idx="6">
                  <c:v>12501</c:v>
                </c:pt>
                <c:pt idx="9">
                  <c:v>12206</c:v>
                </c:pt>
                <c:pt idx="12">
                  <c:v>11085</c:v>
                </c:pt>
              </c:numCache>
            </c:numRef>
          </c:val>
          <c:extLst xmlns:c16r2="http://schemas.microsoft.com/office/drawing/2015/06/chart">
            <c:ext xmlns:c16="http://schemas.microsoft.com/office/drawing/2014/chart" uri="{C3380CC4-5D6E-409C-BE32-E72D297353CC}">
              <c16:uniqueId val="{0000000A-B27B-4FDD-A43D-A2FDBF7338B5}"/>
            </c:ext>
          </c:extLst>
        </c:ser>
        <c:dLbls>
          <c:showLegendKey val="0"/>
          <c:showVal val="0"/>
          <c:showCatName val="0"/>
          <c:showSerName val="0"/>
          <c:showPercent val="0"/>
          <c:showBubbleSize val="0"/>
        </c:dLbls>
        <c:gapWidth val="100"/>
        <c:overlap val="100"/>
        <c:axId val="513040928"/>
        <c:axId val="513041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27B-4FDD-A43D-A2FDBF7338B5}"/>
            </c:ext>
          </c:extLst>
        </c:ser>
        <c:dLbls>
          <c:showLegendKey val="0"/>
          <c:showVal val="0"/>
          <c:showCatName val="0"/>
          <c:showSerName val="0"/>
          <c:showPercent val="0"/>
          <c:showBubbleSize val="0"/>
        </c:dLbls>
        <c:marker val="1"/>
        <c:smooth val="0"/>
        <c:axId val="513040928"/>
        <c:axId val="513041320"/>
      </c:lineChart>
      <c:catAx>
        <c:axId val="51304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3041320"/>
        <c:crosses val="autoZero"/>
        <c:auto val="1"/>
        <c:lblAlgn val="ctr"/>
        <c:lblOffset val="100"/>
        <c:tickLblSkip val="1"/>
        <c:tickMarkSkip val="1"/>
        <c:noMultiLvlLbl val="0"/>
      </c:catAx>
      <c:valAx>
        <c:axId val="513041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304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5539</c:v>
                </c:pt>
                <c:pt idx="1">
                  <c:v>5806</c:v>
                </c:pt>
                <c:pt idx="2">
                  <c:v>5894</c:v>
                </c:pt>
              </c:numCache>
            </c:numRef>
          </c:val>
          <c:extLst xmlns:c16r2="http://schemas.microsoft.com/office/drawing/2015/06/chart">
            <c:ext xmlns:c16="http://schemas.microsoft.com/office/drawing/2014/chart" uri="{C3380CC4-5D6E-409C-BE32-E72D297353CC}">
              <c16:uniqueId val="{00000000-F232-4384-AE76-92A064F123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763</c:v>
                </c:pt>
                <c:pt idx="1">
                  <c:v>1107</c:v>
                </c:pt>
                <c:pt idx="2">
                  <c:v>1187</c:v>
                </c:pt>
              </c:numCache>
            </c:numRef>
          </c:val>
          <c:extLst xmlns:c16r2="http://schemas.microsoft.com/office/drawing/2015/06/chart">
            <c:ext xmlns:c16="http://schemas.microsoft.com/office/drawing/2014/chart" uri="{C3380CC4-5D6E-409C-BE32-E72D297353CC}">
              <c16:uniqueId val="{00000001-F232-4384-AE76-92A064F123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5658</c:v>
                </c:pt>
                <c:pt idx="1">
                  <c:v>6064</c:v>
                </c:pt>
                <c:pt idx="2">
                  <c:v>6372</c:v>
                </c:pt>
              </c:numCache>
            </c:numRef>
          </c:val>
          <c:extLst xmlns:c16r2="http://schemas.microsoft.com/office/drawing/2015/06/chart">
            <c:ext xmlns:c16="http://schemas.microsoft.com/office/drawing/2014/chart" uri="{C3380CC4-5D6E-409C-BE32-E72D297353CC}">
              <c16:uniqueId val="{00000002-F232-4384-AE76-92A064F123B3}"/>
            </c:ext>
          </c:extLst>
        </c:ser>
        <c:dLbls>
          <c:showLegendKey val="0"/>
          <c:showVal val="0"/>
          <c:showCatName val="0"/>
          <c:showSerName val="0"/>
          <c:showPercent val="0"/>
          <c:showBubbleSize val="0"/>
        </c:dLbls>
        <c:gapWidth val="120"/>
        <c:overlap val="100"/>
        <c:axId val="513039752"/>
        <c:axId val="513040144"/>
      </c:barChart>
      <c:catAx>
        <c:axId val="51303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3040144"/>
        <c:crosses val="autoZero"/>
        <c:auto val="1"/>
        <c:lblAlgn val="ctr"/>
        <c:lblOffset val="100"/>
        <c:tickLblSkip val="1"/>
        <c:tickMarkSkip val="1"/>
        <c:noMultiLvlLbl val="0"/>
      </c:catAx>
      <c:valAx>
        <c:axId val="513040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303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7F-4DDE-8AE0-AB0259C29980}"/>
                </c:ext>
                <c:ext xmlns:c15="http://schemas.microsoft.com/office/drawing/2012/chart" uri="{CE6537A1-D6FC-4f65-9D91-7224C49458BB}">
                  <c15:dlblFieldTable>
                    <c15:dlblFTEntry>
                      <c15:txfldGUID>{D77F10A3-BF35-4C05-B11B-222B67DE38CF}</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7F-4DDE-8AE0-AB0259C29980}"/>
                </c:ext>
                <c:ext xmlns:c15="http://schemas.microsoft.com/office/drawing/2012/chart" uri="{CE6537A1-D6FC-4f65-9D91-7224C49458BB}">
                  <c15:dlblFieldTable>
                    <c15:dlblFTEntry>
                      <c15:txfldGUID>{7800D20F-91A2-4D25-B923-B23C38C3278E}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7F-4DDE-8AE0-AB0259C29980}"/>
                </c:ext>
                <c:ext xmlns:c15="http://schemas.microsoft.com/office/drawing/2012/chart" uri="{CE6537A1-D6FC-4f65-9D91-7224C49458BB}">
                  <c15:dlblFieldTable>
                    <c15:dlblFTEntry>
                      <c15:txfldGUID>{8C470D8E-6441-4655-A243-38A2EF66C4F7}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7F-4DDE-8AE0-AB0259C29980}"/>
                </c:ext>
                <c:ext xmlns:c15="http://schemas.microsoft.com/office/drawing/2012/chart" uri="{CE6537A1-D6FC-4f65-9D91-7224C49458BB}">
                  <c15:dlblFieldTable>
                    <c15:dlblFTEntry>
                      <c15:txfldGUID>{06077F99-82C9-44EC-A818-8B31E3FD1A44}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7F-4DDE-8AE0-AB0259C29980}"/>
                </c:ext>
                <c:ext xmlns:c15="http://schemas.microsoft.com/office/drawing/2012/chart" uri="{CE6537A1-D6FC-4f65-9D91-7224C49458BB}">
                  <c15:dlblFieldTable>
                    <c15:dlblFTEntry>
                      <c15:txfldGUID>{42E4E983-5369-440D-955D-88C0DE47EE70}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7F-4DDE-8AE0-AB0259C29980}"/>
                </c:ext>
                <c:ext xmlns:c15="http://schemas.microsoft.com/office/drawing/2012/chart" uri="{CE6537A1-D6FC-4f65-9D91-7224C49458BB}">
                  <c15:dlblFieldTable>
                    <c15:dlblFTEntry>
                      <c15:txfldGUID>{525D6309-2EAD-400C-80C4-07438E5A2A4C}</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7F-4DDE-8AE0-AB0259C29980}"/>
                </c:ext>
                <c:ext xmlns:c15="http://schemas.microsoft.com/office/drawing/2012/chart" uri="{CE6537A1-D6FC-4f65-9D91-7224C49458BB}">
                  <c15:dlblFieldTable>
                    <c15:dlblFTEntry>
                      <c15:txfldGUID>{8F7994C6-8CBB-469E-888F-459C86CD4685}</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7F-4DDE-8AE0-AB0259C29980}"/>
                </c:ext>
                <c:ext xmlns:c15="http://schemas.microsoft.com/office/drawing/2012/chart" uri="{CE6537A1-D6FC-4f65-9D91-7224C49458BB}">
                  <c15:dlblFieldTable>
                    <c15:dlblFTEntry>
                      <c15:txfldGUID>{2BA28B5F-D3D2-47C9-8605-DE4CB0FE6A1D}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7F-4DDE-8AE0-AB0259C29980}"/>
                </c:ext>
                <c:ext xmlns:c15="http://schemas.microsoft.com/office/drawing/2012/chart" uri="{CE6537A1-D6FC-4f65-9D91-7224C49458BB}">
                  <c15:dlblFieldTable>
                    <c15:dlblFTEntry>
                      <c15:txfldGUID>{F19F9B82-F871-419C-9650-9BCA82BC5D96}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77.900000000000006</c:v>
                </c:pt>
                <c:pt idx="8">
                  <c:v>77.2</c:v>
                </c:pt>
                <c:pt idx="16">
                  <c:v>77.400000000000006</c:v>
                </c:pt>
                <c:pt idx="24">
                  <c:v>77.2</c:v>
                </c:pt>
                <c:pt idx="32">
                  <c:v>77.7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C7F-4DDE-8AE0-AB0259C299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7F-4DDE-8AE0-AB0259C29980}"/>
                </c:ext>
                <c:ext xmlns:c15="http://schemas.microsoft.com/office/drawing/2012/chart" uri="{CE6537A1-D6FC-4f65-9D91-7224C49458BB}">
                  <c15:layout/>
                  <c15:dlblFieldTable>
                    <c15:dlblFTEntry>
                      <c15:txfldGUID>{1A8853F4-50E2-4F92-A6AA-B4DA202928EC}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7F-4DDE-8AE0-AB0259C29980}"/>
                </c:ext>
                <c:ext xmlns:c15="http://schemas.microsoft.com/office/drawing/2012/chart" uri="{CE6537A1-D6FC-4f65-9D91-7224C49458BB}">
                  <c15:dlblFieldTable>
                    <c15:dlblFTEntry>
                      <c15:txfldGUID>{49F24F6A-DBD3-4322-8B9C-A01240E0628F}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7F-4DDE-8AE0-AB0259C29980}"/>
                </c:ext>
                <c:ext xmlns:c15="http://schemas.microsoft.com/office/drawing/2012/chart" uri="{CE6537A1-D6FC-4f65-9D91-7224C49458BB}">
                  <c15:dlblFieldTable>
                    <c15:dlblFTEntry>
                      <c15:txfldGUID>{546C8278-D4AA-4438-BB67-8382E9BC553D}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7F-4DDE-8AE0-AB0259C29980}"/>
                </c:ext>
                <c:ext xmlns:c15="http://schemas.microsoft.com/office/drawing/2012/chart" uri="{CE6537A1-D6FC-4f65-9D91-7224C49458BB}">
                  <c15:dlblFieldTable>
                    <c15:dlblFTEntry>
                      <c15:txfldGUID>{E6394949-A76E-43B4-831C-59CB3F016F6D}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7F-4DDE-8AE0-AB0259C29980}"/>
                </c:ext>
                <c:ext xmlns:c15="http://schemas.microsoft.com/office/drawing/2012/chart" uri="{CE6537A1-D6FC-4f65-9D91-7224C49458BB}">
                  <c15:dlblFieldTable>
                    <c15:dlblFTEntry>
                      <c15:txfldGUID>{069CB5D8-6408-4ED6-9B3F-B8CCF0E17611}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7F-4DDE-8AE0-AB0259C29980}"/>
                </c:ext>
                <c:ext xmlns:c15="http://schemas.microsoft.com/office/drawing/2012/chart" uri="{CE6537A1-D6FC-4f65-9D91-7224C49458BB}">
                  <c15:layout/>
                  <c15:dlblFieldTable>
                    <c15:dlblFTEntry>
                      <c15:txfldGUID>{35F210DA-7CF2-466C-830E-45C78C3365C1}</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7F-4DDE-8AE0-AB0259C29980}"/>
                </c:ext>
                <c:ext xmlns:c15="http://schemas.microsoft.com/office/drawing/2012/chart" uri="{CE6537A1-D6FC-4f65-9D91-7224C49458BB}">
                  <c15:layout/>
                  <c15:dlblFieldTable>
                    <c15:dlblFTEntry>
                      <c15:txfldGUID>{818A1DAD-C1B2-4423-B728-C723A4047CB0}</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7F-4DDE-8AE0-AB0259C29980}"/>
                </c:ext>
                <c:ext xmlns:c15="http://schemas.microsoft.com/office/drawing/2012/chart" uri="{CE6537A1-D6FC-4f65-9D91-7224C49458BB}">
                  <c15:layout/>
                  <c15:dlblFieldTable>
                    <c15:dlblFTEntry>
                      <c15:txfldGUID>{3266DE68-6043-46C9-808C-E5DD49576D0B}</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7F-4DDE-8AE0-AB0259C29980}"/>
                </c:ext>
                <c:ext xmlns:c15="http://schemas.microsoft.com/office/drawing/2012/chart" uri="{CE6537A1-D6FC-4f65-9D91-7224C49458BB}">
                  <c15:layout/>
                  <c15:dlblFieldTable>
                    <c15:dlblFTEntry>
                      <c15:txfldGUID>{EE2726F4-60B2-4299-9756-36927183FDE4}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5C7F-4DDE-8AE0-AB0259C29980}"/>
            </c:ext>
          </c:extLst>
        </c:ser>
        <c:dLbls>
          <c:showLegendKey val="0"/>
          <c:showVal val="1"/>
          <c:showCatName val="0"/>
          <c:showSerName val="0"/>
          <c:showPercent val="0"/>
          <c:showBubbleSize val="0"/>
        </c:dLbls>
        <c:axId val="519484856"/>
        <c:axId val="519482504"/>
      </c:scatterChart>
      <c:valAx>
        <c:axId val="519484856"/>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482504"/>
        <c:crosses val="autoZero"/>
        <c:crossBetween val="midCat"/>
      </c:valAx>
      <c:valAx>
        <c:axId val="519482504"/>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484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FD-4A43-8138-1EEACE20763A}"/>
                </c:ext>
                <c:ext xmlns:c15="http://schemas.microsoft.com/office/drawing/2012/chart" uri="{CE6537A1-D6FC-4f65-9D91-7224C49458BB}">
                  <c15:dlblFieldTable>
                    <c15:dlblFTEntry>
                      <c15:txfldGUID>{4CE75258-AFAC-40BB-AF54-73C223EA4630}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FD-4A43-8138-1EEACE20763A}"/>
                </c:ext>
                <c:ext xmlns:c15="http://schemas.microsoft.com/office/drawing/2012/chart" uri="{CE6537A1-D6FC-4f65-9D91-7224C49458BB}">
                  <c15:dlblFieldTable>
                    <c15:dlblFTEntry>
                      <c15:txfldGUID>{637444E8-DE07-48BC-AC1C-B628CA3C214F}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FD-4A43-8138-1EEACE20763A}"/>
                </c:ext>
                <c:ext xmlns:c15="http://schemas.microsoft.com/office/drawing/2012/chart" uri="{CE6537A1-D6FC-4f65-9D91-7224C49458BB}">
                  <c15:dlblFieldTable>
                    <c15:dlblFTEntry>
                      <c15:txfldGUID>{8EAF00FA-3CB0-41D8-A461-26C9178A727D}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FD-4A43-8138-1EEACE20763A}"/>
                </c:ext>
                <c:ext xmlns:c15="http://schemas.microsoft.com/office/drawing/2012/chart" uri="{CE6537A1-D6FC-4f65-9D91-7224C49458BB}">
                  <c15:dlblFieldTable>
                    <c15:dlblFTEntry>
                      <c15:txfldGUID>{4E4D606B-C270-410C-BE35-0F0BA60261EE}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FD-4A43-8138-1EEACE20763A}"/>
                </c:ext>
                <c:ext xmlns:c15="http://schemas.microsoft.com/office/drawing/2012/chart" uri="{CE6537A1-D6FC-4f65-9D91-7224C49458BB}">
                  <c15:dlblFieldTable>
                    <c15:dlblFTEntry>
                      <c15:txfldGUID>{5C18F969-DDB5-4569-9537-F4D836F0DC1F}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FD-4A43-8138-1EEACE20763A}"/>
                </c:ext>
                <c:ext xmlns:c15="http://schemas.microsoft.com/office/drawing/2012/chart" uri="{CE6537A1-D6FC-4f65-9D91-7224C49458BB}">
                  <c15:dlblFieldTable>
                    <c15:dlblFTEntry>
                      <c15:txfldGUID>{6CC0C80B-0C66-4E29-B821-E677662BD7D5}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FD-4A43-8138-1EEACE20763A}"/>
                </c:ext>
                <c:ext xmlns:c15="http://schemas.microsoft.com/office/drawing/2012/chart" uri="{CE6537A1-D6FC-4f65-9D91-7224C49458BB}">
                  <c15:dlblFieldTable>
                    <c15:dlblFTEntry>
                      <c15:txfldGUID>{0A75577F-F470-4C3B-A595-BD15BF275028}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FD-4A43-8138-1EEACE20763A}"/>
                </c:ext>
                <c:ext xmlns:c15="http://schemas.microsoft.com/office/drawing/2012/chart" uri="{CE6537A1-D6FC-4f65-9D91-7224C49458BB}">
                  <c15:dlblFieldTable>
                    <c15:dlblFTEntry>
                      <c15:txfldGUID>{97B7C8D5-DAAF-438E-8B9E-3E943DEC6E06}</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FD-4A43-8138-1EEACE20763A}"/>
                </c:ext>
                <c:ext xmlns:c15="http://schemas.microsoft.com/office/drawing/2012/chart" uri="{CE6537A1-D6FC-4f65-9D91-7224C49458BB}">
                  <c15:dlblFieldTable>
                    <c15:dlblFTEntry>
                      <c15:txfldGUID>{A02412C9-3617-434D-9F1D-0228A9863348}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10.6</c:v>
                </c:pt>
                <c:pt idx="16">
                  <c:v>9.1</c:v>
                </c:pt>
                <c:pt idx="24">
                  <c:v>7</c:v>
                </c:pt>
                <c:pt idx="32">
                  <c:v>6.6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7FD-4A43-8138-1EEACE2076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FD-4A43-8138-1EEACE20763A}"/>
                </c:ext>
                <c:ext xmlns:c15="http://schemas.microsoft.com/office/drawing/2012/chart" uri="{CE6537A1-D6FC-4f65-9D91-7224C49458BB}">
                  <c15:dlblFieldTable>
                    <c15:dlblFTEntry>
                      <c15:txfldGUID>{ABF7F144-61A0-4F45-9C3C-EDACFBDE1D5F}</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FD-4A43-8138-1EEACE20763A}"/>
                </c:ext>
                <c:ext xmlns:c15="http://schemas.microsoft.com/office/drawing/2012/chart" uri="{CE6537A1-D6FC-4f65-9D91-7224C49458BB}">
                  <c15:dlblFieldTable>
                    <c15:dlblFTEntry>
                      <c15:txfldGUID>{8F3EEF5F-96EA-4543-8B06-18AB5E0331C6}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FD-4A43-8138-1EEACE20763A}"/>
                </c:ext>
                <c:ext xmlns:c15="http://schemas.microsoft.com/office/drawing/2012/chart" uri="{CE6537A1-D6FC-4f65-9D91-7224C49458BB}">
                  <c15:dlblFieldTable>
                    <c15:dlblFTEntry>
                      <c15:txfldGUID>{54B82948-F7CB-447B-BE85-A899FAB1F78E}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FD-4A43-8138-1EEACE20763A}"/>
                </c:ext>
                <c:ext xmlns:c15="http://schemas.microsoft.com/office/drawing/2012/chart" uri="{CE6537A1-D6FC-4f65-9D91-7224C49458BB}">
                  <c15:dlblFieldTable>
                    <c15:dlblFTEntry>
                      <c15:txfldGUID>{D493FE77-5A07-48B6-92F8-8199EC79E2F8}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FD-4A43-8138-1EEACE20763A}"/>
                </c:ext>
                <c:ext xmlns:c15="http://schemas.microsoft.com/office/drawing/2012/chart" uri="{CE6537A1-D6FC-4f65-9D91-7224C49458BB}">
                  <c15:dlblFieldTable>
                    <c15:dlblFTEntry>
                      <c15:txfldGUID>{6EC14173-8F1D-48D8-929A-435FD6DF025F}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FD-4A43-8138-1EEACE20763A}"/>
                </c:ext>
                <c:ext xmlns:c15="http://schemas.microsoft.com/office/drawing/2012/chart" uri="{CE6537A1-D6FC-4f65-9D91-7224C49458BB}">
                  <c15:dlblFieldTable>
                    <c15:dlblFTEntry>
                      <c15:txfldGUID>{D0DFEA9B-0DD6-4C4C-8724-4796F9626A19}</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FD-4A43-8138-1EEACE20763A}"/>
                </c:ext>
                <c:ext xmlns:c15="http://schemas.microsoft.com/office/drawing/2012/chart" uri="{CE6537A1-D6FC-4f65-9D91-7224C49458BB}">
                  <c15:dlblFieldTable>
                    <c15:dlblFTEntry>
                      <c15:txfldGUID>{CB21AA2E-0027-4247-9E16-BFC0A24CA41D}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FD-4A43-8138-1EEACE20763A}"/>
                </c:ext>
                <c:ext xmlns:c15="http://schemas.microsoft.com/office/drawing/2012/chart" uri="{CE6537A1-D6FC-4f65-9D91-7224C49458BB}">
                  <c15:dlblFieldTable>
                    <c15:dlblFTEntry>
                      <c15:txfldGUID>{3FC9F0C2-CB21-4A15-935E-82D9DE8AFAEC}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FD-4A43-8138-1EEACE20763A}"/>
                </c:ext>
                <c:ext xmlns:c15="http://schemas.microsoft.com/office/drawing/2012/chart" uri="{CE6537A1-D6FC-4f65-9D91-7224C49458BB}">
                  <c15:dlblFieldTable>
                    <c15:dlblFTEntry>
                      <c15:txfldGUID>{30BAD271-E2C7-4895-926A-DAD3F74F0900}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37FD-4A43-8138-1EEACE20763A}"/>
            </c:ext>
          </c:extLst>
        </c:ser>
        <c:dLbls>
          <c:showLegendKey val="0"/>
          <c:showVal val="1"/>
          <c:showCatName val="0"/>
          <c:showSerName val="0"/>
          <c:showPercent val="0"/>
          <c:showBubbleSize val="0"/>
        </c:dLbls>
        <c:axId val="519480544"/>
        <c:axId val="519483288"/>
      </c:scatterChart>
      <c:valAx>
        <c:axId val="519480544"/>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9483288"/>
        <c:crosses val="autoZero"/>
        <c:crossBetween val="midCat"/>
      </c:valAx>
      <c:valAx>
        <c:axId val="519483288"/>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9480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合併特例事業債を活用し大規模建設事業を実施してきた。その元利償還が平成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年度をピークに逓次完了しており、起債残高は減少していたため、元利償還金は令和元年度及び令和２年度は減少していた。しかしながら、平成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年度発行起債（新生涯学習センター建設）の元金償還が開始され</a:t>
          </a:r>
          <a:r>
            <a:rPr kumimoji="1" lang="ja-JP" altLang="en-US" sz="1100">
              <a:solidFill>
                <a:schemeClr val="dk1"/>
              </a:solidFill>
              <a:effectLst/>
              <a:latin typeface="+mn-lt"/>
              <a:ea typeface="+mn-ea"/>
              <a:cs typeface="+mn-cs"/>
            </a:rPr>
            <a:t>、令和４年度で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繰上償還を実施したため元利償還金が増加</a:t>
          </a:r>
          <a:r>
            <a:rPr kumimoji="1" lang="ja-JP" altLang="ja-JP" sz="1100">
              <a:solidFill>
                <a:schemeClr val="dk1"/>
              </a:solidFill>
              <a:effectLst/>
              <a:latin typeface="+mn-lt"/>
              <a:ea typeface="+mn-ea"/>
              <a:cs typeface="+mn-cs"/>
            </a:rPr>
            <a:t>となった。施設の老朽化に伴う修繕工事等が増大しており、うきは市公共施設等総合管理計画に基づき個別計画を作成し、計画的に老朽化対策を進めていく。</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公営企業債の元利償還金に対する繰入金は、ほとんどが下水道事業債の償還に対するものである。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地方債残高は▲</a:t>
          </a:r>
          <a:r>
            <a:rPr kumimoji="1" lang="en-US" altLang="ja-JP" sz="1100">
              <a:solidFill>
                <a:schemeClr val="dk1"/>
              </a:solidFill>
              <a:effectLst/>
              <a:latin typeface="+mn-lt"/>
              <a:ea typeface="+mn-ea"/>
              <a:cs typeface="+mn-cs"/>
            </a:rPr>
            <a:t>1,121</a:t>
          </a:r>
          <a:r>
            <a:rPr kumimoji="1" lang="ja-JP" altLang="ja-JP" sz="1100">
              <a:solidFill>
                <a:schemeClr val="dk1"/>
              </a:solidFill>
              <a:effectLst/>
              <a:latin typeface="+mn-lt"/>
              <a:ea typeface="+mn-ea"/>
              <a:cs typeface="+mn-cs"/>
            </a:rPr>
            <a:t>百万円の減となった。また、充当可能基金は</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百万円の増となり、充当可能財源等が将来負担額を上回り、将来負担比率はなしの状況となっている。しかしながら、度重なる災害や老朽化した施設の維持管理等、将来の負担に備え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福岡県うきは市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年度末の基金残高は、普通会計で</a:t>
          </a:r>
          <a:r>
            <a:rPr kumimoji="1" lang="en-US" altLang="ja-JP" sz="1100">
              <a:solidFill>
                <a:schemeClr val="dk1"/>
              </a:solidFill>
              <a:effectLst/>
              <a:latin typeface="+mn-lt"/>
              <a:ea typeface="+mn-ea"/>
              <a:cs typeface="+mn-cs"/>
            </a:rPr>
            <a:t>13,452</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減債基金</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百万円の増加及び</a:t>
          </a:r>
          <a:r>
            <a:rPr kumimoji="1" lang="ja-JP" altLang="en-US" sz="1100">
              <a:solidFill>
                <a:schemeClr val="dk1"/>
              </a:solidFill>
              <a:effectLst/>
              <a:latin typeface="+mn-lt"/>
              <a:ea typeface="+mn-ea"/>
              <a:cs typeface="+mn-cs"/>
            </a:rPr>
            <a:t>公共施設等整備基金で取崩しを行いつつ最終的に</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百万円を積み立てたのが大きな要因である。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各基金の目的に基づいて使途を定めている。</a:t>
          </a:r>
          <a:endParaRPr lang="ja-JP" altLang="ja-JP" sz="1400">
            <a:effectLst/>
          </a:endParaRPr>
        </a:p>
        <a:p>
          <a:r>
            <a:rPr kumimoji="1" lang="ja-JP" altLang="ja-JP" sz="1100">
              <a:solidFill>
                <a:schemeClr val="dk1"/>
              </a:solidFill>
              <a:effectLst/>
              <a:latin typeface="+mn-lt"/>
              <a:ea typeface="+mn-ea"/>
              <a:cs typeface="+mn-cs"/>
            </a:rPr>
            <a:t>公共施設等整備基金：公共施設の計画的な整備促進</a:t>
          </a:r>
          <a:endParaRPr lang="ja-JP" altLang="ja-JP" sz="1400">
            <a:effectLst/>
          </a:endParaRPr>
        </a:p>
        <a:p>
          <a:r>
            <a:rPr kumimoji="1" lang="ja-JP" altLang="ja-JP" sz="1100">
              <a:solidFill>
                <a:schemeClr val="dk1"/>
              </a:solidFill>
              <a:effectLst/>
              <a:latin typeface="+mn-lt"/>
              <a:ea typeface="+mn-ea"/>
              <a:cs typeface="+mn-cs"/>
            </a:rPr>
            <a:t>振興基金：市民の連携の強化及び一体感の醸成を図り、本市の振興に資するもの</a:t>
          </a:r>
          <a:endParaRPr lang="ja-JP" altLang="ja-JP" sz="1400">
            <a:effectLst/>
          </a:endParaRPr>
        </a:p>
        <a:p>
          <a:r>
            <a:rPr kumimoji="1" lang="ja-JP" altLang="ja-JP" sz="1100">
              <a:solidFill>
                <a:schemeClr val="dk1"/>
              </a:solidFill>
              <a:effectLst/>
              <a:latin typeface="+mn-lt"/>
              <a:ea typeface="+mn-ea"/>
              <a:cs typeface="+mn-cs"/>
            </a:rPr>
            <a:t>地域振興基金：地域の振興及び快適な生活環境の形成を図る</a:t>
          </a:r>
          <a:endParaRPr lang="ja-JP" altLang="ja-JP" sz="1400">
            <a:effectLst/>
          </a:endParaRPr>
        </a:p>
        <a:p>
          <a:r>
            <a:rPr kumimoji="1" lang="ja-JP" altLang="ja-JP" sz="1100">
              <a:solidFill>
                <a:schemeClr val="dk1"/>
              </a:solidFill>
              <a:effectLst/>
              <a:latin typeface="+mn-lt"/>
              <a:ea typeface="+mn-ea"/>
              <a:cs typeface="+mn-cs"/>
            </a:rPr>
            <a:t>地域福祉基金：地域における高齢者保健福祉及びその他住民の福祉の増進を図る</a:t>
          </a:r>
          <a:endParaRPr lang="ja-JP" altLang="ja-JP" sz="1400">
            <a:effectLst/>
          </a:endParaRPr>
        </a:p>
        <a:p>
          <a:r>
            <a:rPr kumimoji="1" lang="ja-JP" altLang="ja-JP" sz="1100">
              <a:solidFill>
                <a:schemeClr val="dk1"/>
              </a:solidFill>
              <a:effectLst/>
              <a:latin typeface="+mn-lt"/>
              <a:ea typeface="+mn-ea"/>
              <a:cs typeface="+mn-cs"/>
            </a:rPr>
            <a:t>ふるさと創生基金：市民による自主的なまちづくり及び人材育成を助長し、自ら考え自ら行う地域づくりの推進を図る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百万円の増額となった。主な要因としては、今後の老朽化した施設の改修に備え公共施設等整備基金へ</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百万円を積み立てたのが大きな要因である。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それぞれの基金使途目的に基づき計画的に積み立て、取崩しを行う。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財政調整基金については、基金残高</a:t>
          </a:r>
          <a:r>
            <a:rPr kumimoji="1" lang="en-US" altLang="ja-JP" sz="1100">
              <a:solidFill>
                <a:schemeClr val="dk1"/>
              </a:solidFill>
              <a:effectLst/>
              <a:latin typeface="+mn-lt"/>
              <a:ea typeface="+mn-ea"/>
              <a:cs typeface="+mn-cs"/>
            </a:rPr>
            <a:t>5,894</a:t>
          </a:r>
          <a:r>
            <a:rPr kumimoji="1" lang="ja-JP" altLang="ja-JP" sz="1100">
              <a:solidFill>
                <a:schemeClr val="dk1"/>
              </a:solidFill>
              <a:effectLst/>
              <a:latin typeface="+mn-lt"/>
              <a:ea typeface="+mn-ea"/>
              <a:cs typeface="+mn-cs"/>
            </a:rPr>
            <a:t>百万円となり、</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決算剰余金の一部を積み立てる一方で、安易な取崩しは行わないように努めたため、年々増加傾向にある。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老朽化施設の更新等の影響で大幅な取崩しが懸念される。安易な取崩しを行わないよう、適切な業務管理を行う。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年度は繰上償還</a:t>
          </a:r>
          <a:r>
            <a:rPr kumimoji="1" lang="ja-JP" altLang="en-US" sz="1100">
              <a:solidFill>
                <a:schemeClr val="dk1"/>
              </a:solidFill>
              <a:effectLst/>
              <a:latin typeface="+mn-lt"/>
              <a:ea typeface="+mn-ea"/>
              <a:cs typeface="+mn-cs"/>
            </a:rPr>
            <a:t>を実施したため</a:t>
          </a:r>
          <a:r>
            <a:rPr kumimoji="1" lang="en-US" altLang="ja-JP" sz="1100">
              <a:solidFill>
                <a:schemeClr val="dk1"/>
              </a:solidFill>
              <a:effectLst/>
              <a:latin typeface="+mn-lt"/>
              <a:ea typeface="+mn-ea"/>
              <a:cs typeface="+mn-cs"/>
            </a:rPr>
            <a:t>359</a:t>
          </a:r>
          <a:r>
            <a:rPr kumimoji="1" lang="ja-JP" altLang="en-US" sz="1100">
              <a:solidFill>
                <a:schemeClr val="dk1"/>
              </a:solidFill>
              <a:effectLst/>
              <a:latin typeface="+mn-lt"/>
              <a:ea typeface="+mn-ea"/>
              <a:cs typeface="+mn-cs"/>
            </a:rPr>
            <a:t>百万円の取崩しを行った。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基金利子の積立を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百万円するとともに、令和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年度の剰余金の一部（</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地方債の償還計画に基づき、収支のバランスを見ながら積み立て、取崩しを行ってく。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23519BE-FCE8-465D-8C4A-FEC6C83311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47C0F0E7-411D-4903-9879-B103C2E64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2BAC026C-DBEB-4F8E-9362-105839AC42C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87A00351-44B8-44B7-BFAF-87EA4FC6D00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5A1BFB8-6A17-4606-AB55-7F6A06F9B2F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A47768E8-285A-40B3-A0D5-8C281119F9A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AD39AE05-3322-41BF-9088-A9970B43F9C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F09D0D91-1D69-4CCB-A93A-B4B69B00891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88F77B6B-3853-42C4-96BD-5A5AA2F4E21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68828DD3-0358-46C4-B1CD-A2625C9FA1D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438EEB35-17AF-4F74-9164-171662B4BEF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B741603D-1F5E-455B-BFA3-F21A2C1454F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2DEBD79F-AB70-4545-958F-81C8FF137C6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AE16B561-9BA5-4749-9692-68E59D0472F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55A60A7D-0D83-4E2F-9D59-6B804CE019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AB79B53E-3403-410C-8FF1-68061C065F2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FAA7EA71-3F80-4261-ADAC-6F1AF45D712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9C42454A-348C-4D07-967E-8F474D0960C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9659C69-F020-4142-A825-D121D63A6E5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18C0DAB-634D-4E6F-8894-A91F4ADDDBF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8CD61045-220A-4B00-BFDE-7F787433C11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B77388AB-E0E3-4A51-95C8-E02FB80972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0EA6CE3-1371-4EFC-9004-D8BBF2DDAF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98ED8354-1A47-415A-9AED-28E191E909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F4914068-9EDD-474D-A432-BA867AB1EE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74AD4A31-B98A-4337-BC2E-7EC4C164A6D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A7EF3B28-0E67-4BEE-82FE-00DD1EAA977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FC107E3C-A5AD-4649-A2BD-8C8C2FD247E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083DE5A8-9D92-4020-B0AB-FE932C667B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A545F88F-6028-4D31-845B-8F975A6211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E90FD897-5101-4102-8E32-FB9DC266DD9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21ADF336-CA25-40AF-B977-CF32B633AC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E6E67985-CBBC-4BD9-BF5C-746CD560D8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9492ABA4-91F3-49B2-9B26-CC390E42DCD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4B418C04-A863-4B4F-82BF-B26E02B4DE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51B6E064-E7F3-463C-9527-7931EE9C8E1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ED1E04BD-A58E-4EEB-A5D7-D89CD35204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770F1E15-B8A0-4A04-AC90-6AD00B23A5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550A2B45-D0FA-45CD-A22B-6D11ACAADC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C080474D-F23E-4935-BEA2-257707E86E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97B4776F-8C70-4BD7-BCBF-59379A7312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205F89D1-B368-4AC6-92C2-C72714AC92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C0C4E205-F0C2-42C9-8B5F-7E6C590208D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DB16DDD6-D40A-45DC-AC5E-57FAEE26398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68D74132-29EF-4E98-A417-D1822BCA002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3908F300-411A-48FC-BFC3-AB9CCF26D7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5877CF5C-4981-4EAF-AD6C-529E767E44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E184CD82-E4F2-4A11-8A7E-FAA5B5F0FC7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AA733FE6-E1D7-4E39-AE83-E3407059B9C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7EB6C6E3-A2AC-4223-891F-1AA061B4F77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ADBC4E63-F967-460D-BA2C-12E5FDFD1C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AB6CAC61-240B-4FAD-9812-9FBFFC0EEE2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CE5CF258-BFE0-47CC-9B72-1AC6672938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6B3A3D33-9554-4EBD-BFDD-69C4172F81A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4A651E90-1E53-4460-9FB6-06989066FB9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D2887A0E-DFFF-49E6-8F15-51B2DA03E18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76FACC67-DB48-4449-ACA2-5402595F221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年度策定の「公共施設等総合管理計画」において、公共施設等の施設総面積を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％減という目標を掲げ、公共施設の集約・複合化による総量の縮減をはじめ、公共施設等の適正な更新管理を進めている。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119D0890-C0CE-48FD-809E-22D2CC802E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DD3F51BF-1750-4F23-A744-F8A079FCE6A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DF5F9A25-7B96-422D-8BD3-950AEC627F9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AF500705-D9EA-447D-9BF0-CC41692E85E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867B1F4D-8328-4E6F-BB35-908E4A8AAA5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4B0CAB3C-19D3-457D-A7BD-53C1C6BC73E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F7D02147-C363-40BE-AF87-DAD00B271F8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3F167519-FE83-4730-9E83-91FC3410468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D3BA164D-E39E-403A-AA74-E21D2669EAA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8710814F-7AEA-49C3-A2AA-05DEDC6012F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B4586751-3DAE-495B-8D87-E8C993EC669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0BE45A77-3B29-43A8-A687-47578C7336B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C040E408-5AC1-4694-8768-94612881E7F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E76EA4BB-3721-44C3-A8C6-7259EEF81E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836D1A57-4330-4DB4-B6FB-EDDF5932553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BB4A32DA-2392-4030-9747-8E6BED43666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xmlns="" id="{2013D4B0-E4D0-47B9-BC2D-ED24F24C0834}"/>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xmlns="" id="{486AEE79-45FD-461F-9346-C9366584EDC7}"/>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xmlns="" id="{5AF9055D-1A51-4B15-8C34-2A33118ECEEB}"/>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xmlns="" id="{95B90A0E-6DB3-454C-87B2-894510219AC2}"/>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xmlns="" id="{79819E5E-D705-4234-81AD-1DFDF4B6F961}"/>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80" name="有形固定資産減価償却率平均値テキスト">
          <a:extLst>
            <a:ext uri="{FF2B5EF4-FFF2-40B4-BE49-F238E27FC236}">
              <a16:creationId xmlns:a16="http://schemas.microsoft.com/office/drawing/2014/main" xmlns="" id="{8883984C-4B30-4CCA-862A-176B5BBEEED0}"/>
            </a:ext>
          </a:extLst>
        </xdr:cNvPr>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xmlns="" id="{1C729727-624B-45C7-9B09-1A4C298AACAD}"/>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xmlns="" id="{78331B27-8F5C-4453-987A-A671A8700C39}"/>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xmlns="" id="{B93BC0C1-76F3-4C52-A3C8-E34210831DC7}"/>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xmlns="" id="{BE4763CB-D619-43FD-9950-F9D2D0AEFCEC}"/>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xmlns="" id="{59249453-CB98-4021-9858-BC583885154A}"/>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A0C98906-6BC6-4754-8AAC-53588A3D1E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37357684-759E-44A1-92B5-314FDD243F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1189CAED-2144-45F3-8490-2E956E7D86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017CBD94-89C0-42D3-BA7C-120F0056497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89D8BCF6-706A-4554-A743-7183091314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42228</xdr:rowOff>
    </xdr:from>
    <xdr:to>
      <xdr:col>23</xdr:col>
      <xdr:colOff>136525</xdr:colOff>
      <xdr:row>32</xdr:row>
      <xdr:rowOff>143828</xdr:rowOff>
    </xdr:to>
    <xdr:sp macro="" textlink="">
      <xdr:nvSpPr>
        <xdr:cNvPr id="91" name="楕円 90">
          <a:extLst>
            <a:ext uri="{FF2B5EF4-FFF2-40B4-BE49-F238E27FC236}">
              <a16:creationId xmlns:a16="http://schemas.microsoft.com/office/drawing/2014/main" xmlns="" id="{EB7662FF-DE28-46A8-A204-EEA202DE9EC7}"/>
            </a:ext>
          </a:extLst>
        </xdr:cNvPr>
        <xdr:cNvSpPr/>
      </xdr:nvSpPr>
      <xdr:spPr>
        <a:xfrm>
          <a:off x="47117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20655</xdr:rowOff>
    </xdr:from>
    <xdr:ext cx="405111" cy="259045"/>
    <xdr:sp macro="" textlink="">
      <xdr:nvSpPr>
        <xdr:cNvPr id="92" name="有形固定資産減価償却率該当値テキスト">
          <a:extLst>
            <a:ext uri="{FF2B5EF4-FFF2-40B4-BE49-F238E27FC236}">
              <a16:creationId xmlns:a16="http://schemas.microsoft.com/office/drawing/2014/main" xmlns="" id="{7EFFF280-ADB4-461F-92AC-9C4CA4519CEF}"/>
            </a:ext>
          </a:extLst>
        </xdr:cNvPr>
        <xdr:cNvSpPr txBox="1"/>
      </xdr:nvSpPr>
      <xdr:spPr>
        <a:xfrm>
          <a:off x="4813300" y="627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33232</xdr:rowOff>
    </xdr:from>
    <xdr:to>
      <xdr:col>19</xdr:col>
      <xdr:colOff>187325</xdr:colOff>
      <xdr:row>32</xdr:row>
      <xdr:rowOff>134832</xdr:rowOff>
    </xdr:to>
    <xdr:sp macro="" textlink="">
      <xdr:nvSpPr>
        <xdr:cNvPr id="93" name="楕円 92">
          <a:extLst>
            <a:ext uri="{FF2B5EF4-FFF2-40B4-BE49-F238E27FC236}">
              <a16:creationId xmlns:a16="http://schemas.microsoft.com/office/drawing/2014/main" xmlns="" id="{9AAC64B4-2D99-49FB-958F-3F2C7BE7BFF7}"/>
            </a:ext>
          </a:extLst>
        </xdr:cNvPr>
        <xdr:cNvSpPr/>
      </xdr:nvSpPr>
      <xdr:spPr>
        <a:xfrm>
          <a:off x="4000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84032</xdr:rowOff>
    </xdr:from>
    <xdr:to>
      <xdr:col>23</xdr:col>
      <xdr:colOff>85725</xdr:colOff>
      <xdr:row>32</xdr:row>
      <xdr:rowOff>93028</xdr:rowOff>
    </xdr:to>
    <xdr:cxnSp macro="">
      <xdr:nvCxnSpPr>
        <xdr:cNvPr id="94" name="直線コネクタ 93">
          <a:extLst>
            <a:ext uri="{FF2B5EF4-FFF2-40B4-BE49-F238E27FC236}">
              <a16:creationId xmlns:a16="http://schemas.microsoft.com/office/drawing/2014/main" xmlns="" id="{5BC73C9A-1BA0-459F-9859-6092BE776F3D}"/>
            </a:ext>
          </a:extLst>
        </xdr:cNvPr>
        <xdr:cNvCxnSpPr/>
      </xdr:nvCxnSpPr>
      <xdr:spPr>
        <a:xfrm>
          <a:off x="4051300" y="6341957"/>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36830</xdr:rowOff>
    </xdr:from>
    <xdr:to>
      <xdr:col>15</xdr:col>
      <xdr:colOff>187325</xdr:colOff>
      <xdr:row>32</xdr:row>
      <xdr:rowOff>138430</xdr:rowOff>
    </xdr:to>
    <xdr:sp macro="" textlink="">
      <xdr:nvSpPr>
        <xdr:cNvPr id="95" name="楕円 94">
          <a:extLst>
            <a:ext uri="{FF2B5EF4-FFF2-40B4-BE49-F238E27FC236}">
              <a16:creationId xmlns:a16="http://schemas.microsoft.com/office/drawing/2014/main" xmlns="" id="{20D5B3EC-93FB-4305-81AC-B846957CB2E9}"/>
            </a:ext>
          </a:extLst>
        </xdr:cNvPr>
        <xdr:cNvSpPr/>
      </xdr:nvSpPr>
      <xdr:spPr>
        <a:xfrm>
          <a:off x="323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87630</xdr:rowOff>
    </xdr:to>
    <xdr:cxnSp macro="">
      <xdr:nvCxnSpPr>
        <xdr:cNvPr id="96" name="直線コネクタ 95">
          <a:extLst>
            <a:ext uri="{FF2B5EF4-FFF2-40B4-BE49-F238E27FC236}">
              <a16:creationId xmlns:a16="http://schemas.microsoft.com/office/drawing/2014/main" xmlns="" id="{9D88FBCD-842C-4314-9F63-1F74A4BBD728}"/>
            </a:ext>
          </a:extLst>
        </xdr:cNvPr>
        <xdr:cNvCxnSpPr/>
      </xdr:nvCxnSpPr>
      <xdr:spPr>
        <a:xfrm flipV="1">
          <a:off x="3289300" y="63419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33232</xdr:rowOff>
    </xdr:from>
    <xdr:to>
      <xdr:col>11</xdr:col>
      <xdr:colOff>187325</xdr:colOff>
      <xdr:row>32</xdr:row>
      <xdr:rowOff>134832</xdr:rowOff>
    </xdr:to>
    <xdr:sp macro="" textlink="">
      <xdr:nvSpPr>
        <xdr:cNvPr id="97" name="楕円 96">
          <a:extLst>
            <a:ext uri="{FF2B5EF4-FFF2-40B4-BE49-F238E27FC236}">
              <a16:creationId xmlns:a16="http://schemas.microsoft.com/office/drawing/2014/main" xmlns="" id="{777924CF-95FD-4BBF-A729-3A8902968CBD}"/>
            </a:ext>
          </a:extLst>
        </xdr:cNvPr>
        <xdr:cNvSpPr/>
      </xdr:nvSpPr>
      <xdr:spPr>
        <a:xfrm>
          <a:off x="2476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87630</xdr:rowOff>
    </xdr:to>
    <xdr:cxnSp macro="">
      <xdr:nvCxnSpPr>
        <xdr:cNvPr id="98" name="直線コネクタ 97">
          <a:extLst>
            <a:ext uri="{FF2B5EF4-FFF2-40B4-BE49-F238E27FC236}">
              <a16:creationId xmlns:a16="http://schemas.microsoft.com/office/drawing/2014/main" xmlns="" id="{3A727539-EF04-4AC4-9B28-A5BF8914E14C}"/>
            </a:ext>
          </a:extLst>
        </xdr:cNvPr>
        <xdr:cNvCxnSpPr/>
      </xdr:nvCxnSpPr>
      <xdr:spPr>
        <a:xfrm>
          <a:off x="2527300" y="63419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45826</xdr:rowOff>
    </xdr:from>
    <xdr:to>
      <xdr:col>7</xdr:col>
      <xdr:colOff>187325</xdr:colOff>
      <xdr:row>32</xdr:row>
      <xdr:rowOff>147426</xdr:rowOff>
    </xdr:to>
    <xdr:sp macro="" textlink="">
      <xdr:nvSpPr>
        <xdr:cNvPr id="99" name="楕円 98">
          <a:extLst>
            <a:ext uri="{FF2B5EF4-FFF2-40B4-BE49-F238E27FC236}">
              <a16:creationId xmlns:a16="http://schemas.microsoft.com/office/drawing/2014/main" xmlns="" id="{59E4F1E2-23F2-4E77-BB99-DBA4AE68695B}"/>
            </a:ext>
          </a:extLst>
        </xdr:cNvPr>
        <xdr:cNvSpPr/>
      </xdr:nvSpPr>
      <xdr:spPr>
        <a:xfrm>
          <a:off x="1714500" y="63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84032</xdr:rowOff>
    </xdr:from>
    <xdr:to>
      <xdr:col>11</xdr:col>
      <xdr:colOff>136525</xdr:colOff>
      <xdr:row>32</xdr:row>
      <xdr:rowOff>96626</xdr:rowOff>
    </xdr:to>
    <xdr:cxnSp macro="">
      <xdr:nvCxnSpPr>
        <xdr:cNvPr id="100" name="直線コネクタ 99">
          <a:extLst>
            <a:ext uri="{FF2B5EF4-FFF2-40B4-BE49-F238E27FC236}">
              <a16:creationId xmlns:a16="http://schemas.microsoft.com/office/drawing/2014/main" xmlns="" id="{EC269188-A780-4E70-B25D-E68F9D46C516}"/>
            </a:ext>
          </a:extLst>
        </xdr:cNvPr>
        <xdr:cNvCxnSpPr/>
      </xdr:nvCxnSpPr>
      <xdr:spPr>
        <a:xfrm flipV="1">
          <a:off x="1765300" y="6341957"/>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101" name="n_1aveValue有形固定資産減価償却率">
          <a:extLst>
            <a:ext uri="{FF2B5EF4-FFF2-40B4-BE49-F238E27FC236}">
              <a16:creationId xmlns:a16="http://schemas.microsoft.com/office/drawing/2014/main" xmlns="" id="{9912C408-9863-402B-85C8-67258BA6273E}"/>
            </a:ext>
          </a:extLst>
        </xdr:cNvPr>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102" name="n_2aveValue有形固定資産減価償却率">
          <a:extLst>
            <a:ext uri="{FF2B5EF4-FFF2-40B4-BE49-F238E27FC236}">
              <a16:creationId xmlns:a16="http://schemas.microsoft.com/office/drawing/2014/main" xmlns="" id="{B8000F3C-3454-4D7B-B169-D046E5F5263B}"/>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xmlns="" id="{9B1F9054-2BD8-43A9-9648-320192EA318B}"/>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xmlns="" id="{6420ADDE-B79F-414F-A011-FCD377367F09}"/>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125959</xdr:rowOff>
    </xdr:from>
    <xdr:ext cx="405111" cy="259045"/>
    <xdr:sp macro="" textlink="">
      <xdr:nvSpPr>
        <xdr:cNvPr id="105" name="n_1mainValue有形固定資産減価償却率">
          <a:extLst>
            <a:ext uri="{FF2B5EF4-FFF2-40B4-BE49-F238E27FC236}">
              <a16:creationId xmlns:a16="http://schemas.microsoft.com/office/drawing/2014/main" xmlns="" id="{926E58E1-CFD8-4EDC-8B24-EBC4257C522B}"/>
            </a:ext>
          </a:extLst>
        </xdr:cNvPr>
        <xdr:cNvSpPr txBox="1"/>
      </xdr:nvSpPr>
      <xdr:spPr>
        <a:xfrm>
          <a:off x="38360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129557</xdr:rowOff>
    </xdr:from>
    <xdr:ext cx="405111" cy="259045"/>
    <xdr:sp macro="" textlink="">
      <xdr:nvSpPr>
        <xdr:cNvPr id="106" name="n_2mainValue有形固定資産減価償却率">
          <a:extLst>
            <a:ext uri="{FF2B5EF4-FFF2-40B4-BE49-F238E27FC236}">
              <a16:creationId xmlns:a16="http://schemas.microsoft.com/office/drawing/2014/main" xmlns="" id="{6FDA77CD-B313-4E48-8EF9-2ACBBE7EBA1C}"/>
            </a:ext>
          </a:extLst>
        </xdr:cNvPr>
        <xdr:cNvSpPr txBox="1"/>
      </xdr:nvSpPr>
      <xdr:spPr>
        <a:xfrm>
          <a:off x="3086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macro="" textlink="">
      <xdr:nvSpPr>
        <xdr:cNvPr id="107" name="n_3mainValue有形固定資産減価償却率">
          <a:extLst>
            <a:ext uri="{FF2B5EF4-FFF2-40B4-BE49-F238E27FC236}">
              <a16:creationId xmlns:a16="http://schemas.microsoft.com/office/drawing/2014/main" xmlns="" id="{2CC17027-F60F-4E59-9CF6-E26AD2015565}"/>
            </a:ext>
          </a:extLst>
        </xdr:cNvPr>
        <xdr:cNvSpPr txBox="1"/>
      </xdr:nvSpPr>
      <xdr:spPr>
        <a:xfrm>
          <a:off x="2324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138553</xdr:rowOff>
    </xdr:from>
    <xdr:ext cx="405111" cy="259045"/>
    <xdr:sp macro="" textlink="">
      <xdr:nvSpPr>
        <xdr:cNvPr id="108" name="n_4mainValue有形固定資産減価償却率">
          <a:extLst>
            <a:ext uri="{FF2B5EF4-FFF2-40B4-BE49-F238E27FC236}">
              <a16:creationId xmlns:a16="http://schemas.microsoft.com/office/drawing/2014/main" xmlns="" id="{CC74A2A1-551C-47A0-AA74-FFC54B26393D}"/>
            </a:ext>
          </a:extLst>
        </xdr:cNvPr>
        <xdr:cNvSpPr txBox="1"/>
      </xdr:nvSpPr>
      <xdr:spPr>
        <a:xfrm>
          <a:off x="1562744" y="63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E2A50890-E313-47C2-BC08-E25A803C43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2BE2231F-906D-40E3-9B17-FD6DA6E94FB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6A46AD69-AA98-4D3E-9E5D-4D86BCC6687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72B4F73C-F90B-420A-A93F-C211FB21008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635C776E-A894-469E-8818-5F6546CC754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8F5EFD5F-6042-4C3F-AFAD-CB160CB00AB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BE801BE1-A23F-4C9E-8408-F6E9E02510D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0B056D8B-0285-4A08-A1F8-E25C8F1924E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907C91B4-032B-4BC0-937D-734214DC54B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AA779D90-06EE-425E-81CC-9FF0D81B2F3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425BC879-66EB-44D6-B0D5-8BEADF7DE2C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070BD012-8DF4-4192-BB99-E3756732454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5D04432E-9503-4837-A7FC-AD59B00693B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債務償還比率は類似団体平均を下回っており、主な要因としては、近年継続的に繰上償還を行い、令和</a:t>
          </a:r>
          <a:r>
            <a:rPr lang="en-US" altLang="ja-JP"/>
            <a:t>4</a:t>
          </a:r>
          <a:r>
            <a:rPr lang="ja-JP" altLang="en-US"/>
            <a:t>年度については地方債残高を約</a:t>
          </a:r>
          <a:r>
            <a:rPr lang="en-US" altLang="ja-JP"/>
            <a:t>3</a:t>
          </a:r>
          <a:r>
            <a:rPr lang="ja-JP" altLang="en-US"/>
            <a:t>億円減少させたことが挙げられる。</a:t>
          </a:r>
          <a:r>
            <a:rPr kumimoji="1" lang="ja-JP" altLang="ja-JP" sz="1100">
              <a:solidFill>
                <a:schemeClr val="dk1"/>
              </a:solidFill>
              <a:effectLst/>
              <a:latin typeface="+mn-lt"/>
              <a:ea typeface="+mn-ea"/>
              <a:cs typeface="+mn-cs"/>
            </a:rPr>
            <a:t>しかしながら、各施設の老朽化対策</a:t>
          </a:r>
          <a:r>
            <a:rPr kumimoji="1" lang="ja-JP" altLang="en-US" sz="1100">
              <a:solidFill>
                <a:schemeClr val="dk1"/>
              </a:solidFill>
              <a:effectLst/>
              <a:latin typeface="+mn-lt"/>
              <a:ea typeface="+mn-ea"/>
              <a:cs typeface="+mn-cs"/>
            </a:rPr>
            <a:t>や公営住宅建設事業</a:t>
          </a:r>
          <a:r>
            <a:rPr kumimoji="1" lang="ja-JP" altLang="ja-JP" sz="1100">
              <a:solidFill>
                <a:schemeClr val="dk1"/>
              </a:solidFill>
              <a:effectLst/>
              <a:latin typeface="+mn-lt"/>
              <a:ea typeface="+mn-ea"/>
              <a:cs typeface="+mn-cs"/>
            </a:rPr>
            <a:t>等による将来の負担増も懸念される。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7337C8AB-578F-40C1-A593-B8964062A5D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D0E31264-4BF1-4770-A870-8AA14475FD3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644BBB33-932F-44A6-91F8-1ABB1EA8CB1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A9A46BBE-3B6E-42F7-A512-DB5E19C60DF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548D44C6-4AB6-46DF-A470-FB2A6A3592B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5282655B-FFDB-4805-AF1B-EF857C49CA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59842FA5-DBCD-4DE9-AEAA-8DEBBB8DBAC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39620EE8-5BCB-44B8-9728-71D9DFC0F1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81CF161C-23E7-4AD9-B31A-13D70B224E6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20E78094-32FD-48C9-B572-B1859E8E1BC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AB949D44-4863-4A81-95A5-8BC7E876E3C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91AF5067-6417-4A2F-A811-0460451181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xmlns="" id="{1DE70EE6-BF0E-4C69-BB30-A9979F759EC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1B21C756-1C55-4616-9EC7-CCF43DA5337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0D1E93F2-8AF0-4253-B5F2-0B23D8AC7B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xmlns="" id="{AEAADCDD-437D-4DA6-8FDA-25B6FD297569}"/>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xmlns="" id="{2ED2C477-D94F-4CA5-A6E1-1071F340BD49}"/>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xmlns="" id="{EB3564D1-A815-4E2F-AFE7-4139681887FD}"/>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xmlns="" id="{740358A4-15D7-4A54-A173-7A992A6E130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xmlns="" id="{27765E91-124A-460A-8E84-84908D14014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xmlns="" id="{10F44E58-ECD3-4E91-8773-681EA464131E}"/>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xmlns="" id="{EDEBC8F0-FA31-4674-B475-110F243880AA}"/>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xmlns="" id="{BE494818-BFF7-44EB-9EB5-8760EEAF3863}"/>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xmlns="" id="{00E2A81D-E62A-4095-B5A5-E99C4FC15A1F}"/>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xmlns="" id="{EC61045B-3654-4773-AA19-76578C4807D5}"/>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xmlns="" id="{09CF65A8-FB31-40D0-9A04-B2380C7F40C1}"/>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EE42B7DA-1694-4A51-B943-6AB1AE53BB8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2980958C-93F8-474B-B202-FAB371ABA3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7C60A8B1-335B-40CA-8CD8-002C3C5E8B7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74593806-C3F4-4822-984A-4EAF56DA822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FF083A83-C2D1-4C90-8D22-8E9405DE308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104126</xdr:rowOff>
    </xdr:from>
    <xdr:to>
      <xdr:col>76</xdr:col>
      <xdr:colOff>73025</xdr:colOff>
      <xdr:row>28</xdr:row>
      <xdr:rowOff>34276</xdr:rowOff>
    </xdr:to>
    <xdr:sp macro="" textlink="">
      <xdr:nvSpPr>
        <xdr:cNvPr id="153" name="楕円 152">
          <a:extLst>
            <a:ext uri="{FF2B5EF4-FFF2-40B4-BE49-F238E27FC236}">
              <a16:creationId xmlns:a16="http://schemas.microsoft.com/office/drawing/2014/main" xmlns="" id="{684C6D50-651C-463A-9540-383813BF26D4}"/>
            </a:ext>
          </a:extLst>
        </xdr:cNvPr>
        <xdr:cNvSpPr/>
      </xdr:nvSpPr>
      <xdr:spPr>
        <a:xfrm>
          <a:off x="14744700" y="55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127003</xdr:rowOff>
    </xdr:from>
    <xdr:ext cx="469744" cy="259045"/>
    <xdr:sp macro="" textlink="">
      <xdr:nvSpPr>
        <xdr:cNvPr id="154" name="債務償還比率該当値テキスト">
          <a:extLst>
            <a:ext uri="{FF2B5EF4-FFF2-40B4-BE49-F238E27FC236}">
              <a16:creationId xmlns:a16="http://schemas.microsoft.com/office/drawing/2014/main" xmlns="" id="{0BADEE79-A779-4B09-AC07-A9FF2904733D}"/>
            </a:ext>
          </a:extLst>
        </xdr:cNvPr>
        <xdr:cNvSpPr txBox="1"/>
      </xdr:nvSpPr>
      <xdr:spPr>
        <a:xfrm>
          <a:off x="14846300" y="535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157981</xdr:rowOff>
    </xdr:from>
    <xdr:to>
      <xdr:col>72</xdr:col>
      <xdr:colOff>123825</xdr:colOff>
      <xdr:row>28</xdr:row>
      <xdr:rowOff>88131</xdr:rowOff>
    </xdr:to>
    <xdr:sp macro="" textlink="">
      <xdr:nvSpPr>
        <xdr:cNvPr id="155" name="楕円 154">
          <a:extLst>
            <a:ext uri="{FF2B5EF4-FFF2-40B4-BE49-F238E27FC236}">
              <a16:creationId xmlns:a16="http://schemas.microsoft.com/office/drawing/2014/main" xmlns="" id="{66DFB7D0-5109-47D1-A1E2-12A6D794AB61}"/>
            </a:ext>
          </a:extLst>
        </xdr:cNvPr>
        <xdr:cNvSpPr/>
      </xdr:nvSpPr>
      <xdr:spPr>
        <a:xfrm>
          <a:off x="14033500" y="55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154926</xdr:rowOff>
    </xdr:from>
    <xdr:to>
      <xdr:col>76</xdr:col>
      <xdr:colOff>22225</xdr:colOff>
      <xdr:row>28</xdr:row>
      <xdr:rowOff>37331</xdr:rowOff>
    </xdr:to>
    <xdr:cxnSp macro="">
      <xdr:nvCxnSpPr>
        <xdr:cNvPr id="156" name="直線コネクタ 155">
          <a:extLst>
            <a:ext uri="{FF2B5EF4-FFF2-40B4-BE49-F238E27FC236}">
              <a16:creationId xmlns:a16="http://schemas.microsoft.com/office/drawing/2014/main" xmlns="" id="{824FC0E3-1D3D-4AC0-9B3B-E42C51F56142}"/>
            </a:ext>
          </a:extLst>
        </xdr:cNvPr>
        <xdr:cNvCxnSpPr/>
      </xdr:nvCxnSpPr>
      <xdr:spPr>
        <a:xfrm flipV="1">
          <a:off x="14084300" y="5555601"/>
          <a:ext cx="7112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35539</xdr:rowOff>
    </xdr:from>
    <xdr:to>
      <xdr:col>68</xdr:col>
      <xdr:colOff>123825</xdr:colOff>
      <xdr:row>29</xdr:row>
      <xdr:rowOff>137139</xdr:rowOff>
    </xdr:to>
    <xdr:sp macro="" textlink="">
      <xdr:nvSpPr>
        <xdr:cNvPr id="157" name="楕円 156">
          <a:extLst>
            <a:ext uri="{FF2B5EF4-FFF2-40B4-BE49-F238E27FC236}">
              <a16:creationId xmlns:a16="http://schemas.microsoft.com/office/drawing/2014/main" xmlns="" id="{BE9502A6-30ED-4FBB-BB78-5A2CAE4F8C93}"/>
            </a:ext>
          </a:extLst>
        </xdr:cNvPr>
        <xdr:cNvSpPr/>
      </xdr:nvSpPr>
      <xdr:spPr>
        <a:xfrm>
          <a:off x="13271500" y="57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37331</xdr:rowOff>
    </xdr:from>
    <xdr:to>
      <xdr:col>72</xdr:col>
      <xdr:colOff>73025</xdr:colOff>
      <xdr:row>29</xdr:row>
      <xdr:rowOff>86339</xdr:rowOff>
    </xdr:to>
    <xdr:cxnSp macro="">
      <xdr:nvCxnSpPr>
        <xdr:cNvPr id="158" name="直線コネクタ 157">
          <a:extLst>
            <a:ext uri="{FF2B5EF4-FFF2-40B4-BE49-F238E27FC236}">
              <a16:creationId xmlns:a16="http://schemas.microsoft.com/office/drawing/2014/main" xmlns="" id="{511B83EA-ED19-4C60-A5F6-08809F685BD1}"/>
            </a:ext>
          </a:extLst>
        </xdr:cNvPr>
        <xdr:cNvCxnSpPr/>
      </xdr:nvCxnSpPr>
      <xdr:spPr>
        <a:xfrm flipV="1">
          <a:off x="13322300" y="5609456"/>
          <a:ext cx="762000" cy="22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114222</xdr:rowOff>
    </xdr:from>
    <xdr:to>
      <xdr:col>64</xdr:col>
      <xdr:colOff>123825</xdr:colOff>
      <xdr:row>30</xdr:row>
      <xdr:rowOff>44372</xdr:rowOff>
    </xdr:to>
    <xdr:sp macro="" textlink="">
      <xdr:nvSpPr>
        <xdr:cNvPr id="159" name="楕円 158">
          <a:extLst>
            <a:ext uri="{FF2B5EF4-FFF2-40B4-BE49-F238E27FC236}">
              <a16:creationId xmlns:a16="http://schemas.microsoft.com/office/drawing/2014/main" xmlns="" id="{87B529F8-1E07-459B-9DBF-BEC7EAFE4EB3}"/>
            </a:ext>
          </a:extLst>
        </xdr:cNvPr>
        <xdr:cNvSpPr/>
      </xdr:nvSpPr>
      <xdr:spPr>
        <a:xfrm>
          <a:off x="12509500" y="5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86339</xdr:rowOff>
    </xdr:from>
    <xdr:to>
      <xdr:col>68</xdr:col>
      <xdr:colOff>73025</xdr:colOff>
      <xdr:row>29</xdr:row>
      <xdr:rowOff>165022</xdr:rowOff>
    </xdr:to>
    <xdr:cxnSp macro="">
      <xdr:nvCxnSpPr>
        <xdr:cNvPr id="160" name="直線コネクタ 159">
          <a:extLst>
            <a:ext uri="{FF2B5EF4-FFF2-40B4-BE49-F238E27FC236}">
              <a16:creationId xmlns:a16="http://schemas.microsoft.com/office/drawing/2014/main" xmlns="" id="{E39805AD-C6F2-43CD-9A7B-499DC74939C2}"/>
            </a:ext>
          </a:extLst>
        </xdr:cNvPr>
        <xdr:cNvCxnSpPr/>
      </xdr:nvCxnSpPr>
      <xdr:spPr>
        <a:xfrm flipV="1">
          <a:off x="12560300" y="5829914"/>
          <a:ext cx="762000" cy="7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35419</xdr:rowOff>
    </xdr:from>
    <xdr:to>
      <xdr:col>60</xdr:col>
      <xdr:colOff>123825</xdr:colOff>
      <xdr:row>29</xdr:row>
      <xdr:rowOff>137019</xdr:rowOff>
    </xdr:to>
    <xdr:sp macro="" textlink="">
      <xdr:nvSpPr>
        <xdr:cNvPr id="161" name="楕円 160">
          <a:extLst>
            <a:ext uri="{FF2B5EF4-FFF2-40B4-BE49-F238E27FC236}">
              <a16:creationId xmlns:a16="http://schemas.microsoft.com/office/drawing/2014/main" xmlns="" id="{BD8C8D15-2720-4F8C-8099-76BC03DE0E47}"/>
            </a:ext>
          </a:extLst>
        </xdr:cNvPr>
        <xdr:cNvSpPr/>
      </xdr:nvSpPr>
      <xdr:spPr>
        <a:xfrm>
          <a:off x="11747500" y="57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86219</xdr:rowOff>
    </xdr:from>
    <xdr:to>
      <xdr:col>64</xdr:col>
      <xdr:colOff>73025</xdr:colOff>
      <xdr:row>29</xdr:row>
      <xdr:rowOff>165022</xdr:rowOff>
    </xdr:to>
    <xdr:cxnSp macro="">
      <xdr:nvCxnSpPr>
        <xdr:cNvPr id="162" name="直線コネクタ 161">
          <a:extLst>
            <a:ext uri="{FF2B5EF4-FFF2-40B4-BE49-F238E27FC236}">
              <a16:creationId xmlns:a16="http://schemas.microsoft.com/office/drawing/2014/main" xmlns="" id="{BCBDF547-D015-4321-84B2-E40C5530E5BD}"/>
            </a:ext>
          </a:extLst>
        </xdr:cNvPr>
        <xdr:cNvCxnSpPr/>
      </xdr:nvCxnSpPr>
      <xdr:spPr>
        <a:xfrm>
          <a:off x="11798300" y="5829794"/>
          <a:ext cx="762000" cy="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xmlns="" id="{D9036E82-A08F-46CF-9AB8-999A92A5E367}"/>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xmlns="" id="{C2C008DA-0C7F-4540-BEFB-C0F540BD9982}"/>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xmlns="" id="{A69FF905-968D-4A68-A28E-886F89C1563C}"/>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xmlns="" id="{00247FB4-CFEA-40CA-A90C-7F9811954456}"/>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104658</xdr:rowOff>
    </xdr:from>
    <xdr:ext cx="469744" cy="259045"/>
    <xdr:sp macro="" textlink="">
      <xdr:nvSpPr>
        <xdr:cNvPr id="167" name="n_1mainValue債務償還比率">
          <a:extLst>
            <a:ext uri="{FF2B5EF4-FFF2-40B4-BE49-F238E27FC236}">
              <a16:creationId xmlns:a16="http://schemas.microsoft.com/office/drawing/2014/main" xmlns="" id="{D7499B67-5F9A-42A5-A221-7E42B84BE585}"/>
            </a:ext>
          </a:extLst>
        </xdr:cNvPr>
        <xdr:cNvSpPr txBox="1"/>
      </xdr:nvSpPr>
      <xdr:spPr>
        <a:xfrm>
          <a:off x="13836727" y="533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153666</xdr:rowOff>
    </xdr:from>
    <xdr:ext cx="469744" cy="259045"/>
    <xdr:sp macro="" textlink="">
      <xdr:nvSpPr>
        <xdr:cNvPr id="168" name="n_2mainValue債務償還比率">
          <a:extLst>
            <a:ext uri="{FF2B5EF4-FFF2-40B4-BE49-F238E27FC236}">
              <a16:creationId xmlns:a16="http://schemas.microsoft.com/office/drawing/2014/main" xmlns="" id="{4D15BD50-BA58-443D-ACBB-D7979E47FCC4}"/>
            </a:ext>
          </a:extLst>
        </xdr:cNvPr>
        <xdr:cNvSpPr txBox="1"/>
      </xdr:nvSpPr>
      <xdr:spPr>
        <a:xfrm>
          <a:off x="13087427" y="555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60899</xdr:rowOff>
    </xdr:from>
    <xdr:ext cx="469744" cy="259045"/>
    <xdr:sp macro="" textlink="">
      <xdr:nvSpPr>
        <xdr:cNvPr id="169" name="n_3mainValue債務償還比率">
          <a:extLst>
            <a:ext uri="{FF2B5EF4-FFF2-40B4-BE49-F238E27FC236}">
              <a16:creationId xmlns:a16="http://schemas.microsoft.com/office/drawing/2014/main" xmlns="" id="{93A90593-CC78-45EB-9AB4-451009A675E9}"/>
            </a:ext>
          </a:extLst>
        </xdr:cNvPr>
        <xdr:cNvSpPr txBox="1"/>
      </xdr:nvSpPr>
      <xdr:spPr>
        <a:xfrm>
          <a:off x="12325427" y="56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153546</xdr:rowOff>
    </xdr:from>
    <xdr:ext cx="469744" cy="259045"/>
    <xdr:sp macro="" textlink="">
      <xdr:nvSpPr>
        <xdr:cNvPr id="170" name="n_4mainValue債務償還比率">
          <a:extLst>
            <a:ext uri="{FF2B5EF4-FFF2-40B4-BE49-F238E27FC236}">
              <a16:creationId xmlns:a16="http://schemas.microsoft.com/office/drawing/2014/main" xmlns="" id="{B076D5E8-84AC-4E8C-BD07-17E43A17FAE4}"/>
            </a:ext>
          </a:extLst>
        </xdr:cNvPr>
        <xdr:cNvSpPr txBox="1"/>
      </xdr:nvSpPr>
      <xdr:spPr>
        <a:xfrm>
          <a:off x="11563427" y="55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36AB4DF4-644A-4151-B00C-0969BB5E97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C145BAA8-18E7-4B0B-AEAE-4197630755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9D8AFDCA-5CA8-4ED6-B08D-1AA6497A70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59A71C87-5A26-4AC7-B27A-A722FC97718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CAF55507-32B6-4800-A7ED-42BA7536E7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B91FB613-FFD4-4095-BB53-0EA05A56C48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2B28094-2758-4729-B13B-B19D67B169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B2BA6AB-F4B4-4A85-B333-57B9E05197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98160DA-7D0F-4E69-B461-C9EFA5E6BA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F2BB7BD-1067-4845-B188-F942A68040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E84B86B-F230-4196-93D6-3D0E55AD45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1B7582A-EC4D-4304-BF08-0EDE4EC845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F0B95D8-5AAC-4389-ABC4-1B525DEF29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08B0523-6E20-4EE0-9FBE-DE8BD483A2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13E9FEC-B1F7-49D5-8881-7B0A8120A1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8DD2AE1-90D9-4841-B761-41508C0EC3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8E99AA0-3B32-408D-836D-FE48A1F464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80415CA-1910-44C2-8DC5-2DFF14D1A4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0EF616A-6984-42DF-969B-8F39BFFE95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472105B-BCE0-44B1-8E0E-94E671B0D4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1746D9D-B737-4A1E-9772-1EE840CDD9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473F4FE3-2987-48B8-A655-15BA90B99A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BAD2792-CDAD-4FDA-9AC4-F6D4A8DFE6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946FD6D-61C3-4E07-A1C0-DB40705DF5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68116EF-8D80-4D98-B358-5DB3E204F0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59BF28E-5681-4D25-A032-FEA7564D77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EBB3688-AE21-4310-846B-AEDCC666A9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B5713AD-A9AE-4DA3-936C-F0C40F7265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171D1F0-9CBD-4D4C-BA19-5FBCBA0CC4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DBEB425-3D6C-4A5F-853B-D59D610D00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C21FA0D-957B-42C6-AD26-CFCE3BCC0D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50F6686-0D6E-4209-9EE1-AADD3AAFED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DCB7C9A-6D98-48E4-82D4-F36D011D93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1C88C8A-5C81-4765-BB12-C8C549D727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2FCE387-F648-4B0B-BA38-43B736A171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2C1450E-4170-4796-86A7-4B183AEE63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8311E61-6E2B-4008-B169-D2789F4ADE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AC21960-9B15-4A0F-9A14-76B290E103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942F126-A79D-4E7A-8FB7-1ECA2849B1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BAB9579-602E-4AEE-A171-098B0378D8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069F6D3-E6AA-45BE-9F20-9ED3DE4F43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1EB69E3-6D43-47AD-B6A0-A2B80D2C6D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840A597-C345-49E8-B487-21D5BBB77B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5D17FAB-F036-4277-BE77-03317C87C9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C517C33-A9E8-4727-A67D-B1AFD0C960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1279F48-8CA2-4E53-BF26-BC61121D04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701B26E-7588-48F2-B814-0974E28E01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97AE2F7-8DD9-47E3-9B5C-6D9804DCAA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94B6D8B-3CA0-4CEA-9F9D-377FE7881F9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B476C3BC-EE63-4BB3-97F0-AB4856D9151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ACA4CADF-ADBD-41FE-BA11-0DDF2CDB757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F1F97F01-22B2-48F2-AAFF-08563F2AD7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447D0F72-4F06-42AA-B84D-3D2F1F87FC2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FFFBB09-17E8-4FEF-A985-D15017A1876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7D505A03-A844-4F39-B6FD-72D9B24DF12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DC9B9304-B83C-4383-8A37-23E02A376C3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D5A1138B-1882-42B1-A746-F4FBF840352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C6FE924-6B17-47CD-882B-AD14CCF710F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C3BACD90-7F0B-4109-88E5-92CA861CBB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5C5E8484-93F9-4947-AC71-EA5FB913C16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E5993CAA-A812-498D-9CD2-2E0B498CDA9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xmlns="" id="{2346D5E7-DDFB-4E70-BDA6-EA0D75B12D99}"/>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986109FD-8B71-4717-BF9A-7A65E43689F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xmlns="" id="{961C7EDE-6C38-4E6F-B5FF-E3117E241A61}"/>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721AB911-D272-47BB-93E7-CAF817A6F461}"/>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xmlns="" id="{5B3187C1-85A0-4C06-B4BE-32FAE855FCB4}"/>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4E238B39-7035-44CF-8E84-65926465CE57}"/>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xmlns="" id="{4DC223B9-EF85-4D80-82CE-D20C10B54F1D}"/>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xmlns="" id="{7945A8D3-E791-4009-AA19-32A6AC3E94F1}"/>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xmlns="" id="{B40355B8-A284-4EEC-B11E-7918EB9788FA}"/>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EFABEAC7-DD14-4A74-A121-E49A0E52E041}"/>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xmlns="" id="{6B71A61D-A07E-46F9-9D54-D30303216584}"/>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066383D-747B-4C95-B235-225988B3C2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AA9621C-57E6-4957-A19D-A6F4F949BC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18973D7-F228-4BAD-BE12-D5523EF24E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D10E1D0-8B66-4305-A063-A0CD193599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5ACE5480-1C1D-4742-A229-99249758FA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48260</xdr:rowOff>
    </xdr:from>
    <xdr:to>
      <xdr:col>24</xdr:col>
      <xdr:colOff>114300</xdr:colOff>
      <xdr:row>41</xdr:row>
      <xdr:rowOff>149860</xdr:rowOff>
    </xdr:to>
    <xdr:sp macro="" textlink="">
      <xdr:nvSpPr>
        <xdr:cNvPr id="73" name="楕円 72">
          <a:extLst>
            <a:ext uri="{FF2B5EF4-FFF2-40B4-BE49-F238E27FC236}">
              <a16:creationId xmlns:a16="http://schemas.microsoft.com/office/drawing/2014/main" xmlns="" id="{043E4A6B-6AEC-43A9-A702-839807FB36C3}"/>
            </a:ext>
          </a:extLst>
        </xdr:cNvPr>
        <xdr:cNvSpPr/>
      </xdr:nvSpPr>
      <xdr:spPr>
        <a:xfrm>
          <a:off x="4584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134637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A1D7FDB3-75A1-4EA2-AA32-2A458EE945E8}"/>
            </a:ext>
          </a:extLst>
        </xdr:cNvPr>
        <xdr:cNvSpPr txBox="1"/>
      </xdr:nvSpPr>
      <xdr:spPr>
        <a:xfrm>
          <a:off x="467360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164465</xdr:rowOff>
    </xdr:from>
    <xdr:to>
      <xdr:col>20</xdr:col>
      <xdr:colOff>38100</xdr:colOff>
      <xdr:row>41</xdr:row>
      <xdr:rowOff>94615</xdr:rowOff>
    </xdr:to>
    <xdr:sp macro="" textlink="">
      <xdr:nvSpPr>
        <xdr:cNvPr id="75" name="楕円 74">
          <a:extLst>
            <a:ext uri="{FF2B5EF4-FFF2-40B4-BE49-F238E27FC236}">
              <a16:creationId xmlns:a16="http://schemas.microsoft.com/office/drawing/2014/main" xmlns="" id="{C4B84965-0A53-45BF-B3D8-DBE1E3FB4F33}"/>
            </a:ext>
          </a:extLst>
        </xdr:cNvPr>
        <xdr:cNvSpPr/>
      </xdr:nvSpPr>
      <xdr:spPr>
        <a:xfrm>
          <a:off x="3746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43815</xdr:rowOff>
    </xdr:from>
    <xdr:to>
      <xdr:col>24</xdr:col>
      <xdr:colOff>63500</xdr:colOff>
      <xdr:row>41</xdr:row>
      <xdr:rowOff>99060</xdr:rowOff>
    </xdr:to>
    <xdr:cxnSp macro="">
      <xdr:nvCxnSpPr>
        <xdr:cNvPr id="76" name="直線コネクタ 75">
          <a:extLst>
            <a:ext uri="{FF2B5EF4-FFF2-40B4-BE49-F238E27FC236}">
              <a16:creationId xmlns:a16="http://schemas.microsoft.com/office/drawing/2014/main" xmlns="" id="{D6DD8D17-D536-4D8A-A93C-B0D0E3D88734}"/>
            </a:ext>
          </a:extLst>
        </xdr:cNvPr>
        <xdr:cNvCxnSpPr/>
      </xdr:nvCxnSpPr>
      <xdr:spPr>
        <a:xfrm>
          <a:off x="3797300" y="707326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168275</xdr:rowOff>
    </xdr:from>
    <xdr:to>
      <xdr:col>15</xdr:col>
      <xdr:colOff>101600</xdr:colOff>
      <xdr:row>41</xdr:row>
      <xdr:rowOff>98425</xdr:rowOff>
    </xdr:to>
    <xdr:sp macro="" textlink="">
      <xdr:nvSpPr>
        <xdr:cNvPr id="77" name="楕円 76">
          <a:extLst>
            <a:ext uri="{FF2B5EF4-FFF2-40B4-BE49-F238E27FC236}">
              <a16:creationId xmlns:a16="http://schemas.microsoft.com/office/drawing/2014/main" xmlns="" id="{7D732B4A-86D4-4292-AE0A-DA16FB3184FF}"/>
            </a:ext>
          </a:extLst>
        </xdr:cNvPr>
        <xdr:cNvSpPr/>
      </xdr:nvSpPr>
      <xdr:spPr>
        <a:xfrm>
          <a:off x="2857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43815</xdr:rowOff>
    </xdr:from>
    <xdr:to>
      <xdr:col>19</xdr:col>
      <xdr:colOff>177800</xdr:colOff>
      <xdr:row>41</xdr:row>
      <xdr:rowOff>47625</xdr:rowOff>
    </xdr:to>
    <xdr:cxnSp macro="">
      <xdr:nvCxnSpPr>
        <xdr:cNvPr id="78" name="直線コネクタ 77">
          <a:extLst>
            <a:ext uri="{FF2B5EF4-FFF2-40B4-BE49-F238E27FC236}">
              <a16:creationId xmlns:a16="http://schemas.microsoft.com/office/drawing/2014/main" xmlns="" id="{0529D675-F323-4A21-80F6-6D02FCCD3497}"/>
            </a:ext>
          </a:extLst>
        </xdr:cNvPr>
        <xdr:cNvCxnSpPr/>
      </xdr:nvCxnSpPr>
      <xdr:spPr>
        <a:xfrm flipV="1">
          <a:off x="2908300" y="7073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170180</xdr:rowOff>
    </xdr:from>
    <xdr:to>
      <xdr:col>10</xdr:col>
      <xdr:colOff>165100</xdr:colOff>
      <xdr:row>41</xdr:row>
      <xdr:rowOff>100330</xdr:rowOff>
    </xdr:to>
    <xdr:sp macro="" textlink="">
      <xdr:nvSpPr>
        <xdr:cNvPr id="79" name="楕円 78">
          <a:extLst>
            <a:ext uri="{FF2B5EF4-FFF2-40B4-BE49-F238E27FC236}">
              <a16:creationId xmlns:a16="http://schemas.microsoft.com/office/drawing/2014/main" xmlns="" id="{2D134B5B-C734-492A-B63A-D37C6558A846}"/>
            </a:ext>
          </a:extLst>
        </xdr:cNvPr>
        <xdr:cNvSpPr/>
      </xdr:nvSpPr>
      <xdr:spPr>
        <a:xfrm>
          <a:off x="1968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47625</xdr:rowOff>
    </xdr:from>
    <xdr:to>
      <xdr:col>15</xdr:col>
      <xdr:colOff>50800</xdr:colOff>
      <xdr:row>41</xdr:row>
      <xdr:rowOff>49530</xdr:rowOff>
    </xdr:to>
    <xdr:cxnSp macro="">
      <xdr:nvCxnSpPr>
        <xdr:cNvPr id="80" name="直線コネクタ 79">
          <a:extLst>
            <a:ext uri="{FF2B5EF4-FFF2-40B4-BE49-F238E27FC236}">
              <a16:creationId xmlns:a16="http://schemas.microsoft.com/office/drawing/2014/main" xmlns="" id="{FB42A709-A392-4205-B3F3-A42D7A1C3B75}"/>
            </a:ext>
          </a:extLst>
        </xdr:cNvPr>
        <xdr:cNvCxnSpPr/>
      </xdr:nvCxnSpPr>
      <xdr:spPr>
        <a:xfrm flipV="1">
          <a:off x="2019300" y="707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2540</xdr:rowOff>
    </xdr:from>
    <xdr:to>
      <xdr:col>6</xdr:col>
      <xdr:colOff>38100</xdr:colOff>
      <xdr:row>41</xdr:row>
      <xdr:rowOff>104140</xdr:rowOff>
    </xdr:to>
    <xdr:sp macro="" textlink="">
      <xdr:nvSpPr>
        <xdr:cNvPr id="81" name="楕円 80">
          <a:extLst>
            <a:ext uri="{FF2B5EF4-FFF2-40B4-BE49-F238E27FC236}">
              <a16:creationId xmlns:a16="http://schemas.microsoft.com/office/drawing/2014/main" xmlns="" id="{B7B7BDF1-594A-4151-94DC-E8BF0EF7BDCF}"/>
            </a:ext>
          </a:extLst>
        </xdr:cNvPr>
        <xdr:cNvSpPr/>
      </xdr:nvSpPr>
      <xdr:spPr>
        <a:xfrm>
          <a:off x="107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49530</xdr:rowOff>
    </xdr:from>
    <xdr:to>
      <xdr:col>10</xdr:col>
      <xdr:colOff>114300</xdr:colOff>
      <xdr:row>41</xdr:row>
      <xdr:rowOff>53340</xdr:rowOff>
    </xdr:to>
    <xdr:cxnSp macro="">
      <xdr:nvCxnSpPr>
        <xdr:cNvPr id="82" name="直線コネクタ 81">
          <a:extLst>
            <a:ext uri="{FF2B5EF4-FFF2-40B4-BE49-F238E27FC236}">
              <a16:creationId xmlns:a16="http://schemas.microsoft.com/office/drawing/2014/main" xmlns="" id="{17C3828B-B4AA-4006-AF17-21E8752900F6}"/>
            </a:ext>
          </a:extLst>
        </xdr:cNvPr>
        <xdr:cNvCxnSpPr/>
      </xdr:nvCxnSpPr>
      <xdr:spPr>
        <a:xfrm flipV="1">
          <a:off x="1130300" y="707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xmlns="" id="{F5894E4F-8806-4AE0-AD31-17A41E5D1BD3}"/>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xmlns="" id="{3070345D-2D16-4977-98A7-2DFDA49643A9}"/>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xmlns="" id="{F4F06993-9A6F-4529-9B93-EE933E602F65}"/>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xmlns="" id="{5011A64E-0839-4DE9-B086-739D2C64A87E}"/>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xmlns="" id="{A6815F0E-9F2A-4788-A49D-F41D3D47C491}"/>
            </a:ext>
          </a:extLst>
        </xdr:cNvPr>
        <xdr:cNvSpPr txBox="1"/>
      </xdr:nvSpPr>
      <xdr:spPr>
        <a:xfrm>
          <a:off x="35820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89552</xdr:rowOff>
    </xdr:from>
    <xdr:ext cx="405111" cy="259045"/>
    <xdr:sp macro="" textlink="">
      <xdr:nvSpPr>
        <xdr:cNvPr id="88" name="n_2mainValue【道路】&#10;有形固定資産減価償却率">
          <a:extLst>
            <a:ext uri="{FF2B5EF4-FFF2-40B4-BE49-F238E27FC236}">
              <a16:creationId xmlns:a16="http://schemas.microsoft.com/office/drawing/2014/main" xmlns="" id="{83D421A4-2027-4409-ABA1-EE80EEED91BF}"/>
            </a:ext>
          </a:extLst>
        </xdr:cNvPr>
        <xdr:cNvSpPr txBox="1"/>
      </xdr:nvSpPr>
      <xdr:spPr>
        <a:xfrm>
          <a:off x="2705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xmlns="" id="{25EC7EB0-21FD-4DA1-8BA8-4AC4D1A79FB1}"/>
            </a:ext>
          </a:extLst>
        </xdr:cNvPr>
        <xdr:cNvSpPr txBox="1"/>
      </xdr:nvSpPr>
      <xdr:spPr>
        <a:xfrm>
          <a:off x="1816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95267</xdr:rowOff>
    </xdr:from>
    <xdr:ext cx="405111" cy="259045"/>
    <xdr:sp macro="" textlink="">
      <xdr:nvSpPr>
        <xdr:cNvPr id="90" name="n_4mainValue【道路】&#10;有形固定資産減価償却率">
          <a:extLst>
            <a:ext uri="{FF2B5EF4-FFF2-40B4-BE49-F238E27FC236}">
              <a16:creationId xmlns:a16="http://schemas.microsoft.com/office/drawing/2014/main" xmlns="" id="{5FCA4640-B214-4F19-8C3E-71BFBC86B581}"/>
            </a:ext>
          </a:extLst>
        </xdr:cNvPr>
        <xdr:cNvSpPr txBox="1"/>
      </xdr:nvSpPr>
      <xdr:spPr>
        <a:xfrm>
          <a:off x="927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FC72EA2D-BDCE-4A02-B5CB-D1A201C9E3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E1E7B4BD-3548-4B38-AAF6-9555CDD99D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B5A7AB3-B799-41B8-B3E7-6D68F503FC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8C1BDAFB-DF35-4DC9-A3DD-B74B9D8399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EE66C3A8-2413-44EA-8FF9-E1454DAA76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E8FE2BBA-6EB1-467B-B1C6-5D17DC43B6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3CBA34B5-B926-47A7-A582-F14E641A50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10E663B9-60EF-44D2-B651-7A37646481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9DB19C4-F3DF-471B-8F23-94F9B1D9FF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C8A04FF-8724-486C-8BEF-E63B3DEA8D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C34A3A83-E07E-4B1B-88AE-CBC256A4CBF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440E8033-77CD-4F83-88FF-DF812FD9494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BB4B930-8FFA-4DB9-A905-0DEF552D4AF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C703EC1C-5AE6-4BD6-BEAC-61B135234B3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B25658B-5B61-40A4-BB8F-6EE5898B3F5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60AAA17E-9C5C-47F6-AFE6-F970896032A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EEB4934C-54E7-4973-BAC1-CE2A0B3597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F5F9EED8-9B11-4192-84C3-D896BB6A652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50582F2D-C1A3-4750-9C03-74D6BD8679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C70F27E4-1A6D-4C97-8956-B457D39DFAF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9EB9697B-D708-4B6D-9F83-6057591E7D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xmlns="" id="{FB424158-80FB-4F89-98C0-2AA77104EE32}"/>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xmlns="" id="{63471051-6018-4032-A39A-8BD16B056200}"/>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xmlns="" id="{E5362A9D-C44C-4472-B3A1-ACB99D8BABB7}"/>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xmlns="" id="{CFCBE034-E104-4622-AAD4-C39ABEBAF89A}"/>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xmlns="" id="{08BFDAF0-0FA2-430E-A61F-BC875073F13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xmlns="" id="{6BC5BE75-E9CB-4B68-BC38-C1A5F507DA36}"/>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xmlns="" id="{06E3BD38-AF4D-49F7-BBA4-063638038915}"/>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xmlns="" id="{EDEB74DF-C139-49FF-BC3F-51936F25649E}"/>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xmlns="" id="{9354F600-2F8B-4F54-A7B5-0CF3B7756341}"/>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xmlns="" id="{31DF9744-E824-43FB-8EC9-89B7D074E72B}"/>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xmlns="" id="{55ED7A30-2148-4391-887B-7B96A7F0E3A2}"/>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C07759E9-C69C-4BFF-A803-E75F010A200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FF75B5B-290E-4421-BDC0-078E84E7A4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AD4BBF7-505D-4B72-883E-461A195B57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55DBA1D-13AD-46A8-B44B-5686995968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7FEB4DEC-0EA4-4DFB-A372-EA46D05427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1196</xdr:rowOff>
    </xdr:from>
    <xdr:to>
      <xdr:col>55</xdr:col>
      <xdr:colOff>50800</xdr:colOff>
      <xdr:row>40</xdr:row>
      <xdr:rowOff>102796</xdr:rowOff>
    </xdr:to>
    <xdr:sp macro="" textlink="">
      <xdr:nvSpPr>
        <xdr:cNvPr id="128" name="楕円 127">
          <a:extLst>
            <a:ext uri="{FF2B5EF4-FFF2-40B4-BE49-F238E27FC236}">
              <a16:creationId xmlns:a16="http://schemas.microsoft.com/office/drawing/2014/main" xmlns="" id="{EFFC61EA-15F6-4F76-859A-F6C31A113D29}"/>
            </a:ext>
          </a:extLst>
        </xdr:cNvPr>
        <xdr:cNvSpPr/>
      </xdr:nvSpPr>
      <xdr:spPr>
        <a:xfrm>
          <a:off x="10426700" y="68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151073</xdr:rowOff>
    </xdr:from>
    <xdr:ext cx="534377" cy="259045"/>
    <xdr:sp macro="" textlink="">
      <xdr:nvSpPr>
        <xdr:cNvPr id="129" name="【道路】&#10;一人当たり延長該当値テキスト">
          <a:extLst>
            <a:ext uri="{FF2B5EF4-FFF2-40B4-BE49-F238E27FC236}">
              <a16:creationId xmlns:a16="http://schemas.microsoft.com/office/drawing/2014/main" xmlns="" id="{DD355BF5-8B56-40A1-84D1-D5931A30DE3C}"/>
            </a:ext>
          </a:extLst>
        </xdr:cNvPr>
        <xdr:cNvSpPr txBox="1"/>
      </xdr:nvSpPr>
      <xdr:spPr>
        <a:xfrm>
          <a:off x="10515600" y="683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4305</xdr:rowOff>
    </xdr:from>
    <xdr:to>
      <xdr:col>50</xdr:col>
      <xdr:colOff>165100</xdr:colOff>
      <xdr:row>40</xdr:row>
      <xdr:rowOff>105905</xdr:rowOff>
    </xdr:to>
    <xdr:sp macro="" textlink="">
      <xdr:nvSpPr>
        <xdr:cNvPr id="130" name="楕円 129">
          <a:extLst>
            <a:ext uri="{FF2B5EF4-FFF2-40B4-BE49-F238E27FC236}">
              <a16:creationId xmlns:a16="http://schemas.microsoft.com/office/drawing/2014/main" xmlns="" id="{6B14A982-A5A5-4BEA-B07E-BAF888DDA907}"/>
            </a:ext>
          </a:extLst>
        </xdr:cNvPr>
        <xdr:cNvSpPr/>
      </xdr:nvSpPr>
      <xdr:spPr>
        <a:xfrm>
          <a:off x="9588500" y="68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51996</xdr:rowOff>
    </xdr:from>
    <xdr:to>
      <xdr:col>55</xdr:col>
      <xdr:colOff>0</xdr:colOff>
      <xdr:row>40</xdr:row>
      <xdr:rowOff>55105</xdr:rowOff>
    </xdr:to>
    <xdr:cxnSp macro="">
      <xdr:nvCxnSpPr>
        <xdr:cNvPr id="131" name="直線コネクタ 130">
          <a:extLst>
            <a:ext uri="{FF2B5EF4-FFF2-40B4-BE49-F238E27FC236}">
              <a16:creationId xmlns:a16="http://schemas.microsoft.com/office/drawing/2014/main" xmlns="" id="{868F19FA-78C8-4F63-91E1-DDA3E2F6AE7E}"/>
            </a:ext>
          </a:extLst>
        </xdr:cNvPr>
        <xdr:cNvCxnSpPr/>
      </xdr:nvCxnSpPr>
      <xdr:spPr>
        <a:xfrm flipV="1">
          <a:off x="9639300" y="6909996"/>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7341</xdr:rowOff>
    </xdr:from>
    <xdr:to>
      <xdr:col>46</xdr:col>
      <xdr:colOff>38100</xdr:colOff>
      <xdr:row>40</xdr:row>
      <xdr:rowOff>108941</xdr:rowOff>
    </xdr:to>
    <xdr:sp macro="" textlink="">
      <xdr:nvSpPr>
        <xdr:cNvPr id="132" name="楕円 131">
          <a:extLst>
            <a:ext uri="{FF2B5EF4-FFF2-40B4-BE49-F238E27FC236}">
              <a16:creationId xmlns:a16="http://schemas.microsoft.com/office/drawing/2014/main" xmlns="" id="{54F02908-83AD-427F-A688-C795BDB53A76}"/>
            </a:ext>
          </a:extLst>
        </xdr:cNvPr>
        <xdr:cNvSpPr/>
      </xdr:nvSpPr>
      <xdr:spPr>
        <a:xfrm>
          <a:off x="8699500" y="68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55105</xdr:rowOff>
    </xdr:from>
    <xdr:to>
      <xdr:col>50</xdr:col>
      <xdr:colOff>114300</xdr:colOff>
      <xdr:row>40</xdr:row>
      <xdr:rowOff>58141</xdr:rowOff>
    </xdr:to>
    <xdr:cxnSp macro="">
      <xdr:nvCxnSpPr>
        <xdr:cNvPr id="133" name="直線コネクタ 132">
          <a:extLst>
            <a:ext uri="{FF2B5EF4-FFF2-40B4-BE49-F238E27FC236}">
              <a16:creationId xmlns:a16="http://schemas.microsoft.com/office/drawing/2014/main" xmlns="" id="{5245B143-44EC-4CA7-B256-BE08D0E83DF5}"/>
            </a:ext>
          </a:extLst>
        </xdr:cNvPr>
        <xdr:cNvCxnSpPr/>
      </xdr:nvCxnSpPr>
      <xdr:spPr>
        <a:xfrm flipV="1">
          <a:off x="8750300" y="6913105"/>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10898</xdr:rowOff>
    </xdr:from>
    <xdr:to>
      <xdr:col>41</xdr:col>
      <xdr:colOff>101600</xdr:colOff>
      <xdr:row>40</xdr:row>
      <xdr:rowOff>112498</xdr:rowOff>
    </xdr:to>
    <xdr:sp macro="" textlink="">
      <xdr:nvSpPr>
        <xdr:cNvPr id="134" name="楕円 133">
          <a:extLst>
            <a:ext uri="{FF2B5EF4-FFF2-40B4-BE49-F238E27FC236}">
              <a16:creationId xmlns:a16="http://schemas.microsoft.com/office/drawing/2014/main" xmlns="" id="{0AE69C2C-7A8F-4444-ABE0-DE682DA43827}"/>
            </a:ext>
          </a:extLst>
        </xdr:cNvPr>
        <xdr:cNvSpPr/>
      </xdr:nvSpPr>
      <xdr:spPr>
        <a:xfrm>
          <a:off x="7810500" y="68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58141</xdr:rowOff>
    </xdr:from>
    <xdr:to>
      <xdr:col>45</xdr:col>
      <xdr:colOff>177800</xdr:colOff>
      <xdr:row>40</xdr:row>
      <xdr:rowOff>61698</xdr:rowOff>
    </xdr:to>
    <xdr:cxnSp macro="">
      <xdr:nvCxnSpPr>
        <xdr:cNvPr id="135" name="直線コネクタ 134">
          <a:extLst>
            <a:ext uri="{FF2B5EF4-FFF2-40B4-BE49-F238E27FC236}">
              <a16:creationId xmlns:a16="http://schemas.microsoft.com/office/drawing/2014/main" xmlns="" id="{9AC955B8-3E59-441F-A0B8-7CC617506151}"/>
            </a:ext>
          </a:extLst>
        </xdr:cNvPr>
        <xdr:cNvCxnSpPr/>
      </xdr:nvCxnSpPr>
      <xdr:spPr>
        <a:xfrm flipV="1">
          <a:off x="7861300" y="6916141"/>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14363</xdr:rowOff>
    </xdr:from>
    <xdr:to>
      <xdr:col>36</xdr:col>
      <xdr:colOff>165100</xdr:colOff>
      <xdr:row>40</xdr:row>
      <xdr:rowOff>115963</xdr:rowOff>
    </xdr:to>
    <xdr:sp macro="" textlink="">
      <xdr:nvSpPr>
        <xdr:cNvPr id="136" name="楕円 135">
          <a:extLst>
            <a:ext uri="{FF2B5EF4-FFF2-40B4-BE49-F238E27FC236}">
              <a16:creationId xmlns:a16="http://schemas.microsoft.com/office/drawing/2014/main" xmlns="" id="{D2D91D23-2EAF-469A-8A18-53582282C637}"/>
            </a:ext>
          </a:extLst>
        </xdr:cNvPr>
        <xdr:cNvSpPr/>
      </xdr:nvSpPr>
      <xdr:spPr>
        <a:xfrm>
          <a:off x="6921500" y="68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61698</xdr:rowOff>
    </xdr:from>
    <xdr:to>
      <xdr:col>41</xdr:col>
      <xdr:colOff>50800</xdr:colOff>
      <xdr:row>40</xdr:row>
      <xdr:rowOff>65163</xdr:rowOff>
    </xdr:to>
    <xdr:cxnSp macro="">
      <xdr:nvCxnSpPr>
        <xdr:cNvPr id="137" name="直線コネクタ 136">
          <a:extLst>
            <a:ext uri="{FF2B5EF4-FFF2-40B4-BE49-F238E27FC236}">
              <a16:creationId xmlns:a16="http://schemas.microsoft.com/office/drawing/2014/main" xmlns="" id="{61B561C7-A7B3-4E75-B6E3-8BA56ADEAFBB}"/>
            </a:ext>
          </a:extLst>
        </xdr:cNvPr>
        <xdr:cNvCxnSpPr/>
      </xdr:nvCxnSpPr>
      <xdr:spPr>
        <a:xfrm flipV="1">
          <a:off x="6972300" y="6919698"/>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xmlns="" id="{28C232D8-BCA9-4C9D-AC35-C44689F94451}"/>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xmlns="" id="{5D495480-69D3-4737-8FAB-61B581D554DD}"/>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xmlns="" id="{D7AD5070-29EC-4DA8-867A-17944300ABB0}"/>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xmlns="" id="{A5EDB11B-4847-4CEB-A351-28EF63F5F6A3}"/>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97032</xdr:rowOff>
    </xdr:from>
    <xdr:ext cx="534377" cy="259045"/>
    <xdr:sp macro="" textlink="">
      <xdr:nvSpPr>
        <xdr:cNvPr id="142" name="n_1mainValue【道路】&#10;一人当たり延長">
          <a:extLst>
            <a:ext uri="{FF2B5EF4-FFF2-40B4-BE49-F238E27FC236}">
              <a16:creationId xmlns:a16="http://schemas.microsoft.com/office/drawing/2014/main" xmlns="" id="{F517CB1E-3EEE-49A1-A5D6-56950E29698A}"/>
            </a:ext>
          </a:extLst>
        </xdr:cNvPr>
        <xdr:cNvSpPr txBox="1"/>
      </xdr:nvSpPr>
      <xdr:spPr>
        <a:xfrm>
          <a:off x="9359411" y="69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125468</xdr:rowOff>
    </xdr:from>
    <xdr:ext cx="534377" cy="259045"/>
    <xdr:sp macro="" textlink="">
      <xdr:nvSpPr>
        <xdr:cNvPr id="143" name="n_2mainValue【道路】&#10;一人当たり延長">
          <a:extLst>
            <a:ext uri="{FF2B5EF4-FFF2-40B4-BE49-F238E27FC236}">
              <a16:creationId xmlns:a16="http://schemas.microsoft.com/office/drawing/2014/main" xmlns="" id="{24F3AA6E-F65C-4C4B-ACB4-E5C94ED5C597}"/>
            </a:ext>
          </a:extLst>
        </xdr:cNvPr>
        <xdr:cNvSpPr txBox="1"/>
      </xdr:nvSpPr>
      <xdr:spPr>
        <a:xfrm>
          <a:off x="8483111" y="66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129025</xdr:rowOff>
    </xdr:from>
    <xdr:ext cx="534377" cy="259045"/>
    <xdr:sp macro="" textlink="">
      <xdr:nvSpPr>
        <xdr:cNvPr id="144" name="n_3mainValue【道路】&#10;一人当たり延長">
          <a:extLst>
            <a:ext uri="{FF2B5EF4-FFF2-40B4-BE49-F238E27FC236}">
              <a16:creationId xmlns:a16="http://schemas.microsoft.com/office/drawing/2014/main" xmlns="" id="{134255DE-5788-472E-80D3-BF41B4B1824C}"/>
            </a:ext>
          </a:extLst>
        </xdr:cNvPr>
        <xdr:cNvSpPr txBox="1"/>
      </xdr:nvSpPr>
      <xdr:spPr>
        <a:xfrm>
          <a:off x="7594111" y="66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132490</xdr:rowOff>
    </xdr:from>
    <xdr:ext cx="534377" cy="259045"/>
    <xdr:sp macro="" textlink="">
      <xdr:nvSpPr>
        <xdr:cNvPr id="145" name="n_4mainValue【道路】&#10;一人当たり延長">
          <a:extLst>
            <a:ext uri="{FF2B5EF4-FFF2-40B4-BE49-F238E27FC236}">
              <a16:creationId xmlns:a16="http://schemas.microsoft.com/office/drawing/2014/main" xmlns="" id="{0B71DF33-00F0-423C-8D7A-46ABD5EE317E}"/>
            </a:ext>
          </a:extLst>
        </xdr:cNvPr>
        <xdr:cNvSpPr txBox="1"/>
      </xdr:nvSpPr>
      <xdr:spPr>
        <a:xfrm>
          <a:off x="6705111" y="66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BF414510-0BA8-4B30-AEC1-49E662BC3D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84A19307-B4B9-48CA-AF84-F5CE76A0F0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8E30BA63-D5B6-4907-AF05-989D555CB7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539CD9B4-09E4-4418-9186-88AC4FA12A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995C4252-1E71-4813-A15D-0262346550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3B19C04C-D3DF-4B90-B9A7-54A4F7F7E7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B81F72D3-829A-4465-8926-C361C260FDF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380B94C6-0F28-46C8-93E1-FF68E35B51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C8DA1347-660F-4BDC-84BB-BB4A688F00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AEFB1917-4557-4F3E-BFCB-2AEA12C326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85EF8EE9-F072-4A86-BA09-F691F6B3A1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4E0C3EF2-3C95-41CB-B8B4-E14BEF7E5D7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54A6918B-2EA7-4C46-AF04-16B01C9D46D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DA482B3A-2BD1-4543-8821-17467C855B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9EDF150-CD4F-4E72-8BFF-7CE1FD5399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E2E3F573-B542-4ABA-A66D-39023830D39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FC243F57-2D93-4E77-A464-0FB9730232D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E3B89601-54F4-4A1A-80DF-F2D031F2C1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00DE5A91-2551-491A-B1A6-7AE4AA28119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2BE04AD-1B9E-49C9-B37B-7596977323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53F08F65-3D10-4A55-9E9B-1E8B2D1BAC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F362B753-196B-4656-8C9E-CBFBA816712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1893D52B-56FD-4267-8037-BB787DD9936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A76F726A-E0F7-4CA2-B5A5-3E338FF2E4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D7DFF840-0A71-4775-A81B-3985EE5047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xmlns="" id="{97E16514-5D49-4D19-BA17-7B839676F7A4}"/>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A710E357-62D9-4EE2-83F4-D6F9319208D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xmlns="" id="{E8D7C71F-9BE4-4264-BBE1-00FAF7963380}"/>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F6B85B24-82C1-4807-A33E-7C7A3275112F}"/>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xmlns="" id="{487E8C9B-41CD-4428-8CF0-FA5553922D7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DC869996-1EF3-4C7B-8C72-3281A75AF6E5}"/>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xmlns="" id="{67358C3F-A860-43EB-B449-D2AEABC9E527}"/>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xmlns="" id="{C198F285-8814-43D3-B0C4-931D4E52E415}"/>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xmlns="" id="{F1610ADB-9655-4D7C-A2EC-6FBDE55A34ED}"/>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xmlns="" id="{7CEB6CC9-DE5D-4CF9-977D-259722891BD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xmlns="" id="{F2A3EE7D-5D5A-4E51-9D70-1992700277A5}"/>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CFF75E6B-4E1A-456B-95A3-4E40A8BEB0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B82BD18-1BE0-4A54-BFBD-E5E65C07B5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3895D036-3F93-4990-8CBE-1BAB25462A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A902263-6D56-4F56-A01C-13AD6A72DB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44076555-3495-442B-A5C8-0906FE86D6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7" name="楕円 186">
          <a:extLst>
            <a:ext uri="{FF2B5EF4-FFF2-40B4-BE49-F238E27FC236}">
              <a16:creationId xmlns:a16="http://schemas.microsoft.com/office/drawing/2014/main" xmlns="" id="{327109E9-95CF-49C6-B908-8387A3EF1D99}"/>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D1B3663A-7F1F-4C53-ACDA-8590AAA0ED51}"/>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89" name="楕円 188">
          <a:extLst>
            <a:ext uri="{FF2B5EF4-FFF2-40B4-BE49-F238E27FC236}">
              <a16:creationId xmlns:a16="http://schemas.microsoft.com/office/drawing/2014/main" xmlns="" id="{B3207D0E-CBB7-4AA5-A81A-E5F21E5C6A2A}"/>
            </a:ext>
          </a:extLst>
        </xdr:cNvPr>
        <xdr:cNvSpPr/>
      </xdr:nvSpPr>
      <xdr:spPr>
        <a:xfrm>
          <a:off x="3746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124097</xdr:rowOff>
    </xdr:from>
    <xdr:to>
      <xdr:col>24</xdr:col>
      <xdr:colOff>63500</xdr:colOff>
      <xdr:row>62</xdr:row>
      <xdr:rowOff>125730</xdr:rowOff>
    </xdr:to>
    <xdr:cxnSp macro="">
      <xdr:nvCxnSpPr>
        <xdr:cNvPr id="190" name="直線コネクタ 189">
          <a:extLst>
            <a:ext uri="{FF2B5EF4-FFF2-40B4-BE49-F238E27FC236}">
              <a16:creationId xmlns:a16="http://schemas.microsoft.com/office/drawing/2014/main" xmlns="" id="{A1C7DFDA-EA12-4C8E-9D85-DC247B7A9A06}"/>
            </a:ext>
          </a:extLst>
        </xdr:cNvPr>
        <xdr:cNvCxnSpPr/>
      </xdr:nvCxnSpPr>
      <xdr:spPr>
        <a:xfrm>
          <a:off x="3797300" y="1075399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60234</xdr:rowOff>
    </xdr:from>
    <xdr:to>
      <xdr:col>15</xdr:col>
      <xdr:colOff>101600</xdr:colOff>
      <xdr:row>62</xdr:row>
      <xdr:rowOff>161834</xdr:rowOff>
    </xdr:to>
    <xdr:sp macro="" textlink="">
      <xdr:nvSpPr>
        <xdr:cNvPr id="191" name="楕円 190">
          <a:extLst>
            <a:ext uri="{FF2B5EF4-FFF2-40B4-BE49-F238E27FC236}">
              <a16:creationId xmlns:a16="http://schemas.microsoft.com/office/drawing/2014/main" xmlns="" id="{4ED1FA43-B5A7-4196-8E89-C1523D43272D}"/>
            </a:ext>
          </a:extLst>
        </xdr:cNvPr>
        <xdr:cNvSpPr/>
      </xdr:nvSpPr>
      <xdr:spPr>
        <a:xfrm>
          <a:off x="2857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111034</xdr:rowOff>
    </xdr:from>
    <xdr:to>
      <xdr:col>19</xdr:col>
      <xdr:colOff>177800</xdr:colOff>
      <xdr:row>62</xdr:row>
      <xdr:rowOff>124097</xdr:rowOff>
    </xdr:to>
    <xdr:cxnSp macro="">
      <xdr:nvCxnSpPr>
        <xdr:cNvPr id="192" name="直線コネクタ 191">
          <a:extLst>
            <a:ext uri="{FF2B5EF4-FFF2-40B4-BE49-F238E27FC236}">
              <a16:creationId xmlns:a16="http://schemas.microsoft.com/office/drawing/2014/main" xmlns="" id="{A0C54006-965B-45A7-9E11-061EB18FE9B9}"/>
            </a:ext>
          </a:extLst>
        </xdr:cNvPr>
        <xdr:cNvCxnSpPr/>
      </xdr:nvCxnSpPr>
      <xdr:spPr>
        <a:xfrm>
          <a:off x="2908300" y="10740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3" name="楕円 192">
          <a:extLst>
            <a:ext uri="{FF2B5EF4-FFF2-40B4-BE49-F238E27FC236}">
              <a16:creationId xmlns:a16="http://schemas.microsoft.com/office/drawing/2014/main" xmlns="" id="{56D221E7-14D2-4C98-9203-2D27974C7DA2}"/>
            </a:ext>
          </a:extLst>
        </xdr:cNvPr>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111034</xdr:rowOff>
    </xdr:to>
    <xdr:cxnSp macro="">
      <xdr:nvCxnSpPr>
        <xdr:cNvPr id="194" name="直線コネクタ 193">
          <a:extLst>
            <a:ext uri="{FF2B5EF4-FFF2-40B4-BE49-F238E27FC236}">
              <a16:creationId xmlns:a16="http://schemas.microsoft.com/office/drawing/2014/main" xmlns="" id="{09C4FDC9-4C3A-4C72-9FF9-97B753E667A4}"/>
            </a:ext>
          </a:extLst>
        </xdr:cNvPr>
        <xdr:cNvCxnSpPr/>
      </xdr:nvCxnSpPr>
      <xdr:spPr>
        <a:xfrm>
          <a:off x="2019300" y="107360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5" name="楕円 194">
          <a:extLst>
            <a:ext uri="{FF2B5EF4-FFF2-40B4-BE49-F238E27FC236}">
              <a16:creationId xmlns:a16="http://schemas.microsoft.com/office/drawing/2014/main" xmlns="" id="{2CD0C25A-BC90-4587-844B-03514DDD057A}"/>
            </a:ext>
          </a:extLst>
        </xdr:cNvPr>
        <xdr:cNvSpPr/>
      </xdr:nvSpPr>
      <xdr:spPr>
        <a:xfrm>
          <a:off x="107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102870</xdr:rowOff>
    </xdr:from>
    <xdr:to>
      <xdr:col>10</xdr:col>
      <xdr:colOff>114300</xdr:colOff>
      <xdr:row>62</xdr:row>
      <xdr:rowOff>106135</xdr:rowOff>
    </xdr:to>
    <xdr:cxnSp macro="">
      <xdr:nvCxnSpPr>
        <xdr:cNvPr id="196" name="直線コネクタ 195">
          <a:extLst>
            <a:ext uri="{FF2B5EF4-FFF2-40B4-BE49-F238E27FC236}">
              <a16:creationId xmlns:a16="http://schemas.microsoft.com/office/drawing/2014/main" xmlns="" id="{07623FF3-559B-4545-9921-7976820CCEA4}"/>
            </a:ext>
          </a:extLst>
        </xdr:cNvPr>
        <xdr:cNvCxnSpPr/>
      </xdr:nvCxnSpPr>
      <xdr:spPr>
        <a:xfrm>
          <a:off x="1130300" y="107327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BAAE9244-41BF-44D4-A80A-CA5B979BFA54}"/>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1DF868E0-9AC9-4962-8F4E-23431891D2E3}"/>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6F0728DD-E927-4F0F-BFE5-B3C84B9C1F62}"/>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BF999036-9A34-4DB6-A72B-39D9ECCB0593}"/>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49582366-159B-4B9F-811E-B4D91F4A4F17}"/>
            </a:ext>
          </a:extLst>
        </xdr:cNvPr>
        <xdr:cNvSpPr txBox="1"/>
      </xdr:nvSpPr>
      <xdr:spPr>
        <a:xfrm>
          <a:off x="35820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152961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5F1BAA60-9A96-4061-98DF-462B8134EDF1}"/>
            </a:ext>
          </a:extLst>
        </xdr:cNvPr>
        <xdr:cNvSpPr txBox="1"/>
      </xdr:nvSpPr>
      <xdr:spPr>
        <a:xfrm>
          <a:off x="2705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F9B88E89-1A4E-4C2C-B310-50F78055D68D}"/>
            </a:ext>
          </a:extLst>
        </xdr:cNvPr>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7733D555-162C-427A-B77F-E2E32314B209}"/>
            </a:ext>
          </a:extLst>
        </xdr:cNvPr>
        <xdr:cNvSpPr txBox="1"/>
      </xdr:nvSpPr>
      <xdr:spPr>
        <a:xfrm>
          <a:off x="927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58C11DFE-589B-480F-A681-D082D7DFB3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58976230-69AA-460F-94B0-81C05848BE7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693EB788-913F-40A0-AEE9-5441F61A7B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77965C5C-DAF2-4720-9DF3-3FEBF404E8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D6DA7D30-9C92-4D08-A07F-35B66C906C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5F2405E4-6351-4790-9F4D-3E9379EFC6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BC8DDA4-0A47-4364-880C-4406457D12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D087F260-A690-44B1-BC5F-5E00866ECE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A969C8F4-E249-48AB-B974-094E8715FC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519A363E-7464-4A7F-BB4C-5E8F297A8C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7BED60B4-F801-4F1A-8AC9-45F34D429A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54B4F220-EC30-42CD-AA3A-6D2B4045B72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E27A2B03-6DEC-43C5-8233-CA8EF2F5D5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6E1B872A-20EB-4808-8B49-09659727659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72363235-4D45-4294-8515-C0EB6495ABC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8EA8E632-FAAD-40F6-A0C0-4E5F776660D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D6C82C3-F477-4B89-B167-30653FBB29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3D291CEC-06BE-4618-8464-05E8E4EB165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162262EB-2B8B-4324-9034-EC82A2BEAA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7E11180C-B743-4D43-BE67-7E087D4CA3E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4D7733DE-4996-4D1D-BDB5-E7ED69792D4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38CC743C-CE6C-40CF-9DAE-5A3413FFE44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D268474B-F6F5-4709-A193-67AC450D95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xmlns="" id="{E364C7FA-BFF0-4A51-9711-594B87B3606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E363F093-AEA1-43FA-8272-6B87EB261B15}"/>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xmlns="" id="{F47B01AF-7EEE-4385-B99B-6F244519ADDA}"/>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64C0707E-C9D7-41D2-8614-D657E05B70FB}"/>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xmlns="" id="{CB4DD942-1B4B-41EE-AF96-288F243BB7B3}"/>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6062D98F-6525-4701-8E11-7E851E833A90}"/>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xmlns="" id="{BE89530F-8395-4143-9C1F-A8A667DC20CC}"/>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xmlns="" id="{33C20D65-278F-4DD0-BFF1-8DAE5D081017}"/>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xmlns="" id="{1E572DDE-AE37-4FEC-8D92-FD4177490AE4}"/>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xmlns="" id="{E9EB1B03-57C7-4A5C-86EB-D1E523E505FF}"/>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xmlns="" id="{4CF404D5-49A4-4F39-8E5E-8881089A948F}"/>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28113E4A-6907-432E-BE3B-5A1EC0937A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51164FB9-C2CC-4F51-A214-57BB41FE6A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263DB267-8A27-435F-B3FA-8807814E47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F72EDF70-AC74-4468-987D-E12FF1F9A4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27C0196-04DB-48C2-8959-2CC9063030A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100747</xdr:rowOff>
    </xdr:from>
    <xdr:to>
      <xdr:col>55</xdr:col>
      <xdr:colOff>50800</xdr:colOff>
      <xdr:row>63</xdr:row>
      <xdr:rowOff>30897</xdr:rowOff>
    </xdr:to>
    <xdr:sp macro="" textlink="">
      <xdr:nvSpPr>
        <xdr:cNvPr id="244" name="楕円 243">
          <a:extLst>
            <a:ext uri="{FF2B5EF4-FFF2-40B4-BE49-F238E27FC236}">
              <a16:creationId xmlns:a16="http://schemas.microsoft.com/office/drawing/2014/main" xmlns="" id="{D5856E11-C110-4F57-81AC-2FC20C4F1CF6}"/>
            </a:ext>
          </a:extLst>
        </xdr:cNvPr>
        <xdr:cNvSpPr/>
      </xdr:nvSpPr>
      <xdr:spPr>
        <a:xfrm>
          <a:off x="10426700" y="107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79174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615F4D4B-C33C-4D9C-9C4A-CB025C77D351}"/>
            </a:ext>
          </a:extLst>
        </xdr:cNvPr>
        <xdr:cNvSpPr txBox="1"/>
      </xdr:nvSpPr>
      <xdr:spPr>
        <a:xfrm>
          <a:off x="10515600" y="1070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106345</xdr:rowOff>
    </xdr:from>
    <xdr:to>
      <xdr:col>50</xdr:col>
      <xdr:colOff>165100</xdr:colOff>
      <xdr:row>63</xdr:row>
      <xdr:rowOff>36495</xdr:rowOff>
    </xdr:to>
    <xdr:sp macro="" textlink="">
      <xdr:nvSpPr>
        <xdr:cNvPr id="246" name="楕円 245">
          <a:extLst>
            <a:ext uri="{FF2B5EF4-FFF2-40B4-BE49-F238E27FC236}">
              <a16:creationId xmlns:a16="http://schemas.microsoft.com/office/drawing/2014/main" xmlns="" id="{8D4B5B7E-A634-4941-A2D2-CF52A92BEE65}"/>
            </a:ext>
          </a:extLst>
        </xdr:cNvPr>
        <xdr:cNvSpPr/>
      </xdr:nvSpPr>
      <xdr:spPr>
        <a:xfrm>
          <a:off x="9588500" y="10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151547</xdr:rowOff>
    </xdr:from>
    <xdr:to>
      <xdr:col>55</xdr:col>
      <xdr:colOff>0</xdr:colOff>
      <xdr:row>62</xdr:row>
      <xdr:rowOff>157145</xdr:rowOff>
    </xdr:to>
    <xdr:cxnSp macro="">
      <xdr:nvCxnSpPr>
        <xdr:cNvPr id="247" name="直線コネクタ 246">
          <a:extLst>
            <a:ext uri="{FF2B5EF4-FFF2-40B4-BE49-F238E27FC236}">
              <a16:creationId xmlns:a16="http://schemas.microsoft.com/office/drawing/2014/main" xmlns="" id="{9D3A0EB3-2959-4DC2-A29C-9BBC97C75867}"/>
            </a:ext>
          </a:extLst>
        </xdr:cNvPr>
        <xdr:cNvCxnSpPr/>
      </xdr:nvCxnSpPr>
      <xdr:spPr>
        <a:xfrm flipV="1">
          <a:off x="9639300" y="10781447"/>
          <a:ext cx="8382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109534</xdr:rowOff>
    </xdr:from>
    <xdr:to>
      <xdr:col>46</xdr:col>
      <xdr:colOff>38100</xdr:colOff>
      <xdr:row>63</xdr:row>
      <xdr:rowOff>39684</xdr:rowOff>
    </xdr:to>
    <xdr:sp macro="" textlink="">
      <xdr:nvSpPr>
        <xdr:cNvPr id="248" name="楕円 247">
          <a:extLst>
            <a:ext uri="{FF2B5EF4-FFF2-40B4-BE49-F238E27FC236}">
              <a16:creationId xmlns:a16="http://schemas.microsoft.com/office/drawing/2014/main" xmlns="" id="{30AFABEC-A717-462A-88CC-E0204E05F4F1}"/>
            </a:ext>
          </a:extLst>
        </xdr:cNvPr>
        <xdr:cNvSpPr/>
      </xdr:nvSpPr>
      <xdr:spPr>
        <a:xfrm>
          <a:off x="8699500" y="107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157145</xdr:rowOff>
    </xdr:from>
    <xdr:to>
      <xdr:col>50</xdr:col>
      <xdr:colOff>114300</xdr:colOff>
      <xdr:row>62</xdr:row>
      <xdr:rowOff>160334</xdr:rowOff>
    </xdr:to>
    <xdr:cxnSp macro="">
      <xdr:nvCxnSpPr>
        <xdr:cNvPr id="249" name="直線コネクタ 248">
          <a:extLst>
            <a:ext uri="{FF2B5EF4-FFF2-40B4-BE49-F238E27FC236}">
              <a16:creationId xmlns:a16="http://schemas.microsoft.com/office/drawing/2014/main" xmlns="" id="{78648638-97D1-4ABA-86B9-9A0230967B5F}"/>
            </a:ext>
          </a:extLst>
        </xdr:cNvPr>
        <xdr:cNvCxnSpPr/>
      </xdr:nvCxnSpPr>
      <xdr:spPr>
        <a:xfrm flipV="1">
          <a:off x="8750300" y="10787045"/>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114846</xdr:rowOff>
    </xdr:from>
    <xdr:to>
      <xdr:col>41</xdr:col>
      <xdr:colOff>101600</xdr:colOff>
      <xdr:row>63</xdr:row>
      <xdr:rowOff>44996</xdr:rowOff>
    </xdr:to>
    <xdr:sp macro="" textlink="">
      <xdr:nvSpPr>
        <xdr:cNvPr id="250" name="楕円 249">
          <a:extLst>
            <a:ext uri="{FF2B5EF4-FFF2-40B4-BE49-F238E27FC236}">
              <a16:creationId xmlns:a16="http://schemas.microsoft.com/office/drawing/2014/main" xmlns="" id="{8A5F210A-0704-4134-A6BF-C10CC60C8E47}"/>
            </a:ext>
          </a:extLst>
        </xdr:cNvPr>
        <xdr:cNvSpPr/>
      </xdr:nvSpPr>
      <xdr:spPr>
        <a:xfrm>
          <a:off x="7810500" y="1074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160334</xdr:rowOff>
    </xdr:from>
    <xdr:to>
      <xdr:col>45</xdr:col>
      <xdr:colOff>177800</xdr:colOff>
      <xdr:row>62</xdr:row>
      <xdr:rowOff>165646</xdr:rowOff>
    </xdr:to>
    <xdr:cxnSp macro="">
      <xdr:nvCxnSpPr>
        <xdr:cNvPr id="251" name="直線コネクタ 250">
          <a:extLst>
            <a:ext uri="{FF2B5EF4-FFF2-40B4-BE49-F238E27FC236}">
              <a16:creationId xmlns:a16="http://schemas.microsoft.com/office/drawing/2014/main" xmlns="" id="{DF303015-387F-4166-B447-E35146FFC61A}"/>
            </a:ext>
          </a:extLst>
        </xdr:cNvPr>
        <xdr:cNvCxnSpPr/>
      </xdr:nvCxnSpPr>
      <xdr:spPr>
        <a:xfrm flipV="1">
          <a:off x="7861300" y="10790234"/>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120424</xdr:rowOff>
    </xdr:from>
    <xdr:to>
      <xdr:col>36</xdr:col>
      <xdr:colOff>165100</xdr:colOff>
      <xdr:row>63</xdr:row>
      <xdr:rowOff>50574</xdr:rowOff>
    </xdr:to>
    <xdr:sp macro="" textlink="">
      <xdr:nvSpPr>
        <xdr:cNvPr id="252" name="楕円 251">
          <a:extLst>
            <a:ext uri="{FF2B5EF4-FFF2-40B4-BE49-F238E27FC236}">
              <a16:creationId xmlns:a16="http://schemas.microsoft.com/office/drawing/2014/main" xmlns="" id="{A3D49436-7083-44EA-A5E0-BFA3ABF811E0}"/>
            </a:ext>
          </a:extLst>
        </xdr:cNvPr>
        <xdr:cNvSpPr/>
      </xdr:nvSpPr>
      <xdr:spPr>
        <a:xfrm>
          <a:off x="6921500" y="107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165646</xdr:rowOff>
    </xdr:from>
    <xdr:to>
      <xdr:col>41</xdr:col>
      <xdr:colOff>50800</xdr:colOff>
      <xdr:row>62</xdr:row>
      <xdr:rowOff>171224</xdr:rowOff>
    </xdr:to>
    <xdr:cxnSp macro="">
      <xdr:nvCxnSpPr>
        <xdr:cNvPr id="253" name="直線コネクタ 252">
          <a:extLst>
            <a:ext uri="{FF2B5EF4-FFF2-40B4-BE49-F238E27FC236}">
              <a16:creationId xmlns:a16="http://schemas.microsoft.com/office/drawing/2014/main" xmlns="" id="{B0F280E2-9D62-4FEC-8D90-F23E16AD70B5}"/>
            </a:ext>
          </a:extLst>
        </xdr:cNvPr>
        <xdr:cNvCxnSpPr/>
      </xdr:nvCxnSpPr>
      <xdr:spPr>
        <a:xfrm flipV="1">
          <a:off x="6972300" y="10795546"/>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FE88A142-9C83-464B-A25A-94B86574A015}"/>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4D92F233-4A50-45AD-A417-981F984A2CC3}"/>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DE220AE9-A706-497D-8A1B-ED1FFC340739}"/>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5BA824EC-625C-431A-8E8A-DD64DA7023A4}"/>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27622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A375F90C-5570-40B1-9791-3F4AED8AA057}"/>
            </a:ext>
          </a:extLst>
        </xdr:cNvPr>
        <xdr:cNvSpPr txBox="1"/>
      </xdr:nvSpPr>
      <xdr:spPr>
        <a:xfrm>
          <a:off x="9327095" y="1082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30811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DFD3AFB7-C582-4D83-9214-F7D6CF333A34}"/>
            </a:ext>
          </a:extLst>
        </xdr:cNvPr>
        <xdr:cNvSpPr txBox="1"/>
      </xdr:nvSpPr>
      <xdr:spPr>
        <a:xfrm>
          <a:off x="8450795" y="1083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36123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D0CB9985-BB8F-420C-B521-06336952510D}"/>
            </a:ext>
          </a:extLst>
        </xdr:cNvPr>
        <xdr:cNvSpPr txBox="1"/>
      </xdr:nvSpPr>
      <xdr:spPr>
        <a:xfrm>
          <a:off x="7561795" y="108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41701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BDAF2862-DABC-4DB6-B653-328CD6AC0F0C}"/>
            </a:ext>
          </a:extLst>
        </xdr:cNvPr>
        <xdr:cNvSpPr txBox="1"/>
      </xdr:nvSpPr>
      <xdr:spPr>
        <a:xfrm>
          <a:off x="6672795" y="1084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76DDCFCC-3F48-40BF-BFA9-59EC1F0C81D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855CB1AE-E64B-4CD5-B3D1-9B188FD201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D3FCED9-9C9F-4310-9D80-C3EDED3884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DC967110-AE0E-428C-9183-7FF4D031CD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230DC687-7F24-4DA6-A1E0-363F54CE8E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15961FBB-5336-473B-8FE3-F27585E774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C9986135-70F7-4AC9-B3B0-471071B9C2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59B8F6D6-FB5F-4D18-83DD-D1F8FF7415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B6DD7F2B-6CE9-4B82-BE3A-94AF4575D9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FA509BF2-85E5-45BC-B424-FC73B13299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682F809-0362-4F88-B743-1EA7FDFCE3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1E8FC8E0-90FD-4011-BB0E-F4D1A46B12D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D570E164-BB17-4059-81E4-3A72725A4C0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038FB76A-75CF-4FDB-AB21-5930F2B92A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4811C362-6B91-49CB-86C0-F45F2A30E3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12BDF0D6-EBD8-40CA-B2A8-2C862EAE03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F1F02576-4FDC-4F32-ACDE-742E30B9FDF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EAF3B328-E01F-43A5-B42D-EFF5005F273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BCBED9FD-16C8-4B51-A496-A9DA8B7944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6913DDAB-FC8B-4338-9EFB-73BE1AB63B5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63550962-4019-4DB5-BE40-C0C84B340DC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6A4F0E3A-A101-4A3C-9000-4108D36F54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5F18703B-4788-4A82-9005-0A58FA7B9C9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0CCC4AA9-646A-4BC3-B2A5-EA77AEC87C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CD480A0A-CD29-4D1E-AE7C-0716D2C7B675}"/>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B032FEB3-5A0D-4AB9-BB88-625C4CDE48B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278D597E-5828-483C-A8B9-93358BB1821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A8C1E1C8-D8EE-4152-AA50-C6AFBFC047CD}"/>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xmlns="" id="{084E963A-406E-4147-925D-2EC10503E06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6DC3629F-3D4A-493D-8241-F805B4B93561}"/>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xmlns="" id="{877C7C18-6B8E-480D-82B0-6EB2328AD0FE}"/>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xmlns="" id="{DBE46E8C-5664-4DFE-8BD3-81F30C6D4A82}"/>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xmlns="" id="{E1FDEBC4-1C90-46D6-8163-D93C6D31FC31}"/>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xmlns="" id="{5A136739-A458-4051-9A5F-16405E640185}"/>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xmlns="" id="{326CB201-BB7F-406A-8579-72D3D6C34D63}"/>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C3E2C41D-4AC5-4CBB-A2D8-E09116D539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A1E382F6-AA66-4E68-B85C-5353ED6B0D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9BE3335-24FC-4FA4-AEC4-9BAE82247E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BB21905-2AF0-490E-9116-44CA763F463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9E6A27D-7334-4E03-B999-1E29267618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2" name="楕円 301">
          <a:extLst>
            <a:ext uri="{FF2B5EF4-FFF2-40B4-BE49-F238E27FC236}">
              <a16:creationId xmlns:a16="http://schemas.microsoft.com/office/drawing/2014/main" xmlns="" id="{AD2E3073-7DF4-48E2-BE23-8B9332D7D573}"/>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FFE1EB5C-2C9A-4D81-85A1-FFB470DAB05E}"/>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53975</xdr:rowOff>
    </xdr:from>
    <xdr:to>
      <xdr:col>20</xdr:col>
      <xdr:colOff>38100</xdr:colOff>
      <xdr:row>82</xdr:row>
      <xdr:rowOff>155575</xdr:rowOff>
    </xdr:to>
    <xdr:sp macro="" textlink="">
      <xdr:nvSpPr>
        <xdr:cNvPr id="304" name="楕円 303">
          <a:extLst>
            <a:ext uri="{FF2B5EF4-FFF2-40B4-BE49-F238E27FC236}">
              <a16:creationId xmlns:a16="http://schemas.microsoft.com/office/drawing/2014/main" xmlns="" id="{53151BCC-0E93-48C8-9F21-96820F03C601}"/>
            </a:ext>
          </a:extLst>
        </xdr:cNvPr>
        <xdr:cNvSpPr/>
      </xdr:nvSpPr>
      <xdr:spPr>
        <a:xfrm>
          <a:off x="3746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104775</xdr:rowOff>
    </xdr:to>
    <xdr:cxnSp macro="">
      <xdr:nvCxnSpPr>
        <xdr:cNvPr id="305" name="直線コネクタ 304">
          <a:extLst>
            <a:ext uri="{FF2B5EF4-FFF2-40B4-BE49-F238E27FC236}">
              <a16:creationId xmlns:a16="http://schemas.microsoft.com/office/drawing/2014/main" xmlns="" id="{82D9920C-28BC-4E91-BE34-E693B7F21D79}"/>
            </a:ext>
          </a:extLst>
        </xdr:cNvPr>
        <xdr:cNvCxnSpPr/>
      </xdr:nvCxnSpPr>
      <xdr:spPr>
        <a:xfrm flipV="1">
          <a:off x="3797300" y="1405128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6" name="楕円 305">
          <a:extLst>
            <a:ext uri="{FF2B5EF4-FFF2-40B4-BE49-F238E27FC236}">
              <a16:creationId xmlns:a16="http://schemas.microsoft.com/office/drawing/2014/main" xmlns="" id="{0290BDFC-7D6E-4F1E-A194-D9582B100847}"/>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104775</xdr:rowOff>
    </xdr:to>
    <xdr:cxnSp macro="">
      <xdr:nvCxnSpPr>
        <xdr:cNvPr id="307" name="直線コネクタ 306">
          <a:extLst>
            <a:ext uri="{FF2B5EF4-FFF2-40B4-BE49-F238E27FC236}">
              <a16:creationId xmlns:a16="http://schemas.microsoft.com/office/drawing/2014/main" xmlns="" id="{CB4EEF72-0F1B-41B1-A49A-2750C06174BF}"/>
            </a:ext>
          </a:extLst>
        </xdr:cNvPr>
        <xdr:cNvCxnSpPr/>
      </xdr:nvCxnSpPr>
      <xdr:spPr>
        <a:xfrm>
          <a:off x="2908300" y="141198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8" name="楕円 307">
          <a:extLst>
            <a:ext uri="{FF2B5EF4-FFF2-40B4-BE49-F238E27FC236}">
              <a16:creationId xmlns:a16="http://schemas.microsoft.com/office/drawing/2014/main" xmlns="" id="{A1352504-3287-4804-846B-73F272D5682A}"/>
            </a:ext>
          </a:extLst>
        </xdr:cNvPr>
        <xdr:cNvSpPr/>
      </xdr:nvSpPr>
      <xdr:spPr>
        <a:xfrm>
          <a:off x="1968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17145</xdr:rowOff>
    </xdr:from>
    <xdr:to>
      <xdr:col>15</xdr:col>
      <xdr:colOff>50800</xdr:colOff>
      <xdr:row>82</xdr:row>
      <xdr:rowOff>60961</xdr:rowOff>
    </xdr:to>
    <xdr:cxnSp macro="">
      <xdr:nvCxnSpPr>
        <xdr:cNvPr id="309" name="直線コネクタ 308">
          <a:extLst>
            <a:ext uri="{FF2B5EF4-FFF2-40B4-BE49-F238E27FC236}">
              <a16:creationId xmlns:a16="http://schemas.microsoft.com/office/drawing/2014/main" xmlns="" id="{790E9FAE-4601-4C43-9A16-8D93A58A4B29}"/>
            </a:ext>
          </a:extLst>
        </xdr:cNvPr>
        <xdr:cNvCxnSpPr/>
      </xdr:nvCxnSpPr>
      <xdr:spPr>
        <a:xfrm>
          <a:off x="2019300" y="140760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114936</xdr:rowOff>
    </xdr:from>
    <xdr:to>
      <xdr:col>6</xdr:col>
      <xdr:colOff>38100</xdr:colOff>
      <xdr:row>82</xdr:row>
      <xdr:rowOff>45086</xdr:rowOff>
    </xdr:to>
    <xdr:sp macro="" textlink="">
      <xdr:nvSpPr>
        <xdr:cNvPr id="310" name="楕円 309">
          <a:extLst>
            <a:ext uri="{FF2B5EF4-FFF2-40B4-BE49-F238E27FC236}">
              <a16:creationId xmlns:a16="http://schemas.microsoft.com/office/drawing/2014/main" xmlns="" id="{D98B7066-6AC1-44B1-88D8-F970133E333E}"/>
            </a:ext>
          </a:extLst>
        </xdr:cNvPr>
        <xdr:cNvSpPr/>
      </xdr:nvSpPr>
      <xdr:spPr>
        <a:xfrm>
          <a:off x="1079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82</xdr:row>
      <xdr:rowOff>17145</xdr:rowOff>
    </xdr:to>
    <xdr:cxnSp macro="">
      <xdr:nvCxnSpPr>
        <xdr:cNvPr id="311" name="直線コネクタ 310">
          <a:extLst>
            <a:ext uri="{FF2B5EF4-FFF2-40B4-BE49-F238E27FC236}">
              <a16:creationId xmlns:a16="http://schemas.microsoft.com/office/drawing/2014/main" xmlns="" id="{A1F409D3-9E3D-40FE-910E-89447DA08C4B}"/>
            </a:ext>
          </a:extLst>
        </xdr:cNvPr>
        <xdr:cNvCxnSpPr/>
      </xdr:nvCxnSpPr>
      <xdr:spPr>
        <a:xfrm>
          <a:off x="1130300" y="140531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xmlns="" id="{BCFF8A41-89A7-41FD-9784-00518F05DF2A}"/>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xmlns="" id="{0605A556-20D0-4EA3-B3B1-83DC8690B35A}"/>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xmlns="" id="{7981B7D0-340E-4B05-982F-FFDC4ECC575A}"/>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xmlns="" id="{5AA6A9A0-7B51-4BA9-9294-BE644E3CF97E}"/>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652</xdr:rowOff>
    </xdr:from>
    <xdr:ext cx="405111" cy="259045"/>
    <xdr:sp macro="" textlink="">
      <xdr:nvSpPr>
        <xdr:cNvPr id="316" name="n_1mainValue【公営住宅】&#10;有形固定資産減価償却率">
          <a:extLst>
            <a:ext uri="{FF2B5EF4-FFF2-40B4-BE49-F238E27FC236}">
              <a16:creationId xmlns:a16="http://schemas.microsoft.com/office/drawing/2014/main" xmlns="" id="{1EAABA43-6044-4AA6-A6AD-FE628074AC91}"/>
            </a:ext>
          </a:extLst>
        </xdr:cNvPr>
        <xdr:cNvSpPr txBox="1"/>
      </xdr:nvSpPr>
      <xdr:spPr>
        <a:xfrm>
          <a:off x="3582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7" name="n_2mainValue【公営住宅】&#10;有形固定資産減価償却率">
          <a:extLst>
            <a:ext uri="{FF2B5EF4-FFF2-40B4-BE49-F238E27FC236}">
              <a16:creationId xmlns:a16="http://schemas.microsoft.com/office/drawing/2014/main" xmlns="" id="{E2C0986C-E032-4200-BC2A-C34953AF4724}"/>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8" name="n_3mainValue【公営住宅】&#10;有形固定資産減価償却率">
          <a:extLst>
            <a:ext uri="{FF2B5EF4-FFF2-40B4-BE49-F238E27FC236}">
              <a16:creationId xmlns:a16="http://schemas.microsoft.com/office/drawing/2014/main" xmlns="" id="{C35E5287-FD21-4CDC-AE72-796FAE7A9553}"/>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9" name="n_4mainValue【公営住宅】&#10;有形固定資産減価償却率">
          <a:extLst>
            <a:ext uri="{FF2B5EF4-FFF2-40B4-BE49-F238E27FC236}">
              <a16:creationId xmlns:a16="http://schemas.microsoft.com/office/drawing/2014/main" xmlns="" id="{EE316E0C-E95F-429A-8C6C-39176BB285F6}"/>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254D4726-AD56-4431-A5BD-4908E82179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8A0808E0-F3E4-45EC-AB35-0014980A5E5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128741A5-E38E-4145-B0F0-C633F0CF42A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AA8F550C-071F-4611-B96A-E94FCA05A1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F014C69A-6314-46FD-8548-2459DC342A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6D1CEB74-C626-43AC-A452-7DD1924B9F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626ABA4B-FCF5-4F6C-B247-713EA35783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A2CB7A9E-4233-44BD-9AAD-535DE64D19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F43B1AF7-5C99-4617-9E7A-DF7B8243D4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3BBBACBD-4B34-4661-9CFE-37F7D1FBF8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D1D86EFB-D09D-4DFA-9397-C3B211CF7F6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0EB7A693-EC39-4245-A505-C255988C5B4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A4413BD6-52A0-4BDF-9B4E-4EF0C420D83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5F54DB4E-898D-4020-BE4B-75473BAD08D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0EDB5BC8-C5CA-4FBB-9B8C-BE9D49B413E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AD0158F8-7371-4A10-BB25-C55718D59415}"/>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65183C26-743A-457C-8212-70BA87EB3CE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D4F0C866-AF10-42FF-96B8-3FCD3E79419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4DE1F759-4A60-4EAF-BCB6-5EF89AC4BE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091364DF-AFC0-4CAD-B5AE-3D8089D63C8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BE4CA6A8-A52B-4A76-9EEF-51624640BD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xmlns="" id="{4B77B851-A018-416E-B9D5-D5B915D370FD}"/>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xmlns="" id="{4B5F187F-DE1A-4D6C-8702-51B18B25715E}"/>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xmlns="" id="{5B8DD962-DCB4-4145-8BA3-D1FE79EB2377}"/>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xmlns="" id="{66EF737A-A700-4F4B-8607-20BE6FEC724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xmlns="" id="{70ACEF4C-8CBC-455D-B2A5-93C607F32906}"/>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xmlns="" id="{A2D62705-6492-48EA-8897-FC213B527053}"/>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xmlns="" id="{BA4D9850-59FE-493B-9994-53C6EA118F77}"/>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xmlns="" id="{2602FDF9-0229-435B-8019-E33E55D41C0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xmlns="" id="{24C4437F-60D8-4878-8996-27854CDBFECA}"/>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xmlns="" id="{83DA1FC1-3204-460E-8205-CE2C140D0E82}"/>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xmlns="" id="{54086E20-F852-4C26-8188-77AD9332209F}"/>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7C69D8E8-E02B-4409-874F-5419AB0A4E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1DEB463B-0468-4338-83D0-54EF6C24B6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8056C691-6FCF-46CF-AE18-2F37BF079B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A88198F5-9664-4033-9DDD-00A4BE1EA5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9BD57B0C-8B68-4CE6-8DA0-0597BE97C5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115864</xdr:rowOff>
    </xdr:from>
    <xdr:to>
      <xdr:col>55</xdr:col>
      <xdr:colOff>50800</xdr:colOff>
      <xdr:row>86</xdr:row>
      <xdr:rowOff>46014</xdr:rowOff>
    </xdr:to>
    <xdr:sp macro="" textlink="">
      <xdr:nvSpPr>
        <xdr:cNvPr id="357" name="楕円 356">
          <a:extLst>
            <a:ext uri="{FF2B5EF4-FFF2-40B4-BE49-F238E27FC236}">
              <a16:creationId xmlns:a16="http://schemas.microsoft.com/office/drawing/2014/main" xmlns="" id="{B9BE4BA0-F58C-4612-8680-CE1AC713EAE8}"/>
            </a:ext>
          </a:extLst>
        </xdr:cNvPr>
        <xdr:cNvSpPr/>
      </xdr:nvSpPr>
      <xdr:spPr>
        <a:xfrm>
          <a:off x="10426700" y="1468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xmlns="" id="{2BB0AD4F-DD41-488D-80EA-C7708F5136EC}"/>
            </a:ext>
          </a:extLst>
        </xdr:cNvPr>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117877</xdr:rowOff>
    </xdr:from>
    <xdr:to>
      <xdr:col>50</xdr:col>
      <xdr:colOff>165100</xdr:colOff>
      <xdr:row>86</xdr:row>
      <xdr:rowOff>48027</xdr:rowOff>
    </xdr:to>
    <xdr:sp macro="" textlink="">
      <xdr:nvSpPr>
        <xdr:cNvPr id="359" name="楕円 358">
          <a:extLst>
            <a:ext uri="{FF2B5EF4-FFF2-40B4-BE49-F238E27FC236}">
              <a16:creationId xmlns:a16="http://schemas.microsoft.com/office/drawing/2014/main" xmlns="" id="{F3B53E08-359E-4CBD-8753-E6A4D58A4BBF}"/>
            </a:ext>
          </a:extLst>
        </xdr:cNvPr>
        <xdr:cNvSpPr/>
      </xdr:nvSpPr>
      <xdr:spPr>
        <a:xfrm>
          <a:off x="9588500" y="14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166664</xdr:rowOff>
    </xdr:from>
    <xdr:to>
      <xdr:col>55</xdr:col>
      <xdr:colOff>0</xdr:colOff>
      <xdr:row>85</xdr:row>
      <xdr:rowOff>168677</xdr:rowOff>
    </xdr:to>
    <xdr:cxnSp macro="">
      <xdr:nvCxnSpPr>
        <xdr:cNvPr id="360" name="直線コネクタ 359">
          <a:extLst>
            <a:ext uri="{FF2B5EF4-FFF2-40B4-BE49-F238E27FC236}">
              <a16:creationId xmlns:a16="http://schemas.microsoft.com/office/drawing/2014/main" xmlns="" id="{B477A3F2-8C9B-4E0E-9786-0216CC68C1C3}"/>
            </a:ext>
          </a:extLst>
        </xdr:cNvPr>
        <xdr:cNvCxnSpPr/>
      </xdr:nvCxnSpPr>
      <xdr:spPr>
        <a:xfrm flipV="1">
          <a:off x="9639300" y="14739914"/>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118379</xdr:rowOff>
    </xdr:from>
    <xdr:to>
      <xdr:col>46</xdr:col>
      <xdr:colOff>38100</xdr:colOff>
      <xdr:row>86</xdr:row>
      <xdr:rowOff>48529</xdr:rowOff>
    </xdr:to>
    <xdr:sp macro="" textlink="">
      <xdr:nvSpPr>
        <xdr:cNvPr id="361" name="楕円 360">
          <a:extLst>
            <a:ext uri="{FF2B5EF4-FFF2-40B4-BE49-F238E27FC236}">
              <a16:creationId xmlns:a16="http://schemas.microsoft.com/office/drawing/2014/main" xmlns="" id="{089929C2-4858-4689-B61F-D602F1BB3E26}"/>
            </a:ext>
          </a:extLst>
        </xdr:cNvPr>
        <xdr:cNvSpPr/>
      </xdr:nvSpPr>
      <xdr:spPr>
        <a:xfrm>
          <a:off x="8699500" y="146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168677</xdr:rowOff>
    </xdr:from>
    <xdr:to>
      <xdr:col>50</xdr:col>
      <xdr:colOff>114300</xdr:colOff>
      <xdr:row>85</xdr:row>
      <xdr:rowOff>169179</xdr:rowOff>
    </xdr:to>
    <xdr:cxnSp macro="">
      <xdr:nvCxnSpPr>
        <xdr:cNvPr id="362" name="直線コネクタ 361">
          <a:extLst>
            <a:ext uri="{FF2B5EF4-FFF2-40B4-BE49-F238E27FC236}">
              <a16:creationId xmlns:a16="http://schemas.microsoft.com/office/drawing/2014/main" xmlns="" id="{D9267D0D-853D-4960-A200-05DC65E82A43}"/>
            </a:ext>
          </a:extLst>
        </xdr:cNvPr>
        <xdr:cNvCxnSpPr/>
      </xdr:nvCxnSpPr>
      <xdr:spPr>
        <a:xfrm flipV="1">
          <a:off x="8750300" y="14741927"/>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118974</xdr:rowOff>
    </xdr:from>
    <xdr:to>
      <xdr:col>41</xdr:col>
      <xdr:colOff>101600</xdr:colOff>
      <xdr:row>86</xdr:row>
      <xdr:rowOff>49124</xdr:rowOff>
    </xdr:to>
    <xdr:sp macro="" textlink="">
      <xdr:nvSpPr>
        <xdr:cNvPr id="363" name="楕円 362">
          <a:extLst>
            <a:ext uri="{FF2B5EF4-FFF2-40B4-BE49-F238E27FC236}">
              <a16:creationId xmlns:a16="http://schemas.microsoft.com/office/drawing/2014/main" xmlns="" id="{19821A67-7DD2-43C9-9CC5-3A095B66B748}"/>
            </a:ext>
          </a:extLst>
        </xdr:cNvPr>
        <xdr:cNvSpPr/>
      </xdr:nvSpPr>
      <xdr:spPr>
        <a:xfrm>
          <a:off x="7810500" y="146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169179</xdr:rowOff>
    </xdr:from>
    <xdr:to>
      <xdr:col>45</xdr:col>
      <xdr:colOff>177800</xdr:colOff>
      <xdr:row>85</xdr:row>
      <xdr:rowOff>169774</xdr:rowOff>
    </xdr:to>
    <xdr:cxnSp macro="">
      <xdr:nvCxnSpPr>
        <xdr:cNvPr id="364" name="直線コネクタ 363">
          <a:extLst>
            <a:ext uri="{FF2B5EF4-FFF2-40B4-BE49-F238E27FC236}">
              <a16:creationId xmlns:a16="http://schemas.microsoft.com/office/drawing/2014/main" xmlns="" id="{9030A5E8-CCBC-4B6B-8402-F894DE377346}"/>
            </a:ext>
          </a:extLst>
        </xdr:cNvPr>
        <xdr:cNvCxnSpPr/>
      </xdr:nvCxnSpPr>
      <xdr:spPr>
        <a:xfrm flipV="1">
          <a:off x="7861300" y="1474242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115636</xdr:rowOff>
    </xdr:from>
    <xdr:to>
      <xdr:col>36</xdr:col>
      <xdr:colOff>165100</xdr:colOff>
      <xdr:row>86</xdr:row>
      <xdr:rowOff>45786</xdr:rowOff>
    </xdr:to>
    <xdr:sp macro="" textlink="">
      <xdr:nvSpPr>
        <xdr:cNvPr id="365" name="楕円 364">
          <a:extLst>
            <a:ext uri="{FF2B5EF4-FFF2-40B4-BE49-F238E27FC236}">
              <a16:creationId xmlns:a16="http://schemas.microsoft.com/office/drawing/2014/main" xmlns="" id="{A261681A-88D6-454B-99A7-F30B1D6D134E}"/>
            </a:ext>
          </a:extLst>
        </xdr:cNvPr>
        <xdr:cNvSpPr/>
      </xdr:nvSpPr>
      <xdr:spPr>
        <a:xfrm>
          <a:off x="6921500" y="146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166436</xdr:rowOff>
    </xdr:from>
    <xdr:to>
      <xdr:col>41</xdr:col>
      <xdr:colOff>50800</xdr:colOff>
      <xdr:row>85</xdr:row>
      <xdr:rowOff>169774</xdr:rowOff>
    </xdr:to>
    <xdr:cxnSp macro="">
      <xdr:nvCxnSpPr>
        <xdr:cNvPr id="366" name="直線コネクタ 365">
          <a:extLst>
            <a:ext uri="{FF2B5EF4-FFF2-40B4-BE49-F238E27FC236}">
              <a16:creationId xmlns:a16="http://schemas.microsoft.com/office/drawing/2014/main" xmlns="" id="{4E5B95AA-80A7-4B40-A6AC-3AA476C428E2}"/>
            </a:ext>
          </a:extLst>
        </xdr:cNvPr>
        <xdr:cNvCxnSpPr/>
      </xdr:nvCxnSpPr>
      <xdr:spPr>
        <a:xfrm>
          <a:off x="6972300" y="1473968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xmlns="" id="{5EAA256B-82B3-43F8-97EB-2A2E7BB467B1}"/>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xmlns="" id="{0DF1D7C7-B60B-4DF2-BAF6-B82BF798B0EF}"/>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xmlns="" id="{81657636-4A7C-47C4-BA1D-042F6D2FE64F}"/>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xmlns="" id="{6E679977-7A01-4136-8877-488DCA747DBC}"/>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39154</xdr:rowOff>
    </xdr:from>
    <xdr:ext cx="469744" cy="259045"/>
    <xdr:sp macro="" textlink="">
      <xdr:nvSpPr>
        <xdr:cNvPr id="371" name="n_1mainValue【公営住宅】&#10;一人当たり面積">
          <a:extLst>
            <a:ext uri="{FF2B5EF4-FFF2-40B4-BE49-F238E27FC236}">
              <a16:creationId xmlns:a16="http://schemas.microsoft.com/office/drawing/2014/main" xmlns="" id="{F634D454-A2DF-40B7-9614-821FD95838E3}"/>
            </a:ext>
          </a:extLst>
        </xdr:cNvPr>
        <xdr:cNvSpPr txBox="1"/>
      </xdr:nvSpPr>
      <xdr:spPr>
        <a:xfrm>
          <a:off x="9391727" y="147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39656</xdr:rowOff>
    </xdr:from>
    <xdr:ext cx="469744" cy="259045"/>
    <xdr:sp macro="" textlink="">
      <xdr:nvSpPr>
        <xdr:cNvPr id="372" name="n_2mainValue【公営住宅】&#10;一人当たり面積">
          <a:extLst>
            <a:ext uri="{FF2B5EF4-FFF2-40B4-BE49-F238E27FC236}">
              <a16:creationId xmlns:a16="http://schemas.microsoft.com/office/drawing/2014/main" xmlns="" id="{04D9AE6D-66E2-43E7-A4BC-748794328F87}"/>
            </a:ext>
          </a:extLst>
        </xdr:cNvPr>
        <xdr:cNvSpPr txBox="1"/>
      </xdr:nvSpPr>
      <xdr:spPr>
        <a:xfrm>
          <a:off x="8515427" y="147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40251</xdr:rowOff>
    </xdr:from>
    <xdr:ext cx="469744" cy="259045"/>
    <xdr:sp macro="" textlink="">
      <xdr:nvSpPr>
        <xdr:cNvPr id="373" name="n_3mainValue【公営住宅】&#10;一人当たり面積">
          <a:extLst>
            <a:ext uri="{FF2B5EF4-FFF2-40B4-BE49-F238E27FC236}">
              <a16:creationId xmlns:a16="http://schemas.microsoft.com/office/drawing/2014/main" xmlns="" id="{9D3C20CF-3CD0-40C3-9C75-2F60E2ECF9B2}"/>
            </a:ext>
          </a:extLst>
        </xdr:cNvPr>
        <xdr:cNvSpPr txBox="1"/>
      </xdr:nvSpPr>
      <xdr:spPr>
        <a:xfrm>
          <a:off x="7626427"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36913</xdr:rowOff>
    </xdr:from>
    <xdr:ext cx="469744" cy="259045"/>
    <xdr:sp macro="" textlink="">
      <xdr:nvSpPr>
        <xdr:cNvPr id="374" name="n_4mainValue【公営住宅】&#10;一人当たり面積">
          <a:extLst>
            <a:ext uri="{FF2B5EF4-FFF2-40B4-BE49-F238E27FC236}">
              <a16:creationId xmlns:a16="http://schemas.microsoft.com/office/drawing/2014/main" xmlns="" id="{C4062EB5-354A-446D-B892-FA45E95E9FB3}"/>
            </a:ext>
          </a:extLst>
        </xdr:cNvPr>
        <xdr:cNvSpPr txBox="1"/>
      </xdr:nvSpPr>
      <xdr:spPr>
        <a:xfrm>
          <a:off x="6737427" y="147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7EFAF914-0184-478C-909D-E40BA7EBB4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A299CAB6-B362-40A2-B42C-F43FB1D921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4CF19C81-12D9-4743-815A-9110BB01B9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833FC3A0-A366-401E-BA9B-0B0965B82F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1C1BDA60-902A-47D8-8910-1522973E41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513A8B45-0A5F-40D5-940C-E1086C0735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710DDD1D-06BF-4BA6-9003-9EA2E7262E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BC55787B-8225-44B7-82AC-3D331A69D4C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7AB27B5A-755A-4475-9053-7876986B63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971ECD52-8045-42C1-B22F-ED07833D84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EB4DB091-E3F0-4224-AEA7-01EA80C9E8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257FF2A7-B31F-45AE-BF14-8196DBF261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2B9BEC04-8059-45F6-B126-116F6E56D9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5B5E493A-1D2E-429B-8112-704AC32A05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D6CF5D56-4254-4414-9447-D4983433B8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52B5143F-58E8-43C9-B57E-8AD7DE59A39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F5709060-36E0-4241-9980-A7917DF082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B3157468-2CA5-4B63-89D8-2AE201E32A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7AF4E397-C680-45F5-ADBF-4EF29C57DD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AB05C0A0-BBB3-4BD9-B836-D2BC1576DF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F749C57C-CA08-404E-B082-983EC3B403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182D039B-D4AF-475E-A6B5-757EC76BA2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180E49B2-F255-4F95-82FB-AB8B59C6AF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8AD82028-16AE-4E11-BFC8-F7DDFC80F1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xmlns="" id="{594FCEC1-05F7-4DC0-AEC1-B94B9AEEDA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xmlns="" id="{3149CC0B-E9D1-4568-8A10-34FA90C25D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xmlns="" id="{96161230-39E0-4F69-8B26-B621A7F4CA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xmlns="" id="{44F5BF30-ADEC-45C0-970F-53E652D64DA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xmlns="" id="{8E3E63CD-3B06-47C8-A972-6EDE11565A3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xmlns="" id="{3EE2C852-B530-4C2E-ACB3-6D0CE210F26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xmlns="" id="{313312A7-A526-4B33-8814-764384C2F9F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xmlns="" id="{69F0517A-A5F9-42FD-8DEF-95F067FA57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xmlns="" id="{DAB9FAAD-344E-42AD-BDCF-2E8F9ED1A3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xmlns="" id="{C7D375D0-696D-4CEA-927A-7351655F9C4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xmlns="" id="{A02742A9-AB0A-499C-B11B-3E260F7F9BF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xmlns="" id="{63C186FD-CC60-4738-AE97-52FADD8086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xmlns="" id="{1C58F45D-BF9F-43B8-9A8A-A586379724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xmlns="" id="{99C21BB6-AA54-4E3D-A893-F0CDE497236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xmlns="" id="{CEACBB0C-40D8-4779-887E-3817E739C7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xmlns="" id="{F8B931A5-D132-49BD-A0C0-A238CDE90C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xmlns="" id="{933AF58E-6789-4A89-8958-A172F1F7BE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xmlns="" id="{91C8E294-1603-43BD-BDD0-9CF7DFE2233F}"/>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xmlns="" id="{4BD88DD0-E123-4D0A-9902-F93DC3487C6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xmlns="" id="{9137C747-AB0A-4788-8F8C-4B6CA5A48FE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xmlns="" id="{8086BAEC-8843-4FD4-A3B6-A8E9E8A807D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xmlns="" id="{1F21C57E-778E-49A3-BAF8-9E6EBCDFF99B}"/>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xmlns="" id="{C254F10C-ECCE-4A8E-995B-7A67BD2F01F1}"/>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xmlns="" id="{1FD5B3F4-B3D1-4B3F-988F-85E3F7136D77}"/>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xmlns="" id="{63453B76-B6C8-4B47-9530-07133C03A5AF}"/>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xmlns="" id="{1D2C4AC0-6F1F-46EC-A1CB-A78CC479C5E7}"/>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xmlns="" id="{3C14F37E-E9ED-473B-8D41-4F135BE771E3}"/>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xmlns="" id="{B8594D07-FE66-4836-B4B0-59AE32641ADB}"/>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D22CF5C4-5BB0-416A-B52D-ADA4D619E7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D7EADF45-EB2A-4A27-92DE-347AB3DDB5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CC6C1490-7820-4701-B1C5-96004176A6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731B9D32-CF05-4437-A23A-399C5978D2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1F9D074-2CAA-4403-A68B-C40A291C39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31931</xdr:rowOff>
    </xdr:from>
    <xdr:to>
      <xdr:col>85</xdr:col>
      <xdr:colOff>177800</xdr:colOff>
      <xdr:row>41</xdr:row>
      <xdr:rowOff>133531</xdr:rowOff>
    </xdr:to>
    <xdr:sp macro="" textlink="">
      <xdr:nvSpPr>
        <xdr:cNvPr id="432" name="楕円 431">
          <a:extLst>
            <a:ext uri="{FF2B5EF4-FFF2-40B4-BE49-F238E27FC236}">
              <a16:creationId xmlns:a16="http://schemas.microsoft.com/office/drawing/2014/main" xmlns="" id="{BCFAB4DE-DD47-4880-B52A-7216EB819138}"/>
            </a:ext>
          </a:extLst>
        </xdr:cNvPr>
        <xdr:cNvSpPr/>
      </xdr:nvSpPr>
      <xdr:spPr>
        <a:xfrm>
          <a:off x="16268700" y="70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10358</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xmlns="" id="{62931887-644A-467E-98F0-901E3BB79D51}"/>
            </a:ext>
          </a:extLst>
        </xdr:cNvPr>
        <xdr:cNvSpPr txBox="1"/>
      </xdr:nvSpPr>
      <xdr:spPr>
        <a:xfrm>
          <a:off x="16357600"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434" name="楕円 433">
          <a:extLst>
            <a:ext uri="{FF2B5EF4-FFF2-40B4-BE49-F238E27FC236}">
              <a16:creationId xmlns:a16="http://schemas.microsoft.com/office/drawing/2014/main" xmlns="" id="{AD337758-C04F-47B1-87AD-2B4D66CF6886}"/>
            </a:ext>
          </a:extLst>
        </xdr:cNvPr>
        <xdr:cNvSpPr/>
      </xdr:nvSpPr>
      <xdr:spPr>
        <a:xfrm>
          <a:off x="15430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41</xdr:row>
      <xdr:rowOff>82731</xdr:rowOff>
    </xdr:to>
    <xdr:cxnSp macro="">
      <xdr:nvCxnSpPr>
        <xdr:cNvPr id="435" name="直線コネクタ 434">
          <a:extLst>
            <a:ext uri="{FF2B5EF4-FFF2-40B4-BE49-F238E27FC236}">
              <a16:creationId xmlns:a16="http://schemas.microsoft.com/office/drawing/2014/main" xmlns="" id="{3340597A-9FEB-4C72-9722-6EDFD848B193}"/>
            </a:ext>
          </a:extLst>
        </xdr:cNvPr>
        <xdr:cNvCxnSpPr/>
      </xdr:nvCxnSpPr>
      <xdr:spPr>
        <a:xfrm>
          <a:off x="15481300" y="6955427"/>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64588</xdr:rowOff>
    </xdr:from>
    <xdr:to>
      <xdr:col>76</xdr:col>
      <xdr:colOff>165100</xdr:colOff>
      <xdr:row>40</xdr:row>
      <xdr:rowOff>166188</xdr:rowOff>
    </xdr:to>
    <xdr:sp macro="" textlink="">
      <xdr:nvSpPr>
        <xdr:cNvPr id="436" name="楕円 435">
          <a:extLst>
            <a:ext uri="{FF2B5EF4-FFF2-40B4-BE49-F238E27FC236}">
              <a16:creationId xmlns:a16="http://schemas.microsoft.com/office/drawing/2014/main" xmlns="" id="{0C2048AA-5EFA-4408-A439-52C90A2A9CB7}"/>
            </a:ext>
          </a:extLst>
        </xdr:cNvPr>
        <xdr:cNvSpPr/>
      </xdr:nvSpPr>
      <xdr:spPr>
        <a:xfrm>
          <a:off x="14541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97427</xdr:rowOff>
    </xdr:from>
    <xdr:to>
      <xdr:col>81</xdr:col>
      <xdr:colOff>50800</xdr:colOff>
      <xdr:row>40</xdr:row>
      <xdr:rowOff>115388</xdr:rowOff>
    </xdr:to>
    <xdr:cxnSp macro="">
      <xdr:nvCxnSpPr>
        <xdr:cNvPr id="437" name="直線コネクタ 436">
          <a:extLst>
            <a:ext uri="{FF2B5EF4-FFF2-40B4-BE49-F238E27FC236}">
              <a16:creationId xmlns:a16="http://schemas.microsoft.com/office/drawing/2014/main" xmlns="" id="{124652C0-E525-498F-99A9-C63344C2F3AE}"/>
            </a:ext>
          </a:extLst>
        </xdr:cNvPr>
        <xdr:cNvCxnSpPr/>
      </xdr:nvCxnSpPr>
      <xdr:spPr>
        <a:xfrm flipV="1">
          <a:off x="14592300" y="69554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33565</xdr:rowOff>
    </xdr:from>
    <xdr:to>
      <xdr:col>72</xdr:col>
      <xdr:colOff>38100</xdr:colOff>
      <xdr:row>40</xdr:row>
      <xdr:rowOff>135165</xdr:rowOff>
    </xdr:to>
    <xdr:sp macro="" textlink="">
      <xdr:nvSpPr>
        <xdr:cNvPr id="438" name="楕円 437">
          <a:extLst>
            <a:ext uri="{FF2B5EF4-FFF2-40B4-BE49-F238E27FC236}">
              <a16:creationId xmlns:a16="http://schemas.microsoft.com/office/drawing/2014/main" xmlns="" id="{8114687D-9266-430A-8920-1AB5AA38B240}"/>
            </a:ext>
          </a:extLst>
        </xdr:cNvPr>
        <xdr:cNvSpPr/>
      </xdr:nvSpPr>
      <xdr:spPr>
        <a:xfrm>
          <a:off x="13652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84365</xdr:rowOff>
    </xdr:from>
    <xdr:to>
      <xdr:col>76</xdr:col>
      <xdr:colOff>114300</xdr:colOff>
      <xdr:row>40</xdr:row>
      <xdr:rowOff>115388</xdr:rowOff>
    </xdr:to>
    <xdr:cxnSp macro="">
      <xdr:nvCxnSpPr>
        <xdr:cNvPr id="439" name="直線コネクタ 438">
          <a:extLst>
            <a:ext uri="{FF2B5EF4-FFF2-40B4-BE49-F238E27FC236}">
              <a16:creationId xmlns:a16="http://schemas.microsoft.com/office/drawing/2014/main" xmlns="" id="{25471798-0DEB-447A-8B4C-DFBF9710DF5B}"/>
            </a:ext>
          </a:extLst>
        </xdr:cNvPr>
        <xdr:cNvCxnSpPr/>
      </xdr:nvCxnSpPr>
      <xdr:spPr>
        <a:xfrm>
          <a:off x="13703300" y="69423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154396</xdr:rowOff>
    </xdr:from>
    <xdr:to>
      <xdr:col>67</xdr:col>
      <xdr:colOff>101600</xdr:colOff>
      <xdr:row>39</xdr:row>
      <xdr:rowOff>84546</xdr:rowOff>
    </xdr:to>
    <xdr:sp macro="" textlink="">
      <xdr:nvSpPr>
        <xdr:cNvPr id="440" name="楕円 439">
          <a:extLst>
            <a:ext uri="{FF2B5EF4-FFF2-40B4-BE49-F238E27FC236}">
              <a16:creationId xmlns:a16="http://schemas.microsoft.com/office/drawing/2014/main" xmlns="" id="{9ED0E97C-2EBA-436E-8542-F0FB3DCE92D6}"/>
            </a:ext>
          </a:extLst>
        </xdr:cNvPr>
        <xdr:cNvSpPr/>
      </xdr:nvSpPr>
      <xdr:spPr>
        <a:xfrm>
          <a:off x="12763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33746</xdr:rowOff>
    </xdr:from>
    <xdr:to>
      <xdr:col>71</xdr:col>
      <xdr:colOff>177800</xdr:colOff>
      <xdr:row>40</xdr:row>
      <xdr:rowOff>84365</xdr:rowOff>
    </xdr:to>
    <xdr:cxnSp macro="">
      <xdr:nvCxnSpPr>
        <xdr:cNvPr id="441" name="直線コネクタ 440">
          <a:extLst>
            <a:ext uri="{FF2B5EF4-FFF2-40B4-BE49-F238E27FC236}">
              <a16:creationId xmlns:a16="http://schemas.microsoft.com/office/drawing/2014/main" xmlns="" id="{1E9427C2-456E-4F87-A9B5-8C8787FD90CC}"/>
            </a:ext>
          </a:extLst>
        </xdr:cNvPr>
        <xdr:cNvCxnSpPr/>
      </xdr:nvCxnSpPr>
      <xdr:spPr>
        <a:xfrm>
          <a:off x="12814300" y="672029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xmlns="" id="{E154D106-0956-47BC-A808-5D3135687FE6}"/>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xmlns="" id="{AABC9FED-D1F6-49FF-8345-E95B6DF8C7A5}"/>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xmlns="" id="{21B357CD-10B4-4A7D-9114-DBEA82EA7F6D}"/>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xmlns="" id="{52F04132-1E74-4E46-9723-E454A56BE5F5}"/>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xmlns="" id="{09010A44-0231-4009-8699-A642FA80399E}"/>
            </a:ext>
          </a:extLst>
        </xdr:cNvPr>
        <xdr:cNvSpPr txBox="1"/>
      </xdr:nvSpPr>
      <xdr:spPr>
        <a:xfrm>
          <a:off x="152660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157315</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xmlns="" id="{5383F82E-AADC-4222-BA40-4F9CD6E3F874}"/>
            </a:ext>
          </a:extLst>
        </xdr:cNvPr>
        <xdr:cNvSpPr txBox="1"/>
      </xdr:nvSpPr>
      <xdr:spPr>
        <a:xfrm>
          <a:off x="14389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126292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xmlns="" id="{BBC77555-921B-48B9-A9E0-4AA5257500E4}"/>
            </a:ext>
          </a:extLst>
        </xdr:cNvPr>
        <xdr:cNvSpPr txBox="1"/>
      </xdr:nvSpPr>
      <xdr:spPr>
        <a:xfrm>
          <a:off x="13500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75673</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xmlns="" id="{35CA3D02-8D47-4FE5-9473-F160AC3D4628}"/>
            </a:ext>
          </a:extLst>
        </xdr:cNvPr>
        <xdr:cNvSpPr txBox="1"/>
      </xdr:nvSpPr>
      <xdr:spPr>
        <a:xfrm>
          <a:off x="12611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xmlns="" id="{E9B7290C-AF46-4425-B630-2952449F5F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xmlns="" id="{6EFDC539-F797-4451-A40D-BDAB1B6FC5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xmlns="" id="{ABE7AC5C-9973-4837-9349-0E9D1A5C8E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xmlns="" id="{EDBDE5BC-E298-43ED-9D2F-4881D3B939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xmlns="" id="{79C34DC9-1CB0-4D80-852E-50695095CC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xmlns="" id="{18F24BA7-BADF-4E88-859D-9D0C4A910A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xmlns="" id="{619B71C2-94A1-4255-BD13-9BEAB831D0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xmlns="" id="{C6734457-246A-4736-8639-13A7DC624E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xmlns="" id="{D7AE924A-0715-4776-8C03-C92427378B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xmlns="" id="{35A7DC9E-3175-4AFC-87A1-CBD7AFCF23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xmlns="" id="{009DFB77-E574-4E99-A91E-D1D7EE4773B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xmlns="" id="{3E050DA4-3587-45E9-8696-F2E180EBD1F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xmlns="" id="{41C35CA6-922B-4842-AC4F-7AD5C2ACDD8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xmlns="" id="{0B13158F-93F3-4CE0-A533-652A38E0058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xmlns="" id="{C1E85DEB-0189-4069-B12A-3916AAEC5A4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xmlns="" id="{53FF82F1-572C-410B-B19B-8B743535447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xmlns="" id="{0DF2752A-1B9E-48CF-9609-6A050D97867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xmlns="" id="{FEE0A9B3-677E-4C74-AA27-2321415F6F3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xmlns="" id="{14ADAA5A-FF6C-4DED-ADE2-8E53C9EE94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xmlns="" id="{F4870FE8-CB33-44AF-B6F3-BE1503CDD6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xmlns="" id="{FB4F41A5-5CBD-43B4-BE49-F77F020342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xmlns="" id="{77077F1B-0161-4CFC-834C-F00F51ADCF2C}"/>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xmlns="" id="{B9042ED5-07C2-4A7D-BA6C-3EE381E46BF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xmlns="" id="{411961EE-5CD5-4974-A414-D4F60F7AF01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xmlns="" id="{F576BF34-EC4A-4D73-BC8E-91E3EEC56E49}"/>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xmlns="" id="{D26839ED-7E24-4BE0-BB5D-E5B61327286E}"/>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xmlns="" id="{78EA3DF8-0CC4-4381-8EBB-5AC4AFC59DD8}"/>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xmlns="" id="{20767B7E-3AA5-4FAE-9648-93093224C43C}"/>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xmlns="" id="{6274C374-CDC3-4E88-8F05-84D7BDCB0954}"/>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xmlns="" id="{0615A15F-3E3B-429F-8C3A-E35338B18518}"/>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xmlns="" id="{8E29C414-DD2D-4BBE-AFFD-F788E92FA6C5}"/>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xmlns="" id="{FA1276BF-EE21-4D26-9092-391B3A07105F}"/>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5B12FAB0-03BA-415F-BEBB-B8EC815C3F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315E9AA2-E14E-4235-A48F-978B572006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99CB4AAD-7761-40B2-942B-16FC2F3DD5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90567F0-8F5C-4AF2-984A-B01E4C57A7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C16632CA-6AA7-463E-B937-95C6DED60E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87" name="楕円 486">
          <a:extLst>
            <a:ext uri="{FF2B5EF4-FFF2-40B4-BE49-F238E27FC236}">
              <a16:creationId xmlns:a16="http://schemas.microsoft.com/office/drawing/2014/main" xmlns="" id="{DC03B29A-443C-4521-A688-77722247E910}"/>
            </a:ext>
          </a:extLst>
        </xdr:cNvPr>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xmlns="" id="{D7F70039-316F-4D54-B191-2B716D1C2DCC}"/>
            </a:ext>
          </a:extLst>
        </xdr:cNvPr>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167132</xdr:rowOff>
    </xdr:from>
    <xdr:to>
      <xdr:col>112</xdr:col>
      <xdr:colOff>38100</xdr:colOff>
      <xdr:row>40</xdr:row>
      <xdr:rowOff>97282</xdr:rowOff>
    </xdr:to>
    <xdr:sp macro="" textlink="">
      <xdr:nvSpPr>
        <xdr:cNvPr id="489" name="楕円 488">
          <a:extLst>
            <a:ext uri="{FF2B5EF4-FFF2-40B4-BE49-F238E27FC236}">
              <a16:creationId xmlns:a16="http://schemas.microsoft.com/office/drawing/2014/main" xmlns="" id="{79F90F30-3C7A-4BE0-B62F-2D2FFD0DF221}"/>
            </a:ext>
          </a:extLst>
        </xdr:cNvPr>
        <xdr:cNvSpPr/>
      </xdr:nvSpPr>
      <xdr:spPr>
        <a:xfrm>
          <a:off x="21272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46482</xdr:rowOff>
    </xdr:to>
    <xdr:cxnSp macro="">
      <xdr:nvCxnSpPr>
        <xdr:cNvPr id="490" name="直線コネクタ 489">
          <a:extLst>
            <a:ext uri="{FF2B5EF4-FFF2-40B4-BE49-F238E27FC236}">
              <a16:creationId xmlns:a16="http://schemas.microsoft.com/office/drawing/2014/main" xmlns="" id="{A2FE86EC-5BB3-4750-B322-18B0D7B482A5}"/>
            </a:ext>
          </a:extLst>
        </xdr:cNvPr>
        <xdr:cNvCxnSpPr/>
      </xdr:nvCxnSpPr>
      <xdr:spPr>
        <a:xfrm flipV="1">
          <a:off x="21323300" y="69021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1" name="楕円 490">
          <a:extLst>
            <a:ext uri="{FF2B5EF4-FFF2-40B4-BE49-F238E27FC236}">
              <a16:creationId xmlns:a16="http://schemas.microsoft.com/office/drawing/2014/main" xmlns="" id="{787CFB76-3F22-4361-9D1B-23834CB481A1}"/>
            </a:ext>
          </a:extLst>
        </xdr:cNvPr>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46482</xdr:rowOff>
    </xdr:from>
    <xdr:to>
      <xdr:col>111</xdr:col>
      <xdr:colOff>177800</xdr:colOff>
      <xdr:row>40</xdr:row>
      <xdr:rowOff>48768</xdr:rowOff>
    </xdr:to>
    <xdr:cxnSp macro="">
      <xdr:nvCxnSpPr>
        <xdr:cNvPr id="492" name="直線コネクタ 491">
          <a:extLst>
            <a:ext uri="{FF2B5EF4-FFF2-40B4-BE49-F238E27FC236}">
              <a16:creationId xmlns:a16="http://schemas.microsoft.com/office/drawing/2014/main" xmlns="" id="{7EB660AD-0E25-416D-A9C8-85A1325B1DA8}"/>
            </a:ext>
          </a:extLst>
        </xdr:cNvPr>
        <xdr:cNvCxnSpPr/>
      </xdr:nvCxnSpPr>
      <xdr:spPr>
        <a:xfrm flipV="1">
          <a:off x="20434300" y="690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3" name="楕円 492">
          <a:extLst>
            <a:ext uri="{FF2B5EF4-FFF2-40B4-BE49-F238E27FC236}">
              <a16:creationId xmlns:a16="http://schemas.microsoft.com/office/drawing/2014/main" xmlns="" id="{0E36C1FA-B0EA-4C45-A2F6-13A0571C62D3}"/>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53340</xdr:rowOff>
    </xdr:to>
    <xdr:cxnSp macro="">
      <xdr:nvCxnSpPr>
        <xdr:cNvPr id="494" name="直線コネクタ 493">
          <a:extLst>
            <a:ext uri="{FF2B5EF4-FFF2-40B4-BE49-F238E27FC236}">
              <a16:creationId xmlns:a16="http://schemas.microsoft.com/office/drawing/2014/main" xmlns="" id="{BFCD849A-3B63-4182-8E58-20282BF358D9}"/>
            </a:ext>
          </a:extLst>
        </xdr:cNvPr>
        <xdr:cNvCxnSpPr/>
      </xdr:nvCxnSpPr>
      <xdr:spPr>
        <a:xfrm flipV="1">
          <a:off x="19545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77978</xdr:rowOff>
    </xdr:from>
    <xdr:to>
      <xdr:col>98</xdr:col>
      <xdr:colOff>38100</xdr:colOff>
      <xdr:row>40</xdr:row>
      <xdr:rowOff>8128</xdr:rowOff>
    </xdr:to>
    <xdr:sp macro="" textlink="">
      <xdr:nvSpPr>
        <xdr:cNvPr id="495" name="楕円 494">
          <a:extLst>
            <a:ext uri="{FF2B5EF4-FFF2-40B4-BE49-F238E27FC236}">
              <a16:creationId xmlns:a16="http://schemas.microsoft.com/office/drawing/2014/main" xmlns="" id="{BA88C952-0995-491C-A8DB-159F981BBC8B}"/>
            </a:ext>
          </a:extLst>
        </xdr:cNvPr>
        <xdr:cNvSpPr/>
      </xdr:nvSpPr>
      <xdr:spPr>
        <a:xfrm>
          <a:off x="18605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128778</xdr:rowOff>
    </xdr:from>
    <xdr:to>
      <xdr:col>102</xdr:col>
      <xdr:colOff>114300</xdr:colOff>
      <xdr:row>40</xdr:row>
      <xdr:rowOff>53340</xdr:rowOff>
    </xdr:to>
    <xdr:cxnSp macro="">
      <xdr:nvCxnSpPr>
        <xdr:cNvPr id="496" name="直線コネクタ 495">
          <a:extLst>
            <a:ext uri="{FF2B5EF4-FFF2-40B4-BE49-F238E27FC236}">
              <a16:creationId xmlns:a16="http://schemas.microsoft.com/office/drawing/2014/main" xmlns="" id="{ABF28E76-CA81-4249-AC45-C8B5D0AF64A6}"/>
            </a:ext>
          </a:extLst>
        </xdr:cNvPr>
        <xdr:cNvCxnSpPr/>
      </xdr:nvCxnSpPr>
      <xdr:spPr>
        <a:xfrm>
          <a:off x="18656300" y="68153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xmlns="" id="{8BB22FF0-91F0-47A7-936E-E6511D380C93}"/>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xmlns="" id="{0A4774FD-297C-4CDC-B95D-DC72BAEF5418}"/>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xmlns="" id="{1562D07A-6A6F-4527-AE8B-36067D732656}"/>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xmlns="" id="{9AEE1870-6CDC-4A6A-95ED-C3B7513579BE}"/>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88409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xmlns="" id="{EBBFA99C-B7EC-4391-AE35-41167F7B30D1}"/>
            </a:ext>
          </a:extLst>
        </xdr:cNvPr>
        <xdr:cNvSpPr txBox="1"/>
      </xdr:nvSpPr>
      <xdr:spPr>
        <a:xfrm>
          <a:off x="210757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xmlns="" id="{FAB409B6-6D81-4342-A8BC-EF1FDBFF49F8}"/>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xmlns="" id="{02E6CD14-F943-4644-B612-A6840EC51C34}"/>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xmlns="" id="{AE26F98A-C166-4D6A-BF6D-162F454CCDF0}"/>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xmlns="" id="{82363BF8-13BB-44DA-898A-44E515C98E5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xmlns="" id="{A573C3D7-3C04-49B3-A38C-63971BC526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xmlns="" id="{25200355-AD7B-443D-9F7C-C7EC2AFB32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xmlns="" id="{91F33362-CBBB-49F6-AFB5-1977A6A333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xmlns="" id="{C5798FE9-3B7C-4E99-B2C1-68210C896B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xmlns="" id="{34FCAC59-3E5B-4856-A59F-D46F9A04FC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xmlns="" id="{E82A6082-48F9-4615-B1C3-0A996CA901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xmlns="" id="{CC23B484-3B59-4B1D-B151-3CCC82549B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xmlns="" id="{5C951A32-A57E-4EA6-A2BB-4335A32911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xmlns="" id="{20FFB858-AF4A-428B-9BD9-082DED6914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xmlns="" id="{DF75703C-12E8-47DF-A386-9A53F56581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xmlns="" id="{31799D7D-9059-4235-89DF-95E3A5EF806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xmlns="" id="{2D76E3BE-8AC3-4232-B2A0-4BD95CFF9F5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xmlns="" id="{A6C350E0-D41A-41EF-BDBB-22524CF7317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xmlns="" id="{17F71766-CBB5-4449-B08E-49642ADE9D5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xmlns="" id="{6B33417C-52F1-4D3A-89B4-EB9D0DF12ED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xmlns="" id="{1C22C595-0F65-4EC5-B170-E4595ECB95C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xmlns="" id="{E299A9B6-86BF-4F50-8B4E-7B3D4EDA57D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xmlns="" id="{ADCC2730-0D2E-4F2A-A26D-756E97D44D6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xmlns="" id="{43913D4E-8924-42B2-BAC5-89AB62C07D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xmlns="" id="{875DE7F6-B815-4B4F-AF77-9851EDA175A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xmlns="" id="{9383CC12-707C-4CA1-A1BB-3481F4013C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xmlns="" id="{7A35C617-B24D-4D56-B570-E28591D7AE37}"/>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xmlns="" id="{6B064AE6-FCC2-4FD7-8BE6-9A0881A32469}"/>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xmlns="" id="{5BCAF764-CBD6-42C2-8353-0BB34F0046C1}"/>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xmlns="" id="{80126A97-51CC-4144-8213-89E385CC4694}"/>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xmlns="" id="{A48F6267-F916-410C-8D85-A1CB47945416}"/>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xmlns="" id="{262314F0-F0F9-4DB8-91FA-EDB75A301D34}"/>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xmlns="" id="{5D48648A-DBF4-4520-AF31-AF7D6C24D95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xmlns="" id="{68561494-478A-469F-BD53-CDFFD2E72238}"/>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xmlns="" id="{D5AB43DF-BE66-4362-8C45-76333ED43364}"/>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xmlns="" id="{04046824-BA80-4F73-9DD1-8F5033262768}"/>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xmlns="" id="{3BA322EF-6551-48F9-B862-E83A6A10CCBE}"/>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BE96E44B-B507-4097-9E94-1E9A00AC9F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9718D130-0D88-4B99-9F77-1576F999CC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F609BEB2-98C9-4FB5-9163-50FC61375E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5953C00B-4373-48F7-A02E-E619395BF0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26E93A1D-5B93-44C9-A8C2-4A914771B5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49784</xdr:rowOff>
    </xdr:from>
    <xdr:to>
      <xdr:col>85</xdr:col>
      <xdr:colOff>177800</xdr:colOff>
      <xdr:row>60</xdr:row>
      <xdr:rowOff>151384</xdr:rowOff>
    </xdr:to>
    <xdr:sp macro="" textlink="">
      <xdr:nvSpPr>
        <xdr:cNvPr id="543" name="楕円 542">
          <a:extLst>
            <a:ext uri="{FF2B5EF4-FFF2-40B4-BE49-F238E27FC236}">
              <a16:creationId xmlns:a16="http://schemas.microsoft.com/office/drawing/2014/main" xmlns="" id="{2283F434-02BD-4CE5-8355-2FA89D61BEF3}"/>
            </a:ext>
          </a:extLst>
        </xdr:cNvPr>
        <xdr:cNvSpPr/>
      </xdr:nvSpPr>
      <xdr:spPr>
        <a:xfrm>
          <a:off x="16268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28211</xdr:rowOff>
    </xdr:from>
    <xdr:ext cx="405111" cy="259045"/>
    <xdr:sp macro="" textlink="">
      <xdr:nvSpPr>
        <xdr:cNvPr id="544" name="【学校施設】&#10;有形固定資産減価償却率該当値テキスト">
          <a:extLst>
            <a:ext uri="{FF2B5EF4-FFF2-40B4-BE49-F238E27FC236}">
              <a16:creationId xmlns:a16="http://schemas.microsoft.com/office/drawing/2014/main" xmlns="" id="{E2F552E6-8F4D-4859-A492-20A848417ADE}"/>
            </a:ext>
          </a:extLst>
        </xdr:cNvPr>
        <xdr:cNvSpPr txBox="1"/>
      </xdr:nvSpPr>
      <xdr:spPr>
        <a:xfrm>
          <a:off x="16357600"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545" name="楕円 544">
          <a:extLst>
            <a:ext uri="{FF2B5EF4-FFF2-40B4-BE49-F238E27FC236}">
              <a16:creationId xmlns:a16="http://schemas.microsoft.com/office/drawing/2014/main" xmlns="" id="{A62E81DD-37C9-48EB-925C-7224A3E3ECDC}"/>
            </a:ext>
          </a:extLst>
        </xdr:cNvPr>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60</xdr:row>
      <xdr:rowOff>100584</xdr:rowOff>
    </xdr:to>
    <xdr:cxnSp macro="">
      <xdr:nvCxnSpPr>
        <xdr:cNvPr id="546" name="直線コネクタ 545">
          <a:extLst>
            <a:ext uri="{FF2B5EF4-FFF2-40B4-BE49-F238E27FC236}">
              <a16:creationId xmlns:a16="http://schemas.microsoft.com/office/drawing/2014/main" xmlns="" id="{0E6C8465-96B2-42F5-9F2C-25BA7A1DF7DC}"/>
            </a:ext>
          </a:extLst>
        </xdr:cNvPr>
        <xdr:cNvCxnSpPr/>
      </xdr:nvCxnSpPr>
      <xdr:spPr>
        <a:xfrm>
          <a:off x="15481300" y="10229850"/>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20066</xdr:rowOff>
    </xdr:from>
    <xdr:to>
      <xdr:col>76</xdr:col>
      <xdr:colOff>165100</xdr:colOff>
      <xdr:row>59</xdr:row>
      <xdr:rowOff>121666</xdr:rowOff>
    </xdr:to>
    <xdr:sp macro="" textlink="">
      <xdr:nvSpPr>
        <xdr:cNvPr id="547" name="楕円 546">
          <a:extLst>
            <a:ext uri="{FF2B5EF4-FFF2-40B4-BE49-F238E27FC236}">
              <a16:creationId xmlns:a16="http://schemas.microsoft.com/office/drawing/2014/main" xmlns="" id="{990C8059-361F-4135-9122-554CB4C48266}"/>
            </a:ext>
          </a:extLst>
        </xdr:cNvPr>
        <xdr:cNvSpPr/>
      </xdr:nvSpPr>
      <xdr:spPr>
        <a:xfrm>
          <a:off x="14541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70866</xdr:rowOff>
    </xdr:from>
    <xdr:to>
      <xdr:col>81</xdr:col>
      <xdr:colOff>50800</xdr:colOff>
      <xdr:row>59</xdr:row>
      <xdr:rowOff>114300</xdr:rowOff>
    </xdr:to>
    <xdr:cxnSp macro="">
      <xdr:nvCxnSpPr>
        <xdr:cNvPr id="548" name="直線コネクタ 547">
          <a:extLst>
            <a:ext uri="{FF2B5EF4-FFF2-40B4-BE49-F238E27FC236}">
              <a16:creationId xmlns:a16="http://schemas.microsoft.com/office/drawing/2014/main" xmlns="" id="{59382712-DDD5-4939-89BB-921D163769DC}"/>
            </a:ext>
          </a:extLst>
        </xdr:cNvPr>
        <xdr:cNvCxnSpPr/>
      </xdr:nvCxnSpPr>
      <xdr:spPr>
        <a:xfrm>
          <a:off x="14592300" y="101864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549" name="楕円 548">
          <a:extLst>
            <a:ext uri="{FF2B5EF4-FFF2-40B4-BE49-F238E27FC236}">
              <a16:creationId xmlns:a16="http://schemas.microsoft.com/office/drawing/2014/main" xmlns="" id="{A780F935-95F3-4F2D-9961-8EB5082C7D97}"/>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70866</xdr:rowOff>
    </xdr:to>
    <xdr:cxnSp macro="">
      <xdr:nvCxnSpPr>
        <xdr:cNvPr id="550" name="直線コネクタ 549">
          <a:extLst>
            <a:ext uri="{FF2B5EF4-FFF2-40B4-BE49-F238E27FC236}">
              <a16:creationId xmlns:a16="http://schemas.microsoft.com/office/drawing/2014/main" xmlns="" id="{4473C464-7620-4A06-B817-6EC839334381}"/>
            </a:ext>
          </a:extLst>
        </xdr:cNvPr>
        <xdr:cNvCxnSpPr/>
      </xdr:nvCxnSpPr>
      <xdr:spPr>
        <a:xfrm>
          <a:off x="13703300" y="101612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49784</xdr:rowOff>
    </xdr:from>
    <xdr:to>
      <xdr:col>67</xdr:col>
      <xdr:colOff>101600</xdr:colOff>
      <xdr:row>59</xdr:row>
      <xdr:rowOff>151384</xdr:rowOff>
    </xdr:to>
    <xdr:sp macro="" textlink="">
      <xdr:nvSpPr>
        <xdr:cNvPr id="551" name="楕円 550">
          <a:extLst>
            <a:ext uri="{FF2B5EF4-FFF2-40B4-BE49-F238E27FC236}">
              <a16:creationId xmlns:a16="http://schemas.microsoft.com/office/drawing/2014/main" xmlns="" id="{CDC89F7A-12AA-46C8-8931-FC334B9A118C}"/>
            </a:ext>
          </a:extLst>
        </xdr:cNvPr>
        <xdr:cNvSpPr/>
      </xdr:nvSpPr>
      <xdr:spPr>
        <a:xfrm>
          <a:off x="12763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100584</xdr:rowOff>
    </xdr:to>
    <xdr:cxnSp macro="">
      <xdr:nvCxnSpPr>
        <xdr:cNvPr id="552" name="直線コネクタ 551">
          <a:extLst>
            <a:ext uri="{FF2B5EF4-FFF2-40B4-BE49-F238E27FC236}">
              <a16:creationId xmlns:a16="http://schemas.microsoft.com/office/drawing/2014/main" xmlns="" id="{A44509B3-6870-4D0B-ACF3-952FCB8C7AD3}"/>
            </a:ext>
          </a:extLst>
        </xdr:cNvPr>
        <xdr:cNvCxnSpPr/>
      </xdr:nvCxnSpPr>
      <xdr:spPr>
        <a:xfrm flipV="1">
          <a:off x="12814300" y="101612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xmlns="" id="{2E08B0F3-6BAC-4CEC-B6C1-4D6CD91E53CF}"/>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xmlns="" id="{9200C394-DDB5-45F1-8028-9695B0FAF598}"/>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xmlns="" id="{8181D5C7-4252-4940-816F-E9AC75238322}"/>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xmlns="" id="{8104D778-41E2-4CD2-916C-A660A8C3ACE1}"/>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156227</xdr:rowOff>
    </xdr:from>
    <xdr:ext cx="405111" cy="259045"/>
    <xdr:sp macro="" textlink="">
      <xdr:nvSpPr>
        <xdr:cNvPr id="557" name="n_1mainValue【学校施設】&#10;有形固定資産減価償却率">
          <a:extLst>
            <a:ext uri="{FF2B5EF4-FFF2-40B4-BE49-F238E27FC236}">
              <a16:creationId xmlns:a16="http://schemas.microsoft.com/office/drawing/2014/main" xmlns="" id="{590BC840-7719-43D6-9E49-1FE6393CD724}"/>
            </a:ext>
          </a:extLst>
        </xdr:cNvPr>
        <xdr:cNvSpPr txBox="1"/>
      </xdr:nvSpPr>
      <xdr:spPr>
        <a:xfrm>
          <a:off x="152660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112793</xdr:rowOff>
    </xdr:from>
    <xdr:ext cx="405111" cy="259045"/>
    <xdr:sp macro="" textlink="">
      <xdr:nvSpPr>
        <xdr:cNvPr id="558" name="n_2mainValue【学校施設】&#10;有形固定資産減価償却率">
          <a:extLst>
            <a:ext uri="{FF2B5EF4-FFF2-40B4-BE49-F238E27FC236}">
              <a16:creationId xmlns:a16="http://schemas.microsoft.com/office/drawing/2014/main" xmlns="" id="{056CE225-F204-49FA-B660-26F01F9BDB4B}"/>
            </a:ext>
          </a:extLst>
        </xdr:cNvPr>
        <xdr:cNvSpPr txBox="1"/>
      </xdr:nvSpPr>
      <xdr:spPr>
        <a:xfrm>
          <a:off x="14389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559" name="n_3mainValue【学校施設】&#10;有形固定資産減価償却率">
          <a:extLst>
            <a:ext uri="{FF2B5EF4-FFF2-40B4-BE49-F238E27FC236}">
              <a16:creationId xmlns:a16="http://schemas.microsoft.com/office/drawing/2014/main" xmlns="" id="{93190F2F-1646-4621-98C0-5D446F907578}"/>
            </a:ext>
          </a:extLst>
        </xdr:cNvPr>
        <xdr:cNvSpPr txBox="1"/>
      </xdr:nvSpPr>
      <xdr:spPr>
        <a:xfrm>
          <a:off x="13500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142511</xdr:rowOff>
    </xdr:from>
    <xdr:ext cx="405111" cy="259045"/>
    <xdr:sp macro="" textlink="">
      <xdr:nvSpPr>
        <xdr:cNvPr id="560" name="n_4mainValue【学校施設】&#10;有形固定資産減価償却率">
          <a:extLst>
            <a:ext uri="{FF2B5EF4-FFF2-40B4-BE49-F238E27FC236}">
              <a16:creationId xmlns:a16="http://schemas.microsoft.com/office/drawing/2014/main" xmlns="" id="{924DC42B-25F7-47AD-98BD-0FD9686BC567}"/>
            </a:ext>
          </a:extLst>
        </xdr:cNvPr>
        <xdr:cNvSpPr txBox="1"/>
      </xdr:nvSpPr>
      <xdr:spPr>
        <a:xfrm>
          <a:off x="12611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xmlns="" id="{C920053A-ACE7-47E7-A029-FDF6783613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xmlns="" id="{807004AD-78CA-40A8-A075-711144374B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xmlns="" id="{AF6A3E5B-F945-47A0-87E1-0175DBA545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xmlns="" id="{2383DAA5-188D-4F30-A5EF-FEC9DF0B21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xmlns="" id="{0698DBF1-9CD7-4DAF-9DEB-07C5C245D7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xmlns="" id="{07F30F0B-CD35-4CEA-BF0C-897FC6D102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xmlns="" id="{E1B6E598-92FF-45C3-9803-95B689F29B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xmlns="" id="{C0F94744-2FEC-4F4C-8DD4-D740D98325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xmlns="" id="{25F73440-03C0-4502-8230-A17C7B1F91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xmlns="" id="{EAF27F7C-5AA9-4CB9-8246-5766ADE144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xmlns="" id="{A9AD5529-47F4-41F1-B3B3-5BF9835BD66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xmlns="" id="{4E60E183-CC55-4A9B-A6AC-5B6FFD68A0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xmlns="" id="{C8C56D68-488D-445E-809B-5836B036CA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xmlns="" id="{09201D65-CE2C-4DEC-8389-C854A5DE380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xmlns="" id="{BE33C1C3-E16B-4BB6-AD36-8A2EDA726E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xmlns="" id="{F4A95731-1EA8-4342-BCD5-3C8B974B573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xmlns="" id="{E1461A9A-A75D-4419-B6B1-20ECEF40760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xmlns="" id="{02BBA82A-5B72-4FB0-A5AD-5A460061D66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xmlns="" id="{4C71CEC4-7805-41DD-BA76-21D94A858F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xmlns="" id="{8BFED094-1AAA-4A10-B3A9-B5015AFDDC8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3DC0F4CC-DE34-4F31-ACD0-564DE702340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xmlns="" id="{32BD31F6-159F-4DA7-9B9D-FDB0ABF4BB7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xmlns="" id="{EEDEF4F5-D0A6-48E6-8C7F-14FC2E686F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xmlns="" id="{476AA7A1-BC8B-476D-87C1-CFFE66B8CB4D}"/>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xmlns="" id="{8D3DB4A4-18D2-4E7A-9176-BB28FB6DA7DA}"/>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xmlns="" id="{2673138C-A3B0-48E1-94CD-344FA8739B5D}"/>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xmlns="" id="{B5A71DCB-4243-4095-8D32-F7D01BB6F7C3}"/>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xmlns="" id="{20CB1459-53FA-481E-9D91-D6C49178844C}"/>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589" name="【学校施設】&#10;一人当たり面積平均値テキスト">
          <a:extLst>
            <a:ext uri="{FF2B5EF4-FFF2-40B4-BE49-F238E27FC236}">
              <a16:creationId xmlns:a16="http://schemas.microsoft.com/office/drawing/2014/main" xmlns="" id="{3636060B-96FB-47B4-AC7D-8134FEE0DB81}"/>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xmlns="" id="{87A2C249-7B5F-476B-81E2-87AFC501BD3C}"/>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xmlns="" id="{5223F43E-B050-46AC-ABC1-D686CA100502}"/>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xmlns="" id="{4E1E58C9-8CC9-4417-9C62-2246BA7A1735}"/>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xmlns="" id="{87B020AE-4E85-4A34-A37E-490CC1DB5A8A}"/>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xmlns="" id="{FDDCC613-9D63-4C48-81B8-8FBEAA25C393}"/>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93999255-3887-44E7-872C-40C7111B67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0490A273-7231-455A-B541-B9EF57674F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4EB0753B-91F3-48A1-B006-746E90DCD4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0BAAA2C4-69AA-4583-AC61-2DDA307BBD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A4EF8806-23F1-4225-9C89-660D04BE225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118935</xdr:rowOff>
    </xdr:from>
    <xdr:to>
      <xdr:col>116</xdr:col>
      <xdr:colOff>114300</xdr:colOff>
      <xdr:row>62</xdr:row>
      <xdr:rowOff>49085</xdr:rowOff>
    </xdr:to>
    <xdr:sp macro="" textlink="">
      <xdr:nvSpPr>
        <xdr:cNvPr id="600" name="楕円 599">
          <a:extLst>
            <a:ext uri="{FF2B5EF4-FFF2-40B4-BE49-F238E27FC236}">
              <a16:creationId xmlns:a16="http://schemas.microsoft.com/office/drawing/2014/main" xmlns="" id="{2C0DA96A-E1E5-4FA4-8807-09A1CED6F04E}"/>
            </a:ext>
          </a:extLst>
        </xdr:cNvPr>
        <xdr:cNvSpPr/>
      </xdr:nvSpPr>
      <xdr:spPr>
        <a:xfrm>
          <a:off x="22110700" y="10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97362</xdr:rowOff>
    </xdr:from>
    <xdr:ext cx="469744" cy="259045"/>
    <xdr:sp macro="" textlink="">
      <xdr:nvSpPr>
        <xdr:cNvPr id="601" name="【学校施設】&#10;一人当たり面積該当値テキスト">
          <a:extLst>
            <a:ext uri="{FF2B5EF4-FFF2-40B4-BE49-F238E27FC236}">
              <a16:creationId xmlns:a16="http://schemas.microsoft.com/office/drawing/2014/main" xmlns="" id="{C013A2DC-FB38-453F-B061-97697307A066}"/>
            </a:ext>
          </a:extLst>
        </xdr:cNvPr>
        <xdr:cNvSpPr txBox="1"/>
      </xdr:nvSpPr>
      <xdr:spPr>
        <a:xfrm>
          <a:off x="22199600" y="105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122365</xdr:rowOff>
    </xdr:from>
    <xdr:to>
      <xdr:col>112</xdr:col>
      <xdr:colOff>38100</xdr:colOff>
      <xdr:row>62</xdr:row>
      <xdr:rowOff>52515</xdr:rowOff>
    </xdr:to>
    <xdr:sp macro="" textlink="">
      <xdr:nvSpPr>
        <xdr:cNvPr id="602" name="楕円 601">
          <a:extLst>
            <a:ext uri="{FF2B5EF4-FFF2-40B4-BE49-F238E27FC236}">
              <a16:creationId xmlns:a16="http://schemas.microsoft.com/office/drawing/2014/main" xmlns="" id="{71716B4E-92D9-4634-A955-B500A93DD4EC}"/>
            </a:ext>
          </a:extLst>
        </xdr:cNvPr>
        <xdr:cNvSpPr/>
      </xdr:nvSpPr>
      <xdr:spPr>
        <a:xfrm>
          <a:off x="21272500" y="10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169735</xdr:rowOff>
    </xdr:from>
    <xdr:to>
      <xdr:col>116</xdr:col>
      <xdr:colOff>63500</xdr:colOff>
      <xdr:row>62</xdr:row>
      <xdr:rowOff>1715</xdr:rowOff>
    </xdr:to>
    <xdr:cxnSp macro="">
      <xdr:nvCxnSpPr>
        <xdr:cNvPr id="603" name="直線コネクタ 602">
          <a:extLst>
            <a:ext uri="{FF2B5EF4-FFF2-40B4-BE49-F238E27FC236}">
              <a16:creationId xmlns:a16="http://schemas.microsoft.com/office/drawing/2014/main" xmlns="" id="{21225FCE-CF87-4A12-8E15-99C18AF787E8}"/>
            </a:ext>
          </a:extLst>
        </xdr:cNvPr>
        <xdr:cNvCxnSpPr/>
      </xdr:nvCxnSpPr>
      <xdr:spPr>
        <a:xfrm flipV="1">
          <a:off x="21323300" y="1062818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129222</xdr:rowOff>
    </xdr:from>
    <xdr:to>
      <xdr:col>107</xdr:col>
      <xdr:colOff>101600</xdr:colOff>
      <xdr:row>62</xdr:row>
      <xdr:rowOff>59372</xdr:rowOff>
    </xdr:to>
    <xdr:sp macro="" textlink="">
      <xdr:nvSpPr>
        <xdr:cNvPr id="604" name="楕円 603">
          <a:extLst>
            <a:ext uri="{FF2B5EF4-FFF2-40B4-BE49-F238E27FC236}">
              <a16:creationId xmlns:a16="http://schemas.microsoft.com/office/drawing/2014/main" xmlns="" id="{6651520F-9B6B-42BB-9DF7-396A4E4D2BB3}"/>
            </a:ext>
          </a:extLst>
        </xdr:cNvPr>
        <xdr:cNvSpPr/>
      </xdr:nvSpPr>
      <xdr:spPr>
        <a:xfrm>
          <a:off x="20383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1715</xdr:rowOff>
    </xdr:from>
    <xdr:to>
      <xdr:col>111</xdr:col>
      <xdr:colOff>177800</xdr:colOff>
      <xdr:row>62</xdr:row>
      <xdr:rowOff>8572</xdr:rowOff>
    </xdr:to>
    <xdr:cxnSp macro="">
      <xdr:nvCxnSpPr>
        <xdr:cNvPr id="605" name="直線コネクタ 604">
          <a:extLst>
            <a:ext uri="{FF2B5EF4-FFF2-40B4-BE49-F238E27FC236}">
              <a16:creationId xmlns:a16="http://schemas.microsoft.com/office/drawing/2014/main" xmlns="" id="{848245B3-74D3-4CD5-8DAE-9D2994D1A362}"/>
            </a:ext>
          </a:extLst>
        </xdr:cNvPr>
        <xdr:cNvCxnSpPr/>
      </xdr:nvCxnSpPr>
      <xdr:spPr>
        <a:xfrm flipV="1">
          <a:off x="20434300" y="1063161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136271</xdr:rowOff>
    </xdr:from>
    <xdr:to>
      <xdr:col>102</xdr:col>
      <xdr:colOff>165100</xdr:colOff>
      <xdr:row>62</xdr:row>
      <xdr:rowOff>66421</xdr:rowOff>
    </xdr:to>
    <xdr:sp macro="" textlink="">
      <xdr:nvSpPr>
        <xdr:cNvPr id="606" name="楕円 605">
          <a:extLst>
            <a:ext uri="{FF2B5EF4-FFF2-40B4-BE49-F238E27FC236}">
              <a16:creationId xmlns:a16="http://schemas.microsoft.com/office/drawing/2014/main" xmlns="" id="{8CA5A1A4-1F3F-4C44-9FFC-8ECEF2022DD5}"/>
            </a:ext>
          </a:extLst>
        </xdr:cNvPr>
        <xdr:cNvSpPr/>
      </xdr:nvSpPr>
      <xdr:spPr>
        <a:xfrm>
          <a:off x="19494500" y="105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8572</xdr:rowOff>
    </xdr:from>
    <xdr:to>
      <xdr:col>107</xdr:col>
      <xdr:colOff>50800</xdr:colOff>
      <xdr:row>62</xdr:row>
      <xdr:rowOff>15621</xdr:rowOff>
    </xdr:to>
    <xdr:cxnSp macro="">
      <xdr:nvCxnSpPr>
        <xdr:cNvPr id="607" name="直線コネクタ 606">
          <a:extLst>
            <a:ext uri="{FF2B5EF4-FFF2-40B4-BE49-F238E27FC236}">
              <a16:creationId xmlns:a16="http://schemas.microsoft.com/office/drawing/2014/main" xmlns="" id="{7A397118-F578-4AD1-AAF8-39449031CA6D}"/>
            </a:ext>
          </a:extLst>
        </xdr:cNvPr>
        <xdr:cNvCxnSpPr/>
      </xdr:nvCxnSpPr>
      <xdr:spPr>
        <a:xfrm flipV="1">
          <a:off x="19545300" y="1063847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140843</xdr:rowOff>
    </xdr:from>
    <xdr:to>
      <xdr:col>98</xdr:col>
      <xdr:colOff>38100</xdr:colOff>
      <xdr:row>62</xdr:row>
      <xdr:rowOff>70993</xdr:rowOff>
    </xdr:to>
    <xdr:sp macro="" textlink="">
      <xdr:nvSpPr>
        <xdr:cNvPr id="608" name="楕円 607">
          <a:extLst>
            <a:ext uri="{FF2B5EF4-FFF2-40B4-BE49-F238E27FC236}">
              <a16:creationId xmlns:a16="http://schemas.microsoft.com/office/drawing/2014/main" xmlns="" id="{2DE1B458-88E0-4E2D-895B-AC44B81AB9D2}"/>
            </a:ext>
          </a:extLst>
        </xdr:cNvPr>
        <xdr:cNvSpPr/>
      </xdr:nvSpPr>
      <xdr:spPr>
        <a:xfrm>
          <a:off x="18605500" y="105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15621</xdr:rowOff>
    </xdr:from>
    <xdr:to>
      <xdr:col>102</xdr:col>
      <xdr:colOff>114300</xdr:colOff>
      <xdr:row>62</xdr:row>
      <xdr:rowOff>20193</xdr:rowOff>
    </xdr:to>
    <xdr:cxnSp macro="">
      <xdr:nvCxnSpPr>
        <xdr:cNvPr id="609" name="直線コネクタ 608">
          <a:extLst>
            <a:ext uri="{FF2B5EF4-FFF2-40B4-BE49-F238E27FC236}">
              <a16:creationId xmlns:a16="http://schemas.microsoft.com/office/drawing/2014/main" xmlns="" id="{9C45ACA1-BD41-4C71-8102-650EA31CCFDA}"/>
            </a:ext>
          </a:extLst>
        </xdr:cNvPr>
        <xdr:cNvCxnSpPr/>
      </xdr:nvCxnSpPr>
      <xdr:spPr>
        <a:xfrm flipV="1">
          <a:off x="18656300" y="106455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10" name="n_1aveValue【学校施設】&#10;一人当たり面積">
          <a:extLst>
            <a:ext uri="{FF2B5EF4-FFF2-40B4-BE49-F238E27FC236}">
              <a16:creationId xmlns:a16="http://schemas.microsoft.com/office/drawing/2014/main" xmlns="" id="{D2A83704-A4BB-4562-AED2-B5314CEEC661}"/>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11" name="n_2aveValue【学校施設】&#10;一人当たり面積">
          <a:extLst>
            <a:ext uri="{FF2B5EF4-FFF2-40B4-BE49-F238E27FC236}">
              <a16:creationId xmlns:a16="http://schemas.microsoft.com/office/drawing/2014/main" xmlns="" id="{EFA8C37F-954C-45FB-B784-5451BBA262F9}"/>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a:extLst>
            <a:ext uri="{FF2B5EF4-FFF2-40B4-BE49-F238E27FC236}">
              <a16:creationId xmlns:a16="http://schemas.microsoft.com/office/drawing/2014/main" xmlns="" id="{5CBBFD6A-11A7-462B-981F-70BDE69E3102}"/>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a:extLst>
            <a:ext uri="{FF2B5EF4-FFF2-40B4-BE49-F238E27FC236}">
              <a16:creationId xmlns:a16="http://schemas.microsoft.com/office/drawing/2014/main" xmlns="" id="{4A347DA8-B049-4D52-9719-F6D978F25AA9}"/>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43642</xdr:rowOff>
    </xdr:from>
    <xdr:ext cx="469744" cy="259045"/>
    <xdr:sp macro="" textlink="">
      <xdr:nvSpPr>
        <xdr:cNvPr id="614" name="n_1mainValue【学校施設】&#10;一人当たり面積">
          <a:extLst>
            <a:ext uri="{FF2B5EF4-FFF2-40B4-BE49-F238E27FC236}">
              <a16:creationId xmlns:a16="http://schemas.microsoft.com/office/drawing/2014/main" xmlns="" id="{7E511324-3C3F-41CC-8613-952B5A966DA8}"/>
            </a:ext>
          </a:extLst>
        </xdr:cNvPr>
        <xdr:cNvSpPr txBox="1"/>
      </xdr:nvSpPr>
      <xdr:spPr>
        <a:xfrm>
          <a:off x="21075727" y="1067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50499</xdr:rowOff>
    </xdr:from>
    <xdr:ext cx="469744" cy="259045"/>
    <xdr:sp macro="" textlink="">
      <xdr:nvSpPr>
        <xdr:cNvPr id="615" name="n_2mainValue【学校施設】&#10;一人当たり面積">
          <a:extLst>
            <a:ext uri="{FF2B5EF4-FFF2-40B4-BE49-F238E27FC236}">
              <a16:creationId xmlns:a16="http://schemas.microsoft.com/office/drawing/2014/main" xmlns="" id="{D16DD518-49B7-4B2F-9351-E8C489A75C99}"/>
            </a:ext>
          </a:extLst>
        </xdr:cNvPr>
        <xdr:cNvSpPr txBox="1"/>
      </xdr:nvSpPr>
      <xdr:spPr>
        <a:xfrm>
          <a:off x="20199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57548</xdr:rowOff>
    </xdr:from>
    <xdr:ext cx="469744" cy="259045"/>
    <xdr:sp macro="" textlink="">
      <xdr:nvSpPr>
        <xdr:cNvPr id="616" name="n_3mainValue【学校施設】&#10;一人当たり面積">
          <a:extLst>
            <a:ext uri="{FF2B5EF4-FFF2-40B4-BE49-F238E27FC236}">
              <a16:creationId xmlns:a16="http://schemas.microsoft.com/office/drawing/2014/main" xmlns="" id="{E3E72FA4-F3FE-4633-9B74-AA8C68E42BC6}"/>
            </a:ext>
          </a:extLst>
        </xdr:cNvPr>
        <xdr:cNvSpPr txBox="1"/>
      </xdr:nvSpPr>
      <xdr:spPr>
        <a:xfrm>
          <a:off x="19310427" y="1068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62120</xdr:rowOff>
    </xdr:from>
    <xdr:ext cx="469744" cy="259045"/>
    <xdr:sp macro="" textlink="">
      <xdr:nvSpPr>
        <xdr:cNvPr id="617" name="n_4mainValue【学校施設】&#10;一人当たり面積">
          <a:extLst>
            <a:ext uri="{FF2B5EF4-FFF2-40B4-BE49-F238E27FC236}">
              <a16:creationId xmlns:a16="http://schemas.microsoft.com/office/drawing/2014/main" xmlns="" id="{BE5C115F-1250-4198-9BFF-46F07C64AAA3}"/>
            </a:ext>
          </a:extLst>
        </xdr:cNvPr>
        <xdr:cNvSpPr txBox="1"/>
      </xdr:nvSpPr>
      <xdr:spPr>
        <a:xfrm>
          <a:off x="18421427" y="1069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46A29BE2-0AC5-498D-B895-9210000150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64848EF9-A7BA-40CA-9649-0561AC9B5D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9D8C0CDC-5482-480E-9467-2BEB3A5642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70D6BFAA-FC92-4161-8535-41B6868DB7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B6F2DA59-A9F4-4C8D-B4B9-600AA16443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EB763C92-5FB9-4F4B-AE0A-F5BC836801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1FD1812E-E95F-46FA-9B27-A37B72A4A1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BDCFB52D-BB53-4EE4-82DA-07F1CD186A4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2484829A-F05F-4770-9F4E-4C4B29A695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37B41E10-9039-4D67-9157-BF330C4772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CD851D9E-B315-441A-93FF-5A36B25998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58B6617C-3C9F-4FDB-815E-63BDDDD478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753D3266-C4FE-490C-910B-78C8D0FA62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1E4C5C0D-80D9-492B-9440-2DF8225AD8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9D50908C-7FCB-4E34-BAF2-159E005350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B19041CC-E82E-4C56-A001-86CB040C9AD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F940D013-7F84-49C9-A4E0-4BC3DA2879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53C1248E-9B2A-479F-BF59-9567239495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0CD24B6B-739A-4F70-9455-9BE8D659B5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B4C0F64C-97A5-4827-A5CB-7A688C8727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ACA94AC3-CDCC-4367-9239-3BCD7449F7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96A5E6D6-9A26-4CF5-B444-682445BECB0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096842DD-82E2-4D80-BFAA-765D8FAC82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0A8A0010-9D55-4FFA-B4C3-CCBCB8FECEB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xmlns="" id="{A8350747-59AD-4336-BEEA-199DCD0FC0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xmlns="" id="{EEC1A9F8-CE97-45F5-B551-5CE6DD1EA9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xmlns="" id="{B8833C84-FFE0-4FC6-B274-DDCB39E54A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xmlns="" id="{BD157873-C435-492E-95EC-590A91D9E0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xmlns="" id="{E1AAEB65-295B-4EF8-9DBE-272BEE6A6E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xmlns="" id="{4ACF6738-4B41-4ACB-A261-A3B5A10A78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xmlns="" id="{305CFAE7-64A6-456F-9636-92D01314B4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xmlns="" id="{0D094DB6-33C9-4A42-8555-8E11F273093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xmlns="" id="{2368F325-07C5-4E3C-A88F-4AF4B5D25B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xmlns="" id="{5CE8BFAC-3C01-4544-A808-DE732DA0C9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xmlns="" id="{886082D8-6ED1-470D-B104-8223F9C523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比較して、道路</a:t>
          </a:r>
          <a:r>
            <a:rPr kumimoji="1" lang="ja-JP" altLang="en-US" sz="1100">
              <a:solidFill>
                <a:schemeClr val="dk1"/>
              </a:solidFill>
              <a:effectLst/>
              <a:latin typeface="+mn-lt"/>
              <a:ea typeface="+mn-ea"/>
              <a:cs typeface="+mn-cs"/>
            </a:rPr>
            <a:t>、保育所等</a:t>
          </a:r>
          <a:r>
            <a:rPr kumimoji="1" lang="ja-JP" altLang="ja-JP" sz="1100">
              <a:solidFill>
                <a:schemeClr val="dk1"/>
              </a:solidFill>
              <a:effectLst/>
              <a:latin typeface="+mn-lt"/>
              <a:ea typeface="+mn-ea"/>
              <a:cs typeface="+mn-cs"/>
            </a:rPr>
            <a:t>の有形固定資産減価償却率が平均を大きく上回っており、老朽化が進んでいる。</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交通量が少な</a:t>
          </a:r>
          <a:r>
            <a:rPr kumimoji="1" lang="ja-JP" altLang="en-US" sz="1100">
              <a:solidFill>
                <a:schemeClr val="dk1"/>
              </a:solidFill>
              <a:effectLst/>
              <a:latin typeface="+mn-lt"/>
              <a:ea typeface="+mn-ea"/>
              <a:cs typeface="+mn-cs"/>
            </a:rPr>
            <a:t>い箇所もあり</a:t>
          </a:r>
          <a:r>
            <a:rPr kumimoji="1" lang="ja-JP" altLang="ja-JP" sz="1100">
              <a:solidFill>
                <a:schemeClr val="dk1"/>
              </a:solidFill>
              <a:effectLst/>
              <a:latin typeface="+mn-lt"/>
              <a:ea typeface="+mn-ea"/>
              <a:cs typeface="+mn-cs"/>
            </a:rPr>
            <a:t>実際の状況は数値ほど悪化していないが、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年度は辺地対策事業債</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の地方債</a:t>
          </a:r>
          <a:r>
            <a:rPr kumimoji="1" lang="ja-JP" altLang="ja-JP" sz="1100">
              <a:solidFill>
                <a:schemeClr val="dk1"/>
              </a:solidFill>
              <a:effectLst/>
              <a:latin typeface="+mn-lt"/>
              <a:ea typeface="+mn-ea"/>
              <a:cs typeface="+mn-cs"/>
            </a:rPr>
            <a:t>を活用し</a:t>
          </a:r>
          <a:r>
            <a:rPr kumimoji="1" lang="ja-JP" altLang="en-US" sz="1100">
              <a:solidFill>
                <a:schemeClr val="dk1"/>
              </a:solidFill>
              <a:effectLst/>
              <a:latin typeface="+mn-lt"/>
              <a:ea typeface="+mn-ea"/>
              <a:cs typeface="+mn-cs"/>
            </a:rPr>
            <a:t>、道路橋りょうの維持・補修を行った。学校・保育所等は、施設統廃合の検討や長寿命化に努め、</a:t>
          </a:r>
          <a:r>
            <a:rPr kumimoji="1" lang="ja-JP" altLang="ja-JP" sz="1100">
              <a:solidFill>
                <a:schemeClr val="dk1"/>
              </a:solidFill>
              <a:effectLst/>
              <a:latin typeface="+mn-lt"/>
              <a:ea typeface="+mn-ea"/>
              <a:cs typeface="+mn-cs"/>
            </a:rPr>
            <a:t>老朽化対策の優先度を踏まえ</a:t>
          </a:r>
          <a:r>
            <a:rPr kumimoji="1" lang="ja-JP" altLang="en-US" sz="1100">
              <a:solidFill>
                <a:schemeClr val="dk1"/>
              </a:solidFill>
              <a:effectLst/>
              <a:latin typeface="+mn-lt"/>
              <a:ea typeface="+mn-ea"/>
              <a:cs typeface="+mn-cs"/>
            </a:rPr>
            <a:t>た計画的な</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整備を継続して行う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年完成の高見団地等建替工事完了により、公営住宅の有形固定資産減価償却率は</a:t>
          </a:r>
          <a:r>
            <a:rPr kumimoji="1" lang="en-US" altLang="ja-JP" sz="1100">
              <a:solidFill>
                <a:schemeClr val="dk1"/>
              </a:solidFill>
              <a:effectLst/>
              <a:latin typeface="+mn-lt"/>
              <a:ea typeface="+mn-ea"/>
              <a:cs typeface="+mn-cs"/>
            </a:rPr>
            <a:t>5.9</a:t>
          </a:r>
          <a:r>
            <a:rPr kumimoji="1" lang="ja-JP" altLang="en-US" sz="1100">
              <a:solidFill>
                <a:schemeClr val="dk1"/>
              </a:solidFill>
              <a:effectLst/>
              <a:latin typeface="+mn-lt"/>
              <a:ea typeface="+mn-ea"/>
              <a:cs typeface="+mn-cs"/>
            </a:rPr>
            <a:t>ポイント減少し、類似団体を下回る結果となっている。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4FAF1BC-A7E3-4C63-942C-09C74B25F1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BA88E3C-36BE-4473-B7C8-9603034BFB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0B93302-86E5-48BA-81EF-825ACB93F6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E6730F0-9A4F-408A-820D-F78AEB4DD4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35BC3DC-84C7-4361-83FC-40D5D30715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6582552-9EC6-447E-9D63-4F1099892B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7741AAD-893A-4C9F-8E18-62FEFC75CC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24B52D5-3035-4B11-94AE-ADA254AAE2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54B6406-1DC6-4C00-97D7-246CE44602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B0D2E41-92E2-4994-B43D-0759D194F1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D9DEB46-3CB7-40D3-B226-A2B43EA1A7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92C3035-130F-4002-900D-F9202ADBC1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6621E7A-00B4-4E7D-AD00-61D4F18C1A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F636EA9-2AFD-4E5A-8F75-B310932BA0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2F3A99F-08D5-47E5-8D96-1008C49817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BF399B28-C812-426D-9EC0-44E5FBAAF89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0825DEF-3DCE-4FAC-B6CB-B252D18721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A422935-0A9D-4C9A-B143-FE87CFC66F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0526018-8FD2-48A9-93DB-795AD01E0D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8774488-A42E-419D-AFE5-3EED5EB1BE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EF5B2A8-2A35-4FC2-9832-067FAED7D6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C1FF251-1883-4EF3-BD2A-512C911523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E4F6D60-FE73-465B-A1A3-A53AF6D497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29728B6-3C95-4E53-BA1D-25DE66CBCF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80D0DDE-7F80-4380-A84B-D39B32C1D1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0C3FB69-419D-47D1-A25A-525E6E08CE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705A6F7-C81C-466F-A005-8D10740F26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4014F6B-AF07-444C-82EC-FE4A6E2BCA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40514E9-5269-4903-ADF6-1F99D40067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EE36E3F-705A-4B67-A546-3E46B8FE20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9E3ACF0-759D-4411-8EBA-02D0353F86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CE95DF67-A5BA-4AFB-8900-509C0A0286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0D7DFE3-B481-468C-A681-608541934F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5A67D55-77AA-4DEC-A225-B0CF54551E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F044D93-AC93-413D-BED5-A4B382E2A6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5D20E6C0-22D0-4655-83E0-75B03280EF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BF3EE36-0C81-45E9-A518-1A85493006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E307B9D-5E0A-43C6-AD57-DD60E6365C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FD6C03C-6333-4EF5-9FDA-D9C81AF27F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FCDADFE-91FE-4ED5-9146-CD50F59084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16367CB-E70B-418B-BD5B-FE33205F40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85E834F-7B77-4E1E-9A0F-73F4B5C0FEC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558837D-7828-48DF-A525-055B07001A2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AF1C4B2B-825C-491A-916E-279172C2881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68EF2D7-6C82-49E8-97A5-9CFC932311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44E0ED2-BDE0-4790-9AA3-6A4ECB15535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A3B5C76F-C702-470E-940B-131CEEF481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A6FD7E45-200A-44B6-811E-FA4A7DE4A4E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AD537EBD-5C88-4690-B7C1-8B049D7A17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F5980A03-2B3C-4601-B720-4782B85F4B2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51DF0A0-F459-45BE-9E17-5122B1FEDCB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xmlns="" id="{4FC5B8E9-9FBC-4F2C-97B5-AD222113954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2D5138F9-FD82-48AE-8C53-54FF8430029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7DD2F683-C2E5-42F8-9A6C-799A1B6A804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xmlns="" id="{4AEEA8C8-D026-4125-8928-21FC378A2486}"/>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xmlns="" id="{2D315DF0-3E4E-4584-979B-EFEB103AD87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xmlns="" id="{25320A26-6A5E-452D-99AC-EA5AE9AB6E8F}"/>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xmlns="" id="{7E0336CC-877B-438E-9585-903628E1D4B6}"/>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xmlns="" id="{93F5726A-A014-479F-9B06-00D252915E89}"/>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0F96A427-3BF3-483C-B941-CF333569AB92}"/>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xmlns="" id="{D4C6CB34-39DF-4C68-8DDC-A90E46541404}"/>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xmlns="" id="{75D2BE50-AF43-4FCA-84B2-C6B8F42CCA11}"/>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xmlns="" id="{8E82846F-06CF-48D7-9CE7-23B88672D659}"/>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xmlns="" id="{A04B083B-7225-44F2-93C5-668D316FE125}"/>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xmlns="" id="{7055E38A-8F22-48B8-B298-A596D49B6472}"/>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DF78CE8B-D9D4-4915-A9D1-9472F23900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3BC5168-4357-4561-9A33-164E810AF4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9571F40-DC2D-4C20-A0F6-A5EA3C7AED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C7DC1CC-8C01-4E4C-B6FF-16411EACCD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F5A8B94-4833-498C-8FAB-1775463B8F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72" name="楕円 71">
          <a:extLst>
            <a:ext uri="{FF2B5EF4-FFF2-40B4-BE49-F238E27FC236}">
              <a16:creationId xmlns:a16="http://schemas.microsoft.com/office/drawing/2014/main" xmlns="" id="{CF6AD19F-C229-4DC4-93C2-58DA3653C5E8}"/>
            </a:ext>
          </a:extLst>
        </xdr:cNvPr>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F193251B-9DDF-4201-9D8F-2F206A0AAD9A}"/>
            </a:ext>
          </a:extLst>
        </xdr:cNvPr>
        <xdr:cNvSpPr txBox="1"/>
      </xdr:nvSpPr>
      <xdr:spPr>
        <a:xfrm>
          <a:off x="46736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4" name="楕円 73">
          <a:extLst>
            <a:ext uri="{FF2B5EF4-FFF2-40B4-BE49-F238E27FC236}">
              <a16:creationId xmlns:a16="http://schemas.microsoft.com/office/drawing/2014/main" xmlns="" id="{3C7013B0-97E7-4CCD-A236-D275AB8D4FF6}"/>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63500</xdr:rowOff>
    </xdr:to>
    <xdr:cxnSp macro="">
      <xdr:nvCxnSpPr>
        <xdr:cNvPr id="75" name="直線コネクタ 74">
          <a:extLst>
            <a:ext uri="{FF2B5EF4-FFF2-40B4-BE49-F238E27FC236}">
              <a16:creationId xmlns:a16="http://schemas.microsoft.com/office/drawing/2014/main" xmlns="" id="{7E884C41-5861-49C6-B67D-BA3F63994E49}"/>
            </a:ext>
          </a:extLst>
        </xdr:cNvPr>
        <xdr:cNvCxnSpPr/>
      </xdr:nvCxnSpPr>
      <xdr:spPr>
        <a:xfrm>
          <a:off x="3797300" y="6553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6" name="楕円 75">
          <a:extLst>
            <a:ext uri="{FF2B5EF4-FFF2-40B4-BE49-F238E27FC236}">
              <a16:creationId xmlns:a16="http://schemas.microsoft.com/office/drawing/2014/main" xmlns="" id="{9394C82A-8C7D-4143-AA27-2810CFE517A2}"/>
            </a:ext>
          </a:extLst>
        </xdr:cNvPr>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38100</xdr:rowOff>
    </xdr:to>
    <xdr:cxnSp macro="">
      <xdr:nvCxnSpPr>
        <xdr:cNvPr id="77" name="直線コネクタ 76">
          <a:extLst>
            <a:ext uri="{FF2B5EF4-FFF2-40B4-BE49-F238E27FC236}">
              <a16:creationId xmlns:a16="http://schemas.microsoft.com/office/drawing/2014/main" xmlns="" id="{69DA9911-7F41-4AD5-923D-51DBD5902DC1}"/>
            </a:ext>
          </a:extLst>
        </xdr:cNvPr>
        <xdr:cNvCxnSpPr/>
      </xdr:nvCxnSpPr>
      <xdr:spPr>
        <a:xfrm>
          <a:off x="2908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a:extLst>
            <a:ext uri="{FF2B5EF4-FFF2-40B4-BE49-F238E27FC236}">
              <a16:creationId xmlns:a16="http://schemas.microsoft.com/office/drawing/2014/main" xmlns="" id="{2529DEEF-B487-48E0-9C59-C1208C70776B}"/>
            </a:ext>
          </a:extLst>
        </xdr:cNvPr>
        <xdr:cNvSpPr/>
      </xdr:nvSpPr>
      <xdr:spPr>
        <a:xfrm>
          <a:off x="196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12700</xdr:rowOff>
    </xdr:to>
    <xdr:cxnSp macro="">
      <xdr:nvCxnSpPr>
        <xdr:cNvPr id="79" name="直線コネクタ 78">
          <a:extLst>
            <a:ext uri="{FF2B5EF4-FFF2-40B4-BE49-F238E27FC236}">
              <a16:creationId xmlns:a16="http://schemas.microsoft.com/office/drawing/2014/main" xmlns="" id="{10B87451-0479-415D-A29C-EC232C8314D9}"/>
            </a:ext>
          </a:extLst>
        </xdr:cNvPr>
        <xdr:cNvCxnSpPr/>
      </xdr:nvCxnSpPr>
      <xdr:spPr>
        <a:xfrm>
          <a:off x="2019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0" name="楕円 79">
          <a:extLst>
            <a:ext uri="{FF2B5EF4-FFF2-40B4-BE49-F238E27FC236}">
              <a16:creationId xmlns:a16="http://schemas.microsoft.com/office/drawing/2014/main" xmlns="" id="{35B17CC7-32D3-404B-B272-865FE0C49B6A}"/>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158750</xdr:rowOff>
    </xdr:to>
    <xdr:cxnSp macro="">
      <xdr:nvCxnSpPr>
        <xdr:cNvPr id="81" name="直線コネクタ 80">
          <a:extLst>
            <a:ext uri="{FF2B5EF4-FFF2-40B4-BE49-F238E27FC236}">
              <a16:creationId xmlns:a16="http://schemas.microsoft.com/office/drawing/2014/main" xmlns="" id="{391F197B-0A7E-4D50-BAD4-DF4040C466DF}"/>
            </a:ext>
          </a:extLst>
        </xdr:cNvPr>
        <xdr:cNvCxnSpPr/>
      </xdr:nvCxnSpPr>
      <xdr:spPr>
        <a:xfrm>
          <a:off x="1130300" y="647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xmlns="" id="{14EE88F2-F6B0-41AB-A6B0-6C2F52B55506}"/>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xmlns="" id="{7ED4E4B3-310A-4EED-89FD-B7831E81B1FF}"/>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xmlns="" id="{9559B1F0-8EC5-4228-BF1D-53D03B4B09D6}"/>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xmlns="" id="{09D72DAE-C518-4F3D-BACD-7C2ED0227621}"/>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6" name="n_1mainValue【図書館】&#10;有形固定資産減価償却率">
          <a:extLst>
            <a:ext uri="{FF2B5EF4-FFF2-40B4-BE49-F238E27FC236}">
              <a16:creationId xmlns:a16="http://schemas.microsoft.com/office/drawing/2014/main" xmlns="" id="{7FD9E391-CF35-4FFA-A5E7-E60D6356C75D}"/>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54627</xdr:rowOff>
    </xdr:from>
    <xdr:ext cx="405111" cy="259045"/>
    <xdr:sp macro="" textlink="">
      <xdr:nvSpPr>
        <xdr:cNvPr id="87" name="n_2mainValue【図書館】&#10;有形固定資産減価償却率">
          <a:extLst>
            <a:ext uri="{FF2B5EF4-FFF2-40B4-BE49-F238E27FC236}">
              <a16:creationId xmlns:a16="http://schemas.microsoft.com/office/drawing/2014/main" xmlns="" id="{D80517F4-BF86-4D46-8C98-4B0E4B6B9659}"/>
            </a:ext>
          </a:extLst>
        </xdr:cNvPr>
        <xdr:cNvSpPr txBox="1"/>
      </xdr:nvSpPr>
      <xdr:spPr>
        <a:xfrm>
          <a:off x="2705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a:extLst>
            <a:ext uri="{FF2B5EF4-FFF2-40B4-BE49-F238E27FC236}">
              <a16:creationId xmlns:a16="http://schemas.microsoft.com/office/drawing/2014/main" xmlns="" id="{B2B45394-0490-4CB1-A500-6063060863EF}"/>
            </a:ext>
          </a:extLst>
        </xdr:cNvPr>
        <xdr:cNvSpPr txBox="1"/>
      </xdr:nvSpPr>
      <xdr:spPr>
        <a:xfrm>
          <a:off x="1816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9" name="n_4mainValue【図書館】&#10;有形固定資産減価償却率">
          <a:extLst>
            <a:ext uri="{FF2B5EF4-FFF2-40B4-BE49-F238E27FC236}">
              <a16:creationId xmlns:a16="http://schemas.microsoft.com/office/drawing/2014/main" xmlns="" id="{33F2FB74-CF1F-4636-A647-3E4531FF5006}"/>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xmlns="" id="{3CC8827B-AFEC-449F-A705-843D923B21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xmlns="" id="{460C2B3A-AD40-4FD9-AA4D-D5609B3A9F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xmlns="" id="{F88CA527-BDA3-4084-B3A7-E00AF70711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xmlns="" id="{9AEFA9A7-C95F-46C1-B912-F27AC6A0E5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xmlns="" id="{78148979-8D45-453C-B481-4DC49DD344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xmlns="" id="{523ECDE7-4F43-4AB7-991E-25FD74F324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xmlns="" id="{A91088CA-4195-4BB9-A9F3-E1421C48FA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xmlns="" id="{99D01030-7F05-433B-BC07-C12AD3AB91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xmlns="" id="{36420B29-F6EF-4F8E-AF3B-87D8A5C0E8C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xmlns="" id="{0EC5FD71-A207-452F-93BF-E3F389F6A8B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xmlns="" id="{26CB6999-F982-4C9D-AFD7-7481398BC9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xmlns="" id="{F6001F00-9170-47EF-B613-F5EBA64C8D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xmlns="" id="{FB20676B-12CA-4610-B4A4-C51114EF9D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xmlns="" id="{D2534992-9019-4B1A-B8BF-3714F4E1A54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8DD2071C-8765-453E-87BD-E296878A2FB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xmlns="" id="{11065C6B-329B-44C2-92A9-35CA5FDDA88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xmlns="" id="{2E2E027E-AAA0-4DFD-AA88-9D4B7CAB132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xmlns="" id="{D0786BB9-D7A4-41C1-B72F-9675967B36E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xmlns="" id="{E31E87CB-C1B2-46AF-8320-9BA1DD882C6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xmlns="" id="{EF5DAA32-9B67-4211-BDB3-56A521B9079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74A5BDDD-9926-4FF4-AF7C-3854D513F6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545A34AD-6A2A-41F7-BCAF-751873E24B9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CDF2054C-CB22-489F-A105-B64CD69A06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xmlns="" id="{A5ED3780-BB41-4BF2-8E41-3B3DEFD1825F}"/>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xmlns="" id="{647A98C7-31DA-48B0-BAD8-0AA470922F7D}"/>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xmlns="" id="{48B54244-1EFB-4BCF-8E39-A0EEEC9A1A05}"/>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xmlns="" id="{95B7C5F0-69F1-41EF-B03B-F01CCA214284}"/>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xmlns="" id="{C674BD92-6BF6-4029-A9B2-391885AA3EEB}"/>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xmlns="" id="{D601B938-EDE3-4EF5-8198-756C12B7F74B}"/>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xmlns="" id="{4FDAE246-7745-4ABF-8FDF-020A2A38172E}"/>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xmlns="" id="{FF3D7157-1D80-4660-B3B5-2068D5633C6D}"/>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xmlns="" id="{B17E4B2C-F6AB-49BB-90E6-4F8650C1729B}"/>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xmlns="" id="{18DDF784-6760-419F-A663-82B47A117BAE}"/>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xmlns="" id="{179571EF-6A65-441A-9E34-82E835039A2C}"/>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ADFC18F-0F7E-4027-A74D-F0BC0BE033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41F848CD-2938-49C2-A691-1C3B6EEA12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B4C221B-2A73-461A-9DBE-02E19D17B4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DD62120-2EA0-45F7-BD58-6B3A1619713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3A66345-7517-4925-86F5-9494CCC1F62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29" name="楕円 128">
          <a:extLst>
            <a:ext uri="{FF2B5EF4-FFF2-40B4-BE49-F238E27FC236}">
              <a16:creationId xmlns:a16="http://schemas.microsoft.com/office/drawing/2014/main" xmlns="" id="{A76156E5-DC37-4FC2-B494-6A6DBF8B26BD}"/>
            </a:ext>
          </a:extLst>
        </xdr:cNvPr>
        <xdr:cNvSpPr/>
      </xdr:nvSpPr>
      <xdr:spPr>
        <a:xfrm>
          <a:off x="10426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113047</xdr:rowOff>
    </xdr:from>
    <xdr:ext cx="469744" cy="259045"/>
    <xdr:sp macro="" textlink="">
      <xdr:nvSpPr>
        <xdr:cNvPr id="130" name="【図書館】&#10;一人当たり面積該当値テキスト">
          <a:extLst>
            <a:ext uri="{FF2B5EF4-FFF2-40B4-BE49-F238E27FC236}">
              <a16:creationId xmlns:a16="http://schemas.microsoft.com/office/drawing/2014/main" xmlns="" id="{FBB6017C-274D-4B4F-B806-91CA9C3B8321}"/>
            </a:ext>
          </a:extLst>
        </xdr:cNvPr>
        <xdr:cNvSpPr txBox="1"/>
      </xdr:nvSpPr>
      <xdr:spPr>
        <a:xfrm>
          <a:off x="10515600"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31" name="楕円 130">
          <a:extLst>
            <a:ext uri="{FF2B5EF4-FFF2-40B4-BE49-F238E27FC236}">
              <a16:creationId xmlns:a16="http://schemas.microsoft.com/office/drawing/2014/main" xmlns="" id="{BF45BADB-38EC-400A-9383-6A1BBA2B35B5}"/>
            </a:ext>
          </a:extLst>
        </xdr:cNvPr>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144780</xdr:rowOff>
    </xdr:to>
    <xdr:cxnSp macro="">
      <xdr:nvCxnSpPr>
        <xdr:cNvPr id="132" name="直線コネクタ 131">
          <a:extLst>
            <a:ext uri="{FF2B5EF4-FFF2-40B4-BE49-F238E27FC236}">
              <a16:creationId xmlns:a16="http://schemas.microsoft.com/office/drawing/2014/main" xmlns="" id="{04BC1D1D-D4A9-42B1-8943-486EB13F19AF}"/>
            </a:ext>
          </a:extLst>
        </xdr:cNvPr>
        <xdr:cNvCxnSpPr/>
      </xdr:nvCxnSpPr>
      <xdr:spPr>
        <a:xfrm flipV="1">
          <a:off x="9639300" y="6827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3" name="楕円 132">
          <a:extLst>
            <a:ext uri="{FF2B5EF4-FFF2-40B4-BE49-F238E27FC236}">
              <a16:creationId xmlns:a16="http://schemas.microsoft.com/office/drawing/2014/main" xmlns="" id="{BD81783F-EC55-41E0-A712-40FE819E0D09}"/>
            </a:ext>
          </a:extLst>
        </xdr:cNvPr>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39</xdr:row>
      <xdr:rowOff>148590</xdr:rowOff>
    </xdr:to>
    <xdr:cxnSp macro="">
      <xdr:nvCxnSpPr>
        <xdr:cNvPr id="134" name="直線コネクタ 133">
          <a:extLst>
            <a:ext uri="{FF2B5EF4-FFF2-40B4-BE49-F238E27FC236}">
              <a16:creationId xmlns:a16="http://schemas.microsoft.com/office/drawing/2014/main" xmlns="" id="{BF93DA7F-9E34-4C85-9D8D-936B91429817}"/>
            </a:ext>
          </a:extLst>
        </xdr:cNvPr>
        <xdr:cNvCxnSpPr/>
      </xdr:nvCxnSpPr>
      <xdr:spPr>
        <a:xfrm flipV="1">
          <a:off x="8750300" y="683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a:extLst>
            <a:ext uri="{FF2B5EF4-FFF2-40B4-BE49-F238E27FC236}">
              <a16:creationId xmlns:a16="http://schemas.microsoft.com/office/drawing/2014/main" xmlns="" id="{D277880A-C0C5-477C-82AE-B3EB30597B7B}"/>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156210</xdr:rowOff>
    </xdr:to>
    <xdr:cxnSp macro="">
      <xdr:nvCxnSpPr>
        <xdr:cNvPr id="136" name="直線コネクタ 135">
          <a:extLst>
            <a:ext uri="{FF2B5EF4-FFF2-40B4-BE49-F238E27FC236}">
              <a16:creationId xmlns:a16="http://schemas.microsoft.com/office/drawing/2014/main" xmlns="" id="{7E991D33-E446-4A68-8CDB-022E5D6ADB05}"/>
            </a:ext>
          </a:extLst>
        </xdr:cNvPr>
        <xdr:cNvCxnSpPr/>
      </xdr:nvCxnSpPr>
      <xdr:spPr>
        <a:xfrm flipV="1">
          <a:off x="7861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109220</xdr:rowOff>
    </xdr:from>
    <xdr:to>
      <xdr:col>36</xdr:col>
      <xdr:colOff>165100</xdr:colOff>
      <xdr:row>40</xdr:row>
      <xdr:rowOff>39370</xdr:rowOff>
    </xdr:to>
    <xdr:sp macro="" textlink="">
      <xdr:nvSpPr>
        <xdr:cNvPr id="137" name="楕円 136">
          <a:extLst>
            <a:ext uri="{FF2B5EF4-FFF2-40B4-BE49-F238E27FC236}">
              <a16:creationId xmlns:a16="http://schemas.microsoft.com/office/drawing/2014/main" xmlns="" id="{24EDAAA6-EC19-4203-8650-A042B8DFC5A5}"/>
            </a:ext>
          </a:extLst>
        </xdr:cNvPr>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160020</xdr:rowOff>
    </xdr:to>
    <xdr:cxnSp macro="">
      <xdr:nvCxnSpPr>
        <xdr:cNvPr id="138" name="直線コネクタ 137">
          <a:extLst>
            <a:ext uri="{FF2B5EF4-FFF2-40B4-BE49-F238E27FC236}">
              <a16:creationId xmlns:a16="http://schemas.microsoft.com/office/drawing/2014/main" xmlns="" id="{510ED851-79F9-4F39-8E70-8C54DF90702C}"/>
            </a:ext>
          </a:extLst>
        </xdr:cNvPr>
        <xdr:cNvCxnSpPr/>
      </xdr:nvCxnSpPr>
      <xdr:spPr>
        <a:xfrm flipV="1">
          <a:off x="6972300" y="684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xmlns="" id="{D18D294D-E253-4934-A0A8-B6C15BEB5E58}"/>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xmlns="" id="{983CD98F-30FC-4251-9CD5-10604C26DFEA}"/>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xmlns="" id="{44A18029-7C24-46B6-A2C7-0CA63CEB8C98}"/>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xmlns="" id="{3632A36D-C6E3-4A04-99F4-44FDB4D68FEF}"/>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40657</xdr:rowOff>
    </xdr:from>
    <xdr:ext cx="469744" cy="259045"/>
    <xdr:sp macro="" textlink="">
      <xdr:nvSpPr>
        <xdr:cNvPr id="143" name="n_1mainValue【図書館】&#10;一人当たり面積">
          <a:extLst>
            <a:ext uri="{FF2B5EF4-FFF2-40B4-BE49-F238E27FC236}">
              <a16:creationId xmlns:a16="http://schemas.microsoft.com/office/drawing/2014/main" xmlns="" id="{F9852A96-D129-478C-89AE-99B56EB3AB41}"/>
            </a:ext>
          </a:extLst>
        </xdr:cNvPr>
        <xdr:cNvSpPr txBox="1"/>
      </xdr:nvSpPr>
      <xdr:spPr>
        <a:xfrm>
          <a:off x="93917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44467</xdr:rowOff>
    </xdr:from>
    <xdr:ext cx="469744" cy="259045"/>
    <xdr:sp macro="" textlink="">
      <xdr:nvSpPr>
        <xdr:cNvPr id="144" name="n_2mainValue【図書館】&#10;一人当たり面積">
          <a:extLst>
            <a:ext uri="{FF2B5EF4-FFF2-40B4-BE49-F238E27FC236}">
              <a16:creationId xmlns:a16="http://schemas.microsoft.com/office/drawing/2014/main" xmlns="" id="{F116416F-B591-4598-B3BA-226D3B6A24C2}"/>
            </a:ext>
          </a:extLst>
        </xdr:cNvPr>
        <xdr:cNvSpPr txBox="1"/>
      </xdr:nvSpPr>
      <xdr:spPr>
        <a:xfrm>
          <a:off x="8515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5" name="n_3mainValue【図書館】&#10;一人当たり面積">
          <a:extLst>
            <a:ext uri="{FF2B5EF4-FFF2-40B4-BE49-F238E27FC236}">
              <a16:creationId xmlns:a16="http://schemas.microsoft.com/office/drawing/2014/main" xmlns="" id="{62CAC7C3-D7DC-46F3-B0F1-90A1355B7891}"/>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55897</xdr:rowOff>
    </xdr:from>
    <xdr:ext cx="469744" cy="259045"/>
    <xdr:sp macro="" textlink="">
      <xdr:nvSpPr>
        <xdr:cNvPr id="146" name="n_4mainValue【図書館】&#10;一人当たり面積">
          <a:extLst>
            <a:ext uri="{FF2B5EF4-FFF2-40B4-BE49-F238E27FC236}">
              <a16:creationId xmlns:a16="http://schemas.microsoft.com/office/drawing/2014/main" xmlns="" id="{E7C0223C-8F56-4CCC-A2A5-BF6C1A4E6410}"/>
            </a:ext>
          </a:extLst>
        </xdr:cNvPr>
        <xdr:cNvSpPr txBox="1"/>
      </xdr:nvSpPr>
      <xdr:spPr>
        <a:xfrm>
          <a:off x="6737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CBDDEF89-84CE-437E-BA32-11736375A6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508D2C5F-EBE6-4422-88D4-BEAB394E7E8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D7F84384-4FB7-43BD-BA55-C2540A4912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32D794D9-3FC4-406D-AD4E-7766D008F8A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7E297F3-8909-422F-8698-C9F8F12BBF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62D8E378-0FE7-4270-B1B2-7F584A62C8D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E94A293B-B940-4A4F-9192-1F7CB9FF8B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6DE75997-7BA6-40F7-A968-A3795AAB71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84FEDB7E-C273-47BA-BEE7-3290B825B8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BE7137E1-3B65-4555-A0A6-11230B4E8A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5EC2FA2B-2B87-4C0B-8BB4-CC3988BA8C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E94C0FF3-5306-4EE3-B789-045FB08887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16E97251-BD2C-4152-BEF4-D883ABBC94B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DA92F4B8-1BD5-4791-AE30-A344D3CCAF4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B560CBD1-334D-4EC6-A1A9-611E46BEBE7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0BCDDFE3-6029-4B28-9557-B3F04C49284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0C7E2CDD-D238-42F8-9EB9-17A087D977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B83D7FAE-E478-47E3-9085-9CA1FFDEA3B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0C04C3A0-A928-45DD-912F-68BD06CFF5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86162FEC-5C48-42F1-9B4C-6309F752FCE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85FC255D-275E-4986-B5A9-CEB3C2D7FB7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B5EA9979-909F-4CF8-8E82-BD113EFE6E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AAC2442F-0A84-4028-BE27-9D9B59B605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422A639A-0D93-435A-BF40-34CE3AF4C2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7EDF4D1A-F4AF-4570-A4D6-CA46C876032C}"/>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13A39F24-5C36-4B36-8C38-8AEFDC776ED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ECF1D310-E51B-4762-8323-988C05A0B93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97831E65-7ECF-4C19-9871-3EB03A90184F}"/>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xmlns="" id="{D582E656-FAC5-477D-874E-B204C7C6C000}"/>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E05FC82C-D842-435E-B811-54BBC78482C8}"/>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xmlns="" id="{B4790849-06CB-4DF4-8E70-74E3822E230E}"/>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xmlns="" id="{7CC15631-BC39-4ACA-9A3F-E8351B76259D}"/>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xmlns="" id="{F00D8854-6CE9-4224-B93B-9C81127C7CAC}"/>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xmlns="" id="{06A3AF0B-3635-4564-9C35-F169059C037A}"/>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xmlns="" id="{95C81440-C78B-4140-A1FC-07F4693F6665}"/>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C8C0C23-3163-44BF-86A0-4447C11B57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B7D7E078-8628-4C9D-B28A-222B99D13D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198F207-8133-441E-895E-8E17DD848D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A7B45AB-1CED-42E6-B38B-696C1BC682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1778070-BAA0-4CB6-BEC4-4F2CFC740C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87" name="楕円 186">
          <a:extLst>
            <a:ext uri="{FF2B5EF4-FFF2-40B4-BE49-F238E27FC236}">
              <a16:creationId xmlns:a16="http://schemas.microsoft.com/office/drawing/2014/main" xmlns="" id="{CAC147CD-53E5-448B-A4B0-098492244816}"/>
            </a:ext>
          </a:extLst>
        </xdr:cNvPr>
        <xdr:cNvSpPr/>
      </xdr:nvSpPr>
      <xdr:spPr>
        <a:xfrm>
          <a:off x="4584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67327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1C4474FD-7F6F-4256-BF29-7FA1E3A4B446}"/>
            </a:ext>
          </a:extLst>
        </xdr:cNvPr>
        <xdr:cNvSpPr txBox="1"/>
      </xdr:nvSpPr>
      <xdr:spPr>
        <a:xfrm>
          <a:off x="467360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89" name="楕円 188">
          <a:extLst>
            <a:ext uri="{FF2B5EF4-FFF2-40B4-BE49-F238E27FC236}">
              <a16:creationId xmlns:a16="http://schemas.microsoft.com/office/drawing/2014/main" xmlns="" id="{1C7A59B6-01E5-44BA-BA56-9242D075BA5A}"/>
            </a:ext>
          </a:extLst>
        </xdr:cNvPr>
        <xdr:cNvSpPr/>
      </xdr:nvSpPr>
      <xdr:spPr>
        <a:xfrm>
          <a:off x="3746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38100</xdr:rowOff>
    </xdr:from>
    <xdr:to>
      <xdr:col>24</xdr:col>
      <xdr:colOff>63500</xdr:colOff>
      <xdr:row>57</xdr:row>
      <xdr:rowOff>95250</xdr:rowOff>
    </xdr:to>
    <xdr:cxnSp macro="">
      <xdr:nvCxnSpPr>
        <xdr:cNvPr id="190" name="直線コネクタ 189">
          <a:extLst>
            <a:ext uri="{FF2B5EF4-FFF2-40B4-BE49-F238E27FC236}">
              <a16:creationId xmlns:a16="http://schemas.microsoft.com/office/drawing/2014/main" xmlns="" id="{7FA71E64-96BA-4150-8FB7-DBE1997E46F1}"/>
            </a:ext>
          </a:extLst>
        </xdr:cNvPr>
        <xdr:cNvCxnSpPr/>
      </xdr:nvCxnSpPr>
      <xdr:spPr>
        <a:xfrm>
          <a:off x="3797300" y="9810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116840</xdr:rowOff>
    </xdr:from>
    <xdr:to>
      <xdr:col>15</xdr:col>
      <xdr:colOff>101600</xdr:colOff>
      <xdr:row>57</xdr:row>
      <xdr:rowOff>46990</xdr:rowOff>
    </xdr:to>
    <xdr:sp macro="" textlink="">
      <xdr:nvSpPr>
        <xdr:cNvPr id="191" name="楕円 190">
          <a:extLst>
            <a:ext uri="{FF2B5EF4-FFF2-40B4-BE49-F238E27FC236}">
              <a16:creationId xmlns:a16="http://schemas.microsoft.com/office/drawing/2014/main" xmlns="" id="{AB6856F1-BD27-4FA1-B6D5-34D000E101E1}"/>
            </a:ext>
          </a:extLst>
        </xdr:cNvPr>
        <xdr:cNvSpPr/>
      </xdr:nvSpPr>
      <xdr:spPr>
        <a:xfrm>
          <a:off x="2857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167640</xdr:rowOff>
    </xdr:from>
    <xdr:to>
      <xdr:col>19</xdr:col>
      <xdr:colOff>177800</xdr:colOff>
      <xdr:row>57</xdr:row>
      <xdr:rowOff>38100</xdr:rowOff>
    </xdr:to>
    <xdr:cxnSp macro="">
      <xdr:nvCxnSpPr>
        <xdr:cNvPr id="192" name="直線コネクタ 191">
          <a:extLst>
            <a:ext uri="{FF2B5EF4-FFF2-40B4-BE49-F238E27FC236}">
              <a16:creationId xmlns:a16="http://schemas.microsoft.com/office/drawing/2014/main" xmlns="" id="{9D23AB80-562E-4F0D-9352-5DC118A4DD5B}"/>
            </a:ext>
          </a:extLst>
        </xdr:cNvPr>
        <xdr:cNvCxnSpPr/>
      </xdr:nvCxnSpPr>
      <xdr:spPr>
        <a:xfrm>
          <a:off x="2908300" y="9768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73025</xdr:rowOff>
    </xdr:from>
    <xdr:to>
      <xdr:col>10</xdr:col>
      <xdr:colOff>165100</xdr:colOff>
      <xdr:row>57</xdr:row>
      <xdr:rowOff>3175</xdr:rowOff>
    </xdr:to>
    <xdr:sp macro="" textlink="">
      <xdr:nvSpPr>
        <xdr:cNvPr id="193" name="楕円 192">
          <a:extLst>
            <a:ext uri="{FF2B5EF4-FFF2-40B4-BE49-F238E27FC236}">
              <a16:creationId xmlns:a16="http://schemas.microsoft.com/office/drawing/2014/main" xmlns="" id="{4956DFF9-C24A-4686-B4AE-AF3D12160AAE}"/>
            </a:ext>
          </a:extLst>
        </xdr:cNvPr>
        <xdr:cNvSpPr/>
      </xdr:nvSpPr>
      <xdr:spPr>
        <a:xfrm>
          <a:off x="1968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123825</xdr:rowOff>
    </xdr:from>
    <xdr:to>
      <xdr:col>15</xdr:col>
      <xdr:colOff>50800</xdr:colOff>
      <xdr:row>56</xdr:row>
      <xdr:rowOff>167640</xdr:rowOff>
    </xdr:to>
    <xdr:cxnSp macro="">
      <xdr:nvCxnSpPr>
        <xdr:cNvPr id="194" name="直線コネクタ 193">
          <a:extLst>
            <a:ext uri="{FF2B5EF4-FFF2-40B4-BE49-F238E27FC236}">
              <a16:creationId xmlns:a16="http://schemas.microsoft.com/office/drawing/2014/main" xmlns="" id="{416A8C32-A146-4FED-BDE2-CEB9A8CCBCC4}"/>
            </a:ext>
          </a:extLst>
        </xdr:cNvPr>
        <xdr:cNvCxnSpPr/>
      </xdr:nvCxnSpPr>
      <xdr:spPr>
        <a:xfrm>
          <a:off x="2019300" y="97250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31115</xdr:rowOff>
    </xdr:from>
    <xdr:to>
      <xdr:col>6</xdr:col>
      <xdr:colOff>38100</xdr:colOff>
      <xdr:row>56</xdr:row>
      <xdr:rowOff>132715</xdr:rowOff>
    </xdr:to>
    <xdr:sp macro="" textlink="">
      <xdr:nvSpPr>
        <xdr:cNvPr id="195" name="楕円 194">
          <a:extLst>
            <a:ext uri="{FF2B5EF4-FFF2-40B4-BE49-F238E27FC236}">
              <a16:creationId xmlns:a16="http://schemas.microsoft.com/office/drawing/2014/main" xmlns="" id="{DE3E9CE3-3D1F-4BE8-9AFC-A692DF19DFDB}"/>
            </a:ext>
          </a:extLst>
        </xdr:cNvPr>
        <xdr:cNvSpPr/>
      </xdr:nvSpPr>
      <xdr:spPr>
        <a:xfrm>
          <a:off x="1079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81915</xdr:rowOff>
    </xdr:from>
    <xdr:to>
      <xdr:col>10</xdr:col>
      <xdr:colOff>114300</xdr:colOff>
      <xdr:row>56</xdr:row>
      <xdr:rowOff>123825</xdr:rowOff>
    </xdr:to>
    <xdr:cxnSp macro="">
      <xdr:nvCxnSpPr>
        <xdr:cNvPr id="196" name="直線コネクタ 195">
          <a:extLst>
            <a:ext uri="{FF2B5EF4-FFF2-40B4-BE49-F238E27FC236}">
              <a16:creationId xmlns:a16="http://schemas.microsoft.com/office/drawing/2014/main" xmlns="" id="{2A314C93-2905-4722-A6B9-FE955403FB3C}"/>
            </a:ext>
          </a:extLst>
        </xdr:cNvPr>
        <xdr:cNvCxnSpPr/>
      </xdr:nvCxnSpPr>
      <xdr:spPr>
        <a:xfrm>
          <a:off x="1130300" y="9683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29B9E74D-4CBE-4FF1-8B65-7E88DC55924C}"/>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857629DE-B48E-4B2B-904E-6F1AE3E09991}"/>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381CE72F-C274-407E-8F15-0A10A5F26D61}"/>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3693FBE4-B94F-46C9-A038-A3DE8108E0CC}"/>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F520FAA5-75BF-4FA3-972B-4633E6B4B058}"/>
            </a:ext>
          </a:extLst>
        </xdr:cNvPr>
        <xdr:cNvSpPr txBox="1"/>
      </xdr:nvSpPr>
      <xdr:spPr>
        <a:xfrm>
          <a:off x="358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63517</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B379757A-353C-490C-951D-22EEC1CCB13C}"/>
            </a:ext>
          </a:extLst>
        </xdr:cNvPr>
        <xdr:cNvSpPr txBox="1"/>
      </xdr:nvSpPr>
      <xdr:spPr>
        <a:xfrm>
          <a:off x="2705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19702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57610863-FD28-44E8-A09B-B4B75A09A76A}"/>
            </a:ext>
          </a:extLst>
        </xdr:cNvPr>
        <xdr:cNvSpPr txBox="1"/>
      </xdr:nvSpPr>
      <xdr:spPr>
        <a:xfrm>
          <a:off x="1816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149242</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FB612BAA-A3F9-408F-B5AB-DB36C09F221A}"/>
            </a:ext>
          </a:extLst>
        </xdr:cNvPr>
        <xdr:cNvSpPr txBox="1"/>
      </xdr:nvSpPr>
      <xdr:spPr>
        <a:xfrm>
          <a:off x="927744" y="940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EEE0104-3962-436C-A729-E179982988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D878DF3A-15C0-4D42-AA9C-6FC1FCCAE6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7322C2C5-237B-489A-8C13-30A985F778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6043BF4-65A3-4190-B8E6-A9EDF77AB3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2B9148BD-BF4F-4221-8822-F51C592646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A35DA83D-3FDF-4AAA-8CAC-8659509F73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59051A2-7CB1-4F98-BF71-5702AF9D88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D79210B7-1109-4D73-B3A4-4200D5CB59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7D6A6183-8082-41F6-B35D-6D9D65A9B3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D8156D71-8DA9-47D0-85F5-E2356919B7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2B21EFF3-1751-4894-B49E-4B1E17028B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EEC489CF-9B4D-4E23-A03D-54EE8953B1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E010508A-4F24-4421-8463-ED08B3AF3A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680C2A17-E6DF-420F-A024-7F946C68E0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08E09070-4FCD-415C-ABEE-C3676FED76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1EAEC5A4-E57C-4E64-9D47-E38163F6CF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7EED0038-81CD-4494-B708-E7D8AA9341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290AB7EA-C334-4B38-8FC8-B3BF96A823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21CFADF5-18A4-4455-B968-0E35200329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5450F4AD-E9A8-4C81-89FB-A8E8F1852B2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CD065FE1-38E8-4722-B39C-CE4B021AC32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B6813C7C-2678-4DE6-8B62-4F53CA950D4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5EEDF9AD-6050-4D8C-BDCC-D9B561CFA7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xmlns="" id="{A1B13DD8-9D32-48C4-928F-2EEFDB16CD53}"/>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3CBE4380-9CF9-44CA-8305-C44DAD45F8AB}"/>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xmlns="" id="{95DE01B2-6C89-4F04-90CE-F4E558889AF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5FCA5D11-1715-4F20-8A0F-F43A12127EEA}"/>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xmlns="" id="{5E118622-4677-4E6A-9D5B-D9CDCAE0C54A}"/>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26849DA2-7308-4D4E-9D6F-F1AC1B8C485D}"/>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xmlns="" id="{6B0F9A29-264D-4F7B-8187-C94EFC68C01F}"/>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xmlns="" id="{DE8B64F3-7E0E-4C6C-BC42-562DFA80CB6A}"/>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xmlns="" id="{49004AC6-F517-4DA1-85F0-AB06173067FA}"/>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xmlns="" id="{677229B1-4B4A-4E6E-89B3-F6AE932CD6DA}"/>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xmlns="" id="{6BA5988B-BCE8-4336-9708-3CEBF1A52E84}"/>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D93FEB13-8879-4FDF-BE3E-3DE9285A77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FE36B3E-FDC8-44B7-8074-185B08990CE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6533CF0-4239-469F-BF83-FA3654DFF2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B261EB5-73FA-49AA-86DF-4DF463EDCB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AF0A2A8-CF5C-4C0D-8C65-440CAE1F27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79121</xdr:rowOff>
    </xdr:from>
    <xdr:to>
      <xdr:col>55</xdr:col>
      <xdr:colOff>50800</xdr:colOff>
      <xdr:row>64</xdr:row>
      <xdr:rowOff>9271</xdr:rowOff>
    </xdr:to>
    <xdr:sp macro="" textlink="">
      <xdr:nvSpPr>
        <xdr:cNvPr id="244" name="楕円 243">
          <a:extLst>
            <a:ext uri="{FF2B5EF4-FFF2-40B4-BE49-F238E27FC236}">
              <a16:creationId xmlns:a16="http://schemas.microsoft.com/office/drawing/2014/main" xmlns="" id="{C9855F6F-9775-4FA1-8399-2E7BD79B2CED}"/>
            </a:ext>
          </a:extLst>
        </xdr:cNvPr>
        <xdr:cNvSpPr/>
      </xdr:nvSpPr>
      <xdr:spPr>
        <a:xfrm>
          <a:off x="10426700" y="108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296B1778-2596-4A51-8A5E-2A8D5C597EB0}"/>
            </a:ext>
          </a:extLst>
        </xdr:cNvPr>
        <xdr:cNvSpPr txBox="1"/>
      </xdr:nvSpPr>
      <xdr:spPr>
        <a:xfrm>
          <a:off x="10515600"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80264</xdr:rowOff>
    </xdr:from>
    <xdr:to>
      <xdr:col>50</xdr:col>
      <xdr:colOff>165100</xdr:colOff>
      <xdr:row>64</xdr:row>
      <xdr:rowOff>10414</xdr:rowOff>
    </xdr:to>
    <xdr:sp macro="" textlink="">
      <xdr:nvSpPr>
        <xdr:cNvPr id="246" name="楕円 245">
          <a:extLst>
            <a:ext uri="{FF2B5EF4-FFF2-40B4-BE49-F238E27FC236}">
              <a16:creationId xmlns:a16="http://schemas.microsoft.com/office/drawing/2014/main" xmlns="" id="{42589B7F-D9E7-4203-98F4-80A39D68608B}"/>
            </a:ext>
          </a:extLst>
        </xdr:cNvPr>
        <xdr:cNvSpPr/>
      </xdr:nvSpPr>
      <xdr:spPr>
        <a:xfrm>
          <a:off x="9588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129921</xdr:rowOff>
    </xdr:from>
    <xdr:to>
      <xdr:col>55</xdr:col>
      <xdr:colOff>0</xdr:colOff>
      <xdr:row>63</xdr:row>
      <xdr:rowOff>131064</xdr:rowOff>
    </xdr:to>
    <xdr:cxnSp macro="">
      <xdr:nvCxnSpPr>
        <xdr:cNvPr id="247" name="直線コネクタ 246">
          <a:extLst>
            <a:ext uri="{FF2B5EF4-FFF2-40B4-BE49-F238E27FC236}">
              <a16:creationId xmlns:a16="http://schemas.microsoft.com/office/drawing/2014/main" xmlns="" id="{80E6B2E4-8D6A-494D-A20A-C3220F98E674}"/>
            </a:ext>
          </a:extLst>
        </xdr:cNvPr>
        <xdr:cNvCxnSpPr/>
      </xdr:nvCxnSpPr>
      <xdr:spPr>
        <a:xfrm flipV="1">
          <a:off x="9639300" y="1093127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81788</xdr:rowOff>
    </xdr:from>
    <xdr:to>
      <xdr:col>46</xdr:col>
      <xdr:colOff>38100</xdr:colOff>
      <xdr:row>64</xdr:row>
      <xdr:rowOff>11938</xdr:rowOff>
    </xdr:to>
    <xdr:sp macro="" textlink="">
      <xdr:nvSpPr>
        <xdr:cNvPr id="248" name="楕円 247">
          <a:extLst>
            <a:ext uri="{FF2B5EF4-FFF2-40B4-BE49-F238E27FC236}">
              <a16:creationId xmlns:a16="http://schemas.microsoft.com/office/drawing/2014/main" xmlns="" id="{82364DC7-5733-4640-9913-921619BA64D7}"/>
            </a:ext>
          </a:extLst>
        </xdr:cNvPr>
        <xdr:cNvSpPr/>
      </xdr:nvSpPr>
      <xdr:spPr>
        <a:xfrm>
          <a:off x="8699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131064</xdr:rowOff>
    </xdr:from>
    <xdr:to>
      <xdr:col>50</xdr:col>
      <xdr:colOff>114300</xdr:colOff>
      <xdr:row>63</xdr:row>
      <xdr:rowOff>132588</xdr:rowOff>
    </xdr:to>
    <xdr:cxnSp macro="">
      <xdr:nvCxnSpPr>
        <xdr:cNvPr id="249" name="直線コネクタ 248">
          <a:extLst>
            <a:ext uri="{FF2B5EF4-FFF2-40B4-BE49-F238E27FC236}">
              <a16:creationId xmlns:a16="http://schemas.microsoft.com/office/drawing/2014/main" xmlns="" id="{F6F7B71E-457E-4920-8F55-2D2F6E5D30A9}"/>
            </a:ext>
          </a:extLst>
        </xdr:cNvPr>
        <xdr:cNvCxnSpPr/>
      </xdr:nvCxnSpPr>
      <xdr:spPr>
        <a:xfrm flipV="1">
          <a:off x="8750300" y="109324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83693</xdr:rowOff>
    </xdr:from>
    <xdr:to>
      <xdr:col>41</xdr:col>
      <xdr:colOff>101600</xdr:colOff>
      <xdr:row>64</xdr:row>
      <xdr:rowOff>13843</xdr:rowOff>
    </xdr:to>
    <xdr:sp macro="" textlink="">
      <xdr:nvSpPr>
        <xdr:cNvPr id="250" name="楕円 249">
          <a:extLst>
            <a:ext uri="{FF2B5EF4-FFF2-40B4-BE49-F238E27FC236}">
              <a16:creationId xmlns:a16="http://schemas.microsoft.com/office/drawing/2014/main" xmlns="" id="{25C95342-94E8-4947-B8A8-01029031194A}"/>
            </a:ext>
          </a:extLst>
        </xdr:cNvPr>
        <xdr:cNvSpPr/>
      </xdr:nvSpPr>
      <xdr:spPr>
        <a:xfrm>
          <a:off x="7810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132588</xdr:rowOff>
    </xdr:from>
    <xdr:to>
      <xdr:col>45</xdr:col>
      <xdr:colOff>177800</xdr:colOff>
      <xdr:row>63</xdr:row>
      <xdr:rowOff>134493</xdr:rowOff>
    </xdr:to>
    <xdr:cxnSp macro="">
      <xdr:nvCxnSpPr>
        <xdr:cNvPr id="251" name="直線コネクタ 250">
          <a:extLst>
            <a:ext uri="{FF2B5EF4-FFF2-40B4-BE49-F238E27FC236}">
              <a16:creationId xmlns:a16="http://schemas.microsoft.com/office/drawing/2014/main" xmlns="" id="{9FBCE701-057A-4B5E-8136-34B94833DF88}"/>
            </a:ext>
          </a:extLst>
        </xdr:cNvPr>
        <xdr:cNvCxnSpPr/>
      </xdr:nvCxnSpPr>
      <xdr:spPr>
        <a:xfrm flipV="1">
          <a:off x="7861300" y="1093393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85217</xdr:rowOff>
    </xdr:from>
    <xdr:to>
      <xdr:col>36</xdr:col>
      <xdr:colOff>165100</xdr:colOff>
      <xdr:row>64</xdr:row>
      <xdr:rowOff>15367</xdr:rowOff>
    </xdr:to>
    <xdr:sp macro="" textlink="">
      <xdr:nvSpPr>
        <xdr:cNvPr id="252" name="楕円 251">
          <a:extLst>
            <a:ext uri="{FF2B5EF4-FFF2-40B4-BE49-F238E27FC236}">
              <a16:creationId xmlns:a16="http://schemas.microsoft.com/office/drawing/2014/main" xmlns="" id="{C6508443-91F0-4F02-90DA-1A2ADB229902}"/>
            </a:ext>
          </a:extLst>
        </xdr:cNvPr>
        <xdr:cNvSpPr/>
      </xdr:nvSpPr>
      <xdr:spPr>
        <a:xfrm>
          <a:off x="69215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134493</xdr:rowOff>
    </xdr:from>
    <xdr:to>
      <xdr:col>41</xdr:col>
      <xdr:colOff>50800</xdr:colOff>
      <xdr:row>63</xdr:row>
      <xdr:rowOff>136017</xdr:rowOff>
    </xdr:to>
    <xdr:cxnSp macro="">
      <xdr:nvCxnSpPr>
        <xdr:cNvPr id="253" name="直線コネクタ 252">
          <a:extLst>
            <a:ext uri="{FF2B5EF4-FFF2-40B4-BE49-F238E27FC236}">
              <a16:creationId xmlns:a16="http://schemas.microsoft.com/office/drawing/2014/main" xmlns="" id="{20348DD5-356B-408A-BB90-CDE10260AD25}"/>
            </a:ext>
          </a:extLst>
        </xdr:cNvPr>
        <xdr:cNvCxnSpPr/>
      </xdr:nvCxnSpPr>
      <xdr:spPr>
        <a:xfrm flipV="1">
          <a:off x="6972300" y="109358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xmlns="" id="{16E92BC8-C1B9-446D-9C31-BD67777D7639}"/>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xmlns="" id="{F122B2FE-3F4F-4C4B-BB5C-59478CEC4F02}"/>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xmlns="" id="{69DD907C-DE2E-4E49-9A14-D86866D6F19B}"/>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xmlns="" id="{0387056F-DCC9-4DFB-9E2C-45638EFD4078}"/>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1541</xdr:rowOff>
    </xdr:from>
    <xdr:ext cx="469744" cy="259045"/>
    <xdr:sp macro="" textlink="">
      <xdr:nvSpPr>
        <xdr:cNvPr id="258" name="n_1mainValue【体育館・プール】&#10;一人当たり面積">
          <a:extLst>
            <a:ext uri="{FF2B5EF4-FFF2-40B4-BE49-F238E27FC236}">
              <a16:creationId xmlns:a16="http://schemas.microsoft.com/office/drawing/2014/main" xmlns="" id="{22DB78B1-9D2F-463D-890D-3A057651EBE3}"/>
            </a:ext>
          </a:extLst>
        </xdr:cNvPr>
        <xdr:cNvSpPr txBox="1"/>
      </xdr:nvSpPr>
      <xdr:spPr>
        <a:xfrm>
          <a:off x="93917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3065</xdr:rowOff>
    </xdr:from>
    <xdr:ext cx="469744" cy="259045"/>
    <xdr:sp macro="" textlink="">
      <xdr:nvSpPr>
        <xdr:cNvPr id="259" name="n_2mainValue【体育館・プール】&#10;一人当たり面積">
          <a:extLst>
            <a:ext uri="{FF2B5EF4-FFF2-40B4-BE49-F238E27FC236}">
              <a16:creationId xmlns:a16="http://schemas.microsoft.com/office/drawing/2014/main" xmlns="" id="{AEB888FE-34A5-4251-B411-6F0B83682BB5}"/>
            </a:ext>
          </a:extLst>
        </xdr:cNvPr>
        <xdr:cNvSpPr txBox="1"/>
      </xdr:nvSpPr>
      <xdr:spPr>
        <a:xfrm>
          <a:off x="8515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4970</xdr:rowOff>
    </xdr:from>
    <xdr:ext cx="469744" cy="259045"/>
    <xdr:sp macro="" textlink="">
      <xdr:nvSpPr>
        <xdr:cNvPr id="260" name="n_3mainValue【体育館・プール】&#10;一人当たり面積">
          <a:extLst>
            <a:ext uri="{FF2B5EF4-FFF2-40B4-BE49-F238E27FC236}">
              <a16:creationId xmlns:a16="http://schemas.microsoft.com/office/drawing/2014/main" xmlns="" id="{77335A3F-F983-4430-B23B-748B0FE6532A}"/>
            </a:ext>
          </a:extLst>
        </xdr:cNvPr>
        <xdr:cNvSpPr txBox="1"/>
      </xdr:nvSpPr>
      <xdr:spPr>
        <a:xfrm>
          <a:off x="7626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6494</xdr:rowOff>
    </xdr:from>
    <xdr:ext cx="469744" cy="259045"/>
    <xdr:sp macro="" textlink="">
      <xdr:nvSpPr>
        <xdr:cNvPr id="261" name="n_4mainValue【体育館・プール】&#10;一人当たり面積">
          <a:extLst>
            <a:ext uri="{FF2B5EF4-FFF2-40B4-BE49-F238E27FC236}">
              <a16:creationId xmlns:a16="http://schemas.microsoft.com/office/drawing/2014/main" xmlns="" id="{088646DC-2883-4117-93B2-6716A1B70FDD}"/>
            </a:ext>
          </a:extLst>
        </xdr:cNvPr>
        <xdr:cNvSpPr txBox="1"/>
      </xdr:nvSpPr>
      <xdr:spPr>
        <a:xfrm>
          <a:off x="6737427"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1FAE5D87-6AD1-47BE-AA0F-094AD4E80C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5AC275BF-BCF6-4842-9445-028488BE1C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5F7192E-C6C4-4045-96C8-62EB526D7D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D030EA1A-3BD8-45F9-8840-81D183CEE2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FAE6EC15-44F4-4649-B99A-66A9CD8DF7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DF9E7E97-64E2-4626-BC01-F89FA507B6E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2AF265E-6DBD-49C3-98E8-0E9E9BC6F5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DD0E7B1E-2B82-4633-AD97-C1A0514214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319B3D95-91E5-4CD6-B828-984B615275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460B9151-F389-4EA3-8979-BA6EF9A9B5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EFED9F1-1112-4160-AB9B-23A878FAFAD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04EFC5E2-84D6-471E-B25B-A7E313F152D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A6F0D061-5FDC-4AAE-8586-C2C50D0EDA6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D75AAF43-DC4F-4195-A8D5-65221836EE2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5AC4C43B-660B-45F0-B6BA-10D75093102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12EB79BE-B0A4-4090-B184-E26CD4F6C3F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944CA6B2-85F1-4317-A5F3-CB8FEB271DD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8A93EAE7-FF6F-4931-A4B5-96AC945B9CD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93D5A2E7-4A7B-4612-85E3-908CC86EFCB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FE93F111-E3B8-4788-972E-3A39AD61A2E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6B11662C-1FC2-4061-9016-73B6720061F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62C13EBA-1998-4F9F-824F-029B417F02B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84C3F255-713E-4131-B6E0-49F373B49D6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FDF1E708-5FDA-4A45-95BC-E67F1B2CD9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C7BC85E2-8026-4F2C-A085-7A9ADF9AE1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FFD7A9CD-8892-41FD-8333-33AD85BA3E48}"/>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0AD00C30-49B5-44AC-9584-939B12D6C73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BF0A4D44-C325-44FD-B548-D00FB232CD7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xmlns="" id="{EC1C6D79-29CE-4B84-9DA6-C269C5FE579A}"/>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xmlns="" id="{4BB892D9-455C-477F-8615-C333C82EA3DD}"/>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71217873-0F0C-4D19-B1E8-5ED19A02BE7F}"/>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xmlns="" id="{71190442-2E7D-4B7A-BBBC-253311B31A6A}"/>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xmlns="" id="{71EBD694-1571-4862-BF78-F9049B055958}"/>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xmlns="" id="{C71539C4-503D-46F7-801F-489A960D4CB3}"/>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xmlns="" id="{29150EAA-8AF5-47CF-B22C-9008356A7F20}"/>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xmlns="" id="{DF780F3C-93A9-4A14-9387-88928304D18C}"/>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61124216-09C4-4D62-9174-97C8C6639F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DA77A04-9402-420E-82BB-AF0B0DE147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EB4B2AD-5F43-468C-BE15-FF370DAAB8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7804466-A02F-42E4-A352-A45418426A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FB1E07-4327-4F3F-9229-C1C804A02C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a16="http://schemas.microsoft.com/office/drawing/2014/main" xmlns="" id="{E425A88E-1ECE-47C1-805D-4A948A630CED}"/>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福祉施設】&#10;有形固定資産減価償却率該当値テキスト">
          <a:extLst>
            <a:ext uri="{FF2B5EF4-FFF2-40B4-BE49-F238E27FC236}">
              <a16:creationId xmlns:a16="http://schemas.microsoft.com/office/drawing/2014/main" xmlns="" id="{9DA72464-11DD-4DA7-99FC-04219536DE84}"/>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xmlns="" id="{488B2240-79BF-4371-B707-67AAE2568E32}"/>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xmlns="" id="{1AA6659E-6A77-4C7F-A3F9-C025AD9ACFD3}"/>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xmlns="" id="{1F2420CA-6863-4585-BF6E-368F1C4CD1C2}"/>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xmlns="" id="{83B8F99B-8C00-44EF-8280-6C0A5B985FE8}"/>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xmlns="" id="{3FC9971E-C715-41A2-AFBF-CA3A53366202}"/>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xmlns="" id="{CD5B08CD-7402-4D3B-B43E-0C4D51FE878B}"/>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85271</xdr:rowOff>
    </xdr:from>
    <xdr:to>
      <xdr:col>6</xdr:col>
      <xdr:colOff>38100</xdr:colOff>
      <xdr:row>87</xdr:row>
      <xdr:rowOff>15421</xdr:rowOff>
    </xdr:to>
    <xdr:sp macro="" textlink="">
      <xdr:nvSpPr>
        <xdr:cNvPr id="311" name="楕円 310">
          <a:extLst>
            <a:ext uri="{FF2B5EF4-FFF2-40B4-BE49-F238E27FC236}">
              <a16:creationId xmlns:a16="http://schemas.microsoft.com/office/drawing/2014/main" xmlns="" id="{0C3C3685-7991-4E37-BD4D-CD78026DFF15}"/>
            </a:ext>
          </a:extLst>
        </xdr:cNvPr>
        <xdr:cNvSpPr/>
      </xdr:nvSpPr>
      <xdr:spPr>
        <a:xfrm>
          <a:off x="107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136071</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xmlns="" id="{EA69DF59-7ABA-4E79-ACA9-940EAC156048}"/>
            </a:ext>
          </a:extLst>
        </xdr:cNvPr>
        <xdr:cNvCxnSpPr/>
      </xdr:nvCxnSpPr>
      <xdr:spPr>
        <a:xfrm>
          <a:off x="1130300" y="1488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xmlns="" id="{BD946D82-9A5F-44D5-BB63-197B6AC7BD29}"/>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xmlns="" id="{952077B4-C587-41AF-A6A9-D7BA8B555C54}"/>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xmlns="" id="{3F3E8359-A352-4AC4-A51E-22022B64D002}"/>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xmlns="" id="{79565297-694A-4665-9654-546995DCF313}"/>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福祉施設】&#10;有形固定資産減価償却率">
          <a:extLst>
            <a:ext uri="{FF2B5EF4-FFF2-40B4-BE49-F238E27FC236}">
              <a16:creationId xmlns:a16="http://schemas.microsoft.com/office/drawing/2014/main" xmlns="" id="{75F9B5CA-26AA-4049-8723-64A6CFA30391}"/>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a:extLst>
            <a:ext uri="{FF2B5EF4-FFF2-40B4-BE49-F238E27FC236}">
              <a16:creationId xmlns:a16="http://schemas.microsoft.com/office/drawing/2014/main" xmlns="" id="{C2699844-36FA-41D2-8B92-5FADA6361895}"/>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a:extLst>
            <a:ext uri="{FF2B5EF4-FFF2-40B4-BE49-F238E27FC236}">
              <a16:creationId xmlns:a16="http://schemas.microsoft.com/office/drawing/2014/main" xmlns="" id="{F014DFF3-6C71-4A3F-BD0D-538D9A882FEA}"/>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6548</xdr:rowOff>
    </xdr:from>
    <xdr:ext cx="405111" cy="259045"/>
    <xdr:sp macro="" textlink="">
      <xdr:nvSpPr>
        <xdr:cNvPr id="320" name="n_4mainValue【福祉施設】&#10;有形固定資産減価償却率">
          <a:extLst>
            <a:ext uri="{FF2B5EF4-FFF2-40B4-BE49-F238E27FC236}">
              <a16:creationId xmlns:a16="http://schemas.microsoft.com/office/drawing/2014/main" xmlns="" id="{981F0FEB-F082-4C54-A2DC-982E3E540ADF}"/>
            </a:ext>
          </a:extLst>
        </xdr:cNvPr>
        <xdr:cNvSpPr txBox="1"/>
      </xdr:nvSpPr>
      <xdr:spPr>
        <a:xfrm>
          <a:off x="927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452E5123-8A57-428B-B9B6-526EF6CE0B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09D5EB94-48F6-4371-8BC0-979741A436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C06E572D-0492-4D77-A954-3BB7E7115D2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828315F4-9937-4668-9B43-645F41C487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30E89CFC-D0D3-4C9B-B74A-C9A9A1145E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D758C85C-D309-45C5-AF79-5ABE2F6801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C4F1DF37-DBE2-415A-BD0C-5E5D9EDA4A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118D31F6-83E3-4A5C-AD93-7D9AA2FC69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82DA15AD-87CD-4D0E-922C-932727A519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E5E2C051-1EBB-4C8B-993C-FF501F75DC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xmlns="" id="{98E0D734-0B9A-498C-86AC-994986295CA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xmlns="" id="{0B9B1D98-F726-419F-9ACB-438A18AA593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xmlns="" id="{55A88211-8960-4E3C-B1D4-0C917016BF6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xmlns="" id="{92232BDB-3C1C-42F0-8775-79E2CAD3ABD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xmlns="" id="{D8A6EA62-EBCE-4A6F-BE1F-04A4243E504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xmlns="" id="{62C6CC2F-7989-42B6-A775-9BD8F64DC49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xmlns="" id="{E0925786-8498-4E4F-A2E7-FC71F37C25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xmlns="" id="{3A3B3A73-9A29-43A5-A04C-F7606FCC0DF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6DC27AF2-BA99-47EB-A4BF-C5DDB8D12B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xmlns="" id="{1317FDC2-01A9-4CE3-BFA1-61EB3C5572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xmlns="" id="{37E9EE3F-A547-492A-9EFF-B8A21C21C4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xmlns="" id="{6FA46300-079D-4035-A390-1304540DFAB2}"/>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xmlns="" id="{A196CBB0-EEC5-460A-9263-BB7E7DE6DBE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xmlns="" id="{C38A1CEE-C77D-4A7A-B249-B1212BF6856F}"/>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xmlns="" id="{ACA3C419-512F-417A-8739-A3CC0D07DC61}"/>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xmlns="" id="{4336BB5F-947F-41EF-982B-959313603F07}"/>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xmlns="" id="{C5738D14-25B4-49F8-A268-F2E213FC4D39}"/>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xmlns="" id="{0043F70C-4915-4A32-B47D-2EEFAD564AFC}"/>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xmlns="" id="{70AB0911-11C7-47B8-9C48-DB374286C3A8}"/>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xmlns="" id="{D7DB6E8B-4961-4BE2-9FD5-B9824054A0A3}"/>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xmlns="" id="{624F4E42-BFA0-44AC-804E-8B1A509C9DFA}"/>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xmlns="" id="{48CB8B78-7529-4B73-9754-57B1B62D3ACD}"/>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8EEC78E0-BA14-43A6-9234-AE07285989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9BA978-37A7-447F-A943-3F3B28842E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D519B5E-72D7-43CA-A6AB-9FC9E6A57B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CC38CDF-F6AA-4C53-9F97-11D65AA9187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31E901-02AA-4001-8302-4ADA908682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58" name="楕円 357">
          <a:extLst>
            <a:ext uri="{FF2B5EF4-FFF2-40B4-BE49-F238E27FC236}">
              <a16:creationId xmlns:a16="http://schemas.microsoft.com/office/drawing/2014/main" xmlns="" id="{AC50415A-90A7-4666-8A19-054EA4C7FA54}"/>
            </a:ext>
          </a:extLst>
        </xdr:cNvPr>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59" name="【福祉施設】&#10;一人当たり面積該当値テキスト">
          <a:extLst>
            <a:ext uri="{FF2B5EF4-FFF2-40B4-BE49-F238E27FC236}">
              <a16:creationId xmlns:a16="http://schemas.microsoft.com/office/drawing/2014/main" xmlns="" id="{B17AD73A-5584-4859-B118-9DF34238289A}"/>
            </a:ext>
          </a:extLst>
        </xdr:cNvPr>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60" name="楕円 359">
          <a:extLst>
            <a:ext uri="{FF2B5EF4-FFF2-40B4-BE49-F238E27FC236}">
              <a16:creationId xmlns:a16="http://schemas.microsoft.com/office/drawing/2014/main" xmlns="" id="{A3F84789-0A0D-42EC-A314-9CD2F408390A}"/>
            </a:ext>
          </a:extLst>
        </xdr:cNvPr>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26670</xdr:rowOff>
    </xdr:to>
    <xdr:cxnSp macro="">
      <xdr:nvCxnSpPr>
        <xdr:cNvPr id="361" name="直線コネクタ 360">
          <a:extLst>
            <a:ext uri="{FF2B5EF4-FFF2-40B4-BE49-F238E27FC236}">
              <a16:creationId xmlns:a16="http://schemas.microsoft.com/office/drawing/2014/main" xmlns="" id="{E21F83AD-9C14-491E-B2BD-8FBA2327BCE4}"/>
            </a:ext>
          </a:extLst>
        </xdr:cNvPr>
        <xdr:cNvCxnSpPr/>
      </xdr:nvCxnSpPr>
      <xdr:spPr>
        <a:xfrm>
          <a:off x="9639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362" name="楕円 361">
          <a:extLst>
            <a:ext uri="{FF2B5EF4-FFF2-40B4-BE49-F238E27FC236}">
              <a16:creationId xmlns:a16="http://schemas.microsoft.com/office/drawing/2014/main" xmlns="" id="{0DB234AE-8763-4225-9F7F-C5CC60571A62}"/>
            </a:ext>
          </a:extLst>
        </xdr:cNvPr>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26670</xdr:rowOff>
    </xdr:to>
    <xdr:cxnSp macro="">
      <xdr:nvCxnSpPr>
        <xdr:cNvPr id="363" name="直線コネクタ 362">
          <a:extLst>
            <a:ext uri="{FF2B5EF4-FFF2-40B4-BE49-F238E27FC236}">
              <a16:creationId xmlns:a16="http://schemas.microsoft.com/office/drawing/2014/main" xmlns="" id="{7A7A4E05-1BB0-4DB8-A7EB-13226C9C1464}"/>
            </a:ext>
          </a:extLst>
        </xdr:cNvPr>
        <xdr:cNvCxnSpPr/>
      </xdr:nvCxnSpPr>
      <xdr:spPr>
        <a:xfrm>
          <a:off x="8750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4" name="楕円 363">
          <a:extLst>
            <a:ext uri="{FF2B5EF4-FFF2-40B4-BE49-F238E27FC236}">
              <a16:creationId xmlns:a16="http://schemas.microsoft.com/office/drawing/2014/main" xmlns="" id="{EB6D6380-C403-4B18-8470-1C5D4B1C6828}"/>
            </a:ext>
          </a:extLst>
        </xdr:cNvPr>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26670</xdr:rowOff>
    </xdr:to>
    <xdr:cxnSp macro="">
      <xdr:nvCxnSpPr>
        <xdr:cNvPr id="365" name="直線コネクタ 364">
          <a:extLst>
            <a:ext uri="{FF2B5EF4-FFF2-40B4-BE49-F238E27FC236}">
              <a16:creationId xmlns:a16="http://schemas.microsoft.com/office/drawing/2014/main" xmlns="" id="{0ACE83F4-04EB-4E2A-A807-85A9F83BDACE}"/>
            </a:ext>
          </a:extLst>
        </xdr:cNvPr>
        <xdr:cNvCxnSpPr/>
      </xdr:nvCxnSpPr>
      <xdr:spPr>
        <a:xfrm>
          <a:off x="7861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6" name="楕円 365">
          <a:extLst>
            <a:ext uri="{FF2B5EF4-FFF2-40B4-BE49-F238E27FC236}">
              <a16:creationId xmlns:a16="http://schemas.microsoft.com/office/drawing/2014/main" xmlns="" id="{94EDB38D-189F-4015-9295-30A570191E55}"/>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67" name="直線コネクタ 366">
          <a:extLst>
            <a:ext uri="{FF2B5EF4-FFF2-40B4-BE49-F238E27FC236}">
              <a16:creationId xmlns:a16="http://schemas.microsoft.com/office/drawing/2014/main" xmlns="" id="{35D30F6A-D5EC-46C2-A795-4213BF544AE9}"/>
            </a:ext>
          </a:extLst>
        </xdr:cNvPr>
        <xdr:cNvCxnSpPr/>
      </xdr:nvCxnSpPr>
      <xdr:spPr>
        <a:xfrm>
          <a:off x="6972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xmlns="" id="{AEC66FC7-CC0E-4F65-99A3-19DAEB250669}"/>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xmlns="" id="{19B61DA7-AB0F-459D-8DB2-BDA74554CBE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xmlns="" id="{E14E44E2-BCA1-4D64-8AE7-FC53F35C6D81}"/>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xmlns="" id="{36337914-D30B-4ADC-A7A9-7C4EB9E6752D}"/>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72" name="n_1mainValue【福祉施設】&#10;一人当たり面積">
          <a:extLst>
            <a:ext uri="{FF2B5EF4-FFF2-40B4-BE49-F238E27FC236}">
              <a16:creationId xmlns:a16="http://schemas.microsoft.com/office/drawing/2014/main" xmlns="" id="{900F1D3A-D72A-4293-BADF-FE0EF3226C44}"/>
            </a:ext>
          </a:extLst>
        </xdr:cNvPr>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373" name="n_2mainValue【福祉施設】&#10;一人当たり面積">
          <a:extLst>
            <a:ext uri="{FF2B5EF4-FFF2-40B4-BE49-F238E27FC236}">
              <a16:creationId xmlns:a16="http://schemas.microsoft.com/office/drawing/2014/main" xmlns="" id="{FE39279A-7349-45A6-9D51-86536AC33B89}"/>
            </a:ext>
          </a:extLst>
        </xdr:cNvPr>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4" name="n_3mainValue【福祉施設】&#10;一人当たり面積">
          <a:extLst>
            <a:ext uri="{FF2B5EF4-FFF2-40B4-BE49-F238E27FC236}">
              <a16:creationId xmlns:a16="http://schemas.microsoft.com/office/drawing/2014/main" xmlns="" id="{478F0327-C723-493F-B258-BB963FE91D4B}"/>
            </a:ext>
          </a:extLst>
        </xdr:cNvPr>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5" name="n_4mainValue【福祉施設】&#10;一人当たり面積">
          <a:extLst>
            <a:ext uri="{FF2B5EF4-FFF2-40B4-BE49-F238E27FC236}">
              <a16:creationId xmlns:a16="http://schemas.microsoft.com/office/drawing/2014/main" xmlns="" id="{79C539FA-E939-40F6-9D30-553C473201FA}"/>
            </a:ext>
          </a:extLst>
        </xdr:cNvPr>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38CFFAB5-0C2E-4CE8-8697-92DCD4C64A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77541605-D246-44E3-B2D6-A6AE65FFB1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0CB5BBF5-1EE1-4C6F-8F23-8935E0BA41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1E985663-2B81-4F3A-AFF6-986DDE2C33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F5B8BBBC-2A9D-43EC-A68A-FA3EAE1BFF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78A2BA80-0F29-4685-8982-42C4A2A416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58CAFC6C-ACFF-4A93-83A6-D5D27FBF75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CE51F0D6-6486-4EB2-A2BA-E133D63C66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xmlns="" id="{BCD37F5E-3579-4060-A872-9496790FB5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xmlns="" id="{966BC612-C1A3-4C52-BE8F-CDEA0F9BE5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xmlns="" id="{E36A7299-EA27-4637-82CF-814D5D66173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xmlns="" id="{BC0A900A-BBCE-4E8B-B15A-832FC144645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xmlns="" id="{052EC624-DFC5-4710-82E7-26C5EB7AC36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xmlns="" id="{FC2D067A-C767-4D8B-A881-F84C8EBD1CF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xmlns="" id="{3571CDE8-388C-4A24-9D2A-534EC21179C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xmlns="" id="{A36848D2-388D-49D7-9B8C-5D89329290D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xmlns="" id="{949BA035-FE8D-4B82-8E68-6007619771B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xmlns="" id="{29988C16-5987-4AB1-AA07-E38C0FAAEF9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xmlns="" id="{11B074C3-1B5D-4E1F-A3CA-116CB59F95A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xmlns="" id="{DFC9B7D0-A4EB-4C95-8950-ED338E1689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xmlns="" id="{B6D54C1D-9CA6-447E-95D0-1E4292B41AF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xmlns="" id="{C121D22D-BE0A-44D3-94FA-0C8C82D026E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xmlns="" id="{6DFA3862-A066-4B84-B4A8-5DAE9FF37C8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xmlns="" id="{869E8847-10D0-4143-AC92-E987F35AB2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xmlns="" id="{73455793-FECE-40E2-AAF2-94B737E7BF9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xmlns="" id="{821D5AFE-3077-4A1C-A6AD-E0B6C30D270B}"/>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xmlns="" id="{41190D0E-506D-4AEB-BC2A-CB360ADBCF8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xmlns="" id="{EBB6095B-A608-4B3A-A310-6B789D65088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xmlns="" id="{105D57E3-CC39-4FC1-B199-F081A022ADDD}"/>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xmlns="" id="{9F0FAC19-33FF-45FB-8F71-E002924ACB7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xmlns="" id="{05E7C45B-B8B6-402D-A8CD-4FEFDB048055}"/>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xmlns="" id="{FA345307-BEBF-4856-9A47-5C7DF4F473C5}"/>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xmlns="" id="{F91D1069-7D4C-46A3-BBBB-59134C23879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xmlns="" id="{C5333EB1-9079-4B7A-BE52-B5EA10F07D04}"/>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xmlns="" id="{FED0615C-F87B-411B-8796-AFEF29E01410}"/>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xmlns="" id="{ECD28E81-3B77-4B4C-BE62-EDBB5000499B}"/>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FA5002B2-3DE6-4271-83DE-A9443EEB8DC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5CABB40E-AD8F-4536-807D-C8EBB02400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A3EEADE2-45C5-4F9E-B7FB-DCE44C67C4A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ED5EA3EA-E3D8-4629-AB71-3DA0CCCB18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282221D-9D80-4D22-B062-8D62BF8B1D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2539</xdr:rowOff>
    </xdr:from>
    <xdr:to>
      <xdr:col>24</xdr:col>
      <xdr:colOff>114300</xdr:colOff>
      <xdr:row>108</xdr:row>
      <xdr:rowOff>104139</xdr:rowOff>
    </xdr:to>
    <xdr:sp macro="" textlink="">
      <xdr:nvSpPr>
        <xdr:cNvPr id="417" name="楕円 416">
          <a:extLst>
            <a:ext uri="{FF2B5EF4-FFF2-40B4-BE49-F238E27FC236}">
              <a16:creationId xmlns:a16="http://schemas.microsoft.com/office/drawing/2014/main" xmlns="" id="{60A5ED69-7803-4B61-B11E-B6D28B55AF80}"/>
            </a:ext>
          </a:extLst>
        </xdr:cNvPr>
        <xdr:cNvSpPr/>
      </xdr:nvSpPr>
      <xdr:spPr>
        <a:xfrm>
          <a:off x="4584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152416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xmlns="" id="{F1E64FAB-5041-43CD-9605-EB7340FFC6B2}"/>
            </a:ext>
          </a:extLst>
        </xdr:cNvPr>
        <xdr:cNvSpPr txBox="1"/>
      </xdr:nvSpPr>
      <xdr:spPr>
        <a:xfrm>
          <a:off x="4673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138068</xdr:rowOff>
    </xdr:from>
    <xdr:to>
      <xdr:col>20</xdr:col>
      <xdr:colOff>38100</xdr:colOff>
      <xdr:row>108</xdr:row>
      <xdr:rowOff>68218</xdr:rowOff>
    </xdr:to>
    <xdr:sp macro="" textlink="">
      <xdr:nvSpPr>
        <xdr:cNvPr id="419" name="楕円 418">
          <a:extLst>
            <a:ext uri="{FF2B5EF4-FFF2-40B4-BE49-F238E27FC236}">
              <a16:creationId xmlns:a16="http://schemas.microsoft.com/office/drawing/2014/main" xmlns="" id="{86AF5FD6-0825-4ACD-81A0-565C02B5D39F}"/>
            </a:ext>
          </a:extLst>
        </xdr:cNvPr>
        <xdr:cNvSpPr/>
      </xdr:nvSpPr>
      <xdr:spPr>
        <a:xfrm>
          <a:off x="3746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17418</xdr:rowOff>
    </xdr:from>
    <xdr:to>
      <xdr:col>24</xdr:col>
      <xdr:colOff>63500</xdr:colOff>
      <xdr:row>108</xdr:row>
      <xdr:rowOff>53339</xdr:rowOff>
    </xdr:to>
    <xdr:cxnSp macro="">
      <xdr:nvCxnSpPr>
        <xdr:cNvPr id="420" name="直線コネクタ 419">
          <a:extLst>
            <a:ext uri="{FF2B5EF4-FFF2-40B4-BE49-F238E27FC236}">
              <a16:creationId xmlns:a16="http://schemas.microsoft.com/office/drawing/2014/main" xmlns="" id="{D23ACBD3-9ACB-41C4-8A5B-AEBC08528F90}"/>
            </a:ext>
          </a:extLst>
        </xdr:cNvPr>
        <xdr:cNvCxnSpPr/>
      </xdr:nvCxnSpPr>
      <xdr:spPr>
        <a:xfrm>
          <a:off x="3797300" y="185340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126637</xdr:rowOff>
    </xdr:from>
    <xdr:to>
      <xdr:col>15</xdr:col>
      <xdr:colOff>101600</xdr:colOff>
      <xdr:row>108</xdr:row>
      <xdr:rowOff>56787</xdr:rowOff>
    </xdr:to>
    <xdr:sp macro="" textlink="">
      <xdr:nvSpPr>
        <xdr:cNvPr id="421" name="楕円 420">
          <a:extLst>
            <a:ext uri="{FF2B5EF4-FFF2-40B4-BE49-F238E27FC236}">
              <a16:creationId xmlns:a16="http://schemas.microsoft.com/office/drawing/2014/main" xmlns="" id="{A0C5E0FE-C67C-4639-A7B2-6884631B979E}"/>
            </a:ext>
          </a:extLst>
        </xdr:cNvPr>
        <xdr:cNvSpPr/>
      </xdr:nvSpPr>
      <xdr:spPr>
        <a:xfrm>
          <a:off x="2857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5987</xdr:rowOff>
    </xdr:from>
    <xdr:to>
      <xdr:col>19</xdr:col>
      <xdr:colOff>177800</xdr:colOff>
      <xdr:row>108</xdr:row>
      <xdr:rowOff>17418</xdr:rowOff>
    </xdr:to>
    <xdr:cxnSp macro="">
      <xdr:nvCxnSpPr>
        <xdr:cNvPr id="422" name="直線コネクタ 421">
          <a:extLst>
            <a:ext uri="{FF2B5EF4-FFF2-40B4-BE49-F238E27FC236}">
              <a16:creationId xmlns:a16="http://schemas.microsoft.com/office/drawing/2014/main" xmlns="" id="{534B172D-65EC-4F77-A2D8-CC53B9AC5250}"/>
            </a:ext>
          </a:extLst>
        </xdr:cNvPr>
        <xdr:cNvCxnSpPr/>
      </xdr:nvCxnSpPr>
      <xdr:spPr>
        <a:xfrm>
          <a:off x="2908300" y="1852258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107043</xdr:rowOff>
    </xdr:from>
    <xdr:to>
      <xdr:col>10</xdr:col>
      <xdr:colOff>165100</xdr:colOff>
      <xdr:row>108</xdr:row>
      <xdr:rowOff>37193</xdr:rowOff>
    </xdr:to>
    <xdr:sp macro="" textlink="">
      <xdr:nvSpPr>
        <xdr:cNvPr id="423" name="楕円 422">
          <a:extLst>
            <a:ext uri="{FF2B5EF4-FFF2-40B4-BE49-F238E27FC236}">
              <a16:creationId xmlns:a16="http://schemas.microsoft.com/office/drawing/2014/main" xmlns="" id="{9A513C1F-C6D0-477A-9F73-44C71B75D92A}"/>
            </a:ext>
          </a:extLst>
        </xdr:cNvPr>
        <xdr:cNvSpPr/>
      </xdr:nvSpPr>
      <xdr:spPr>
        <a:xfrm>
          <a:off x="1968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157843</xdr:rowOff>
    </xdr:from>
    <xdr:to>
      <xdr:col>15</xdr:col>
      <xdr:colOff>50800</xdr:colOff>
      <xdr:row>108</xdr:row>
      <xdr:rowOff>5987</xdr:rowOff>
    </xdr:to>
    <xdr:cxnSp macro="">
      <xdr:nvCxnSpPr>
        <xdr:cNvPr id="424" name="直線コネクタ 423">
          <a:extLst>
            <a:ext uri="{FF2B5EF4-FFF2-40B4-BE49-F238E27FC236}">
              <a16:creationId xmlns:a16="http://schemas.microsoft.com/office/drawing/2014/main" xmlns="" id="{096D5E11-E08B-4201-B175-10A1C0AA54C3}"/>
            </a:ext>
          </a:extLst>
        </xdr:cNvPr>
        <xdr:cNvCxnSpPr/>
      </xdr:nvCxnSpPr>
      <xdr:spPr>
        <a:xfrm>
          <a:off x="2019300" y="185029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71120</xdr:rowOff>
    </xdr:from>
    <xdr:to>
      <xdr:col>6</xdr:col>
      <xdr:colOff>38100</xdr:colOff>
      <xdr:row>108</xdr:row>
      <xdr:rowOff>1270</xdr:rowOff>
    </xdr:to>
    <xdr:sp macro="" textlink="">
      <xdr:nvSpPr>
        <xdr:cNvPr id="425" name="楕円 424">
          <a:extLst>
            <a:ext uri="{FF2B5EF4-FFF2-40B4-BE49-F238E27FC236}">
              <a16:creationId xmlns:a16="http://schemas.microsoft.com/office/drawing/2014/main" xmlns="" id="{3CC7C49A-0D5D-4C8F-94B1-BF956809C23A}"/>
            </a:ext>
          </a:extLst>
        </xdr:cNvPr>
        <xdr:cNvSpPr/>
      </xdr:nvSpPr>
      <xdr:spPr>
        <a:xfrm>
          <a:off x="1079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121920</xdr:rowOff>
    </xdr:from>
    <xdr:to>
      <xdr:col>10</xdr:col>
      <xdr:colOff>114300</xdr:colOff>
      <xdr:row>107</xdr:row>
      <xdr:rowOff>157843</xdr:rowOff>
    </xdr:to>
    <xdr:cxnSp macro="">
      <xdr:nvCxnSpPr>
        <xdr:cNvPr id="426" name="直線コネクタ 425">
          <a:extLst>
            <a:ext uri="{FF2B5EF4-FFF2-40B4-BE49-F238E27FC236}">
              <a16:creationId xmlns:a16="http://schemas.microsoft.com/office/drawing/2014/main" xmlns="" id="{5B12E005-19A2-4A08-BC62-66D49417ADB7}"/>
            </a:ext>
          </a:extLst>
        </xdr:cNvPr>
        <xdr:cNvCxnSpPr/>
      </xdr:nvCxnSpPr>
      <xdr:spPr>
        <a:xfrm>
          <a:off x="1130300" y="184670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xmlns="" id="{E1EAAD01-0671-4778-9273-776B8247E9C4}"/>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xmlns="" id="{88A0C0AA-35F8-4AEE-8671-98FDEB93CD5C}"/>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xmlns="" id="{B45C9ED0-A73D-4F17-B724-F3230973F49E}"/>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xmlns="" id="{A90C8484-C1BE-436C-9441-FEF53CC49037}"/>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59345</xdr:rowOff>
    </xdr:from>
    <xdr:ext cx="405111" cy="259045"/>
    <xdr:sp macro="" textlink="">
      <xdr:nvSpPr>
        <xdr:cNvPr id="431" name="n_1mainValue【市民会館】&#10;有形固定資産減価償却率">
          <a:extLst>
            <a:ext uri="{FF2B5EF4-FFF2-40B4-BE49-F238E27FC236}">
              <a16:creationId xmlns:a16="http://schemas.microsoft.com/office/drawing/2014/main" xmlns="" id="{BB09A5D6-04C3-4A4D-AC5E-2B683C162175}"/>
            </a:ext>
          </a:extLst>
        </xdr:cNvPr>
        <xdr:cNvSpPr txBox="1"/>
      </xdr:nvSpPr>
      <xdr:spPr>
        <a:xfrm>
          <a:off x="35820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47914</xdr:rowOff>
    </xdr:from>
    <xdr:ext cx="405111" cy="259045"/>
    <xdr:sp macro="" textlink="">
      <xdr:nvSpPr>
        <xdr:cNvPr id="432" name="n_2mainValue【市民会館】&#10;有形固定資産減価償却率">
          <a:extLst>
            <a:ext uri="{FF2B5EF4-FFF2-40B4-BE49-F238E27FC236}">
              <a16:creationId xmlns:a16="http://schemas.microsoft.com/office/drawing/2014/main" xmlns="" id="{7BE95384-53EC-4863-BCB3-02F98E428765}"/>
            </a:ext>
          </a:extLst>
        </xdr:cNvPr>
        <xdr:cNvSpPr txBox="1"/>
      </xdr:nvSpPr>
      <xdr:spPr>
        <a:xfrm>
          <a:off x="2705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28320</xdr:rowOff>
    </xdr:from>
    <xdr:ext cx="405111" cy="259045"/>
    <xdr:sp macro="" textlink="">
      <xdr:nvSpPr>
        <xdr:cNvPr id="433" name="n_3mainValue【市民会館】&#10;有形固定資産減価償却率">
          <a:extLst>
            <a:ext uri="{FF2B5EF4-FFF2-40B4-BE49-F238E27FC236}">
              <a16:creationId xmlns:a16="http://schemas.microsoft.com/office/drawing/2014/main" xmlns="" id="{621BBFDA-2CA0-41FA-8500-6C267A915BD4}"/>
            </a:ext>
          </a:extLst>
        </xdr:cNvPr>
        <xdr:cNvSpPr txBox="1"/>
      </xdr:nvSpPr>
      <xdr:spPr>
        <a:xfrm>
          <a:off x="1816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163847</xdr:rowOff>
    </xdr:from>
    <xdr:ext cx="405111" cy="259045"/>
    <xdr:sp macro="" textlink="">
      <xdr:nvSpPr>
        <xdr:cNvPr id="434" name="n_4mainValue【市民会館】&#10;有形固定資産減価償却率">
          <a:extLst>
            <a:ext uri="{FF2B5EF4-FFF2-40B4-BE49-F238E27FC236}">
              <a16:creationId xmlns:a16="http://schemas.microsoft.com/office/drawing/2014/main" xmlns="" id="{21EA75DF-F84E-43F6-805A-C3D91A9765C8}"/>
            </a:ext>
          </a:extLst>
        </xdr:cNvPr>
        <xdr:cNvSpPr txBox="1"/>
      </xdr:nvSpPr>
      <xdr:spPr>
        <a:xfrm>
          <a:off x="9277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9CA090F2-2D78-4F09-9179-B5AA2EF195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C5064046-2331-4230-9084-5C7A6C8F17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4425C3F6-E559-4C5A-AA32-0E0D7DFC3B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5662D745-0354-4EA5-BA5A-00AF976757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CC16CF5B-D5A3-476A-8A99-92A6466BF6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349438C9-D9FD-4FD4-AD92-DE9A577228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26E67F97-550A-4FFC-8540-5EA9E34E95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25D3429B-3008-4D6D-93D7-5C61C6A811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F6F80791-C7D7-45C1-9995-26143A719E0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5C000A15-7223-4041-9624-F2590A99A23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xmlns="" id="{9DAEF5E2-9B5F-409A-83D1-DC56FBC9B86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xmlns="" id="{41B6BFAB-28E5-4E71-B80B-F6575BD819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xmlns="" id="{9DD812B3-0834-4E7E-AA8F-4BBCA1C30A2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xmlns="" id="{8C5BB393-86E9-4A4E-A938-8CA0235ED3D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xmlns="" id="{C3500FBD-496C-4EFC-A5E8-60CB33F3687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xmlns="" id="{23D8AA9C-247A-46C4-BA5B-91535052140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xmlns="" id="{E41CC193-230C-4097-8934-846ACF91EC9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xmlns="" id="{0B1B8B0A-2F9B-4754-884A-D3420D7D496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xmlns="" id="{230B9E47-F8AA-4CC5-B9A1-5AE24860F81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xmlns="" id="{B674A5D4-5EDF-4D84-90F6-0C9BE9F5A1F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6365EDCE-0551-44A6-9E80-C2526BB9EE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xmlns="" id="{32A58B7F-0FA4-4DD5-BEDC-CF5A5B34508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xmlns="" id="{DB967D24-5B80-4C95-9724-76EE18A8C39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xmlns="" id="{80190025-884D-49F2-BBD6-8B440B1A7291}"/>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xmlns="" id="{9B05EBE6-A18F-4237-BE6E-985C5E857CE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xmlns="" id="{97BE950C-D7FE-40E2-92F9-7253E3D9026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xmlns="" id="{E4BF395C-56EC-4161-BF56-9CA7E5613684}"/>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xmlns="" id="{FBE4EC2F-11D2-401B-BFAF-65471D9FAFD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xmlns="" id="{BDB485D6-9981-45FC-9A33-AAC83DFDF698}"/>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xmlns="" id="{457D1F52-5AD8-40D1-ABD5-8C450F61D26D}"/>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xmlns="" id="{24A74079-AAA3-47AD-87B8-4CC5EC5FAD15}"/>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xmlns="" id="{A9182845-E023-4915-BD6C-229778B09940}"/>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xmlns="" id="{FFBCBEEF-A84C-4C46-AB06-F8E2BC9771A1}"/>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xmlns="" id="{D0101DE4-1E0D-4604-BE42-D700BE608344}"/>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AB576E4F-86ED-4554-8A16-1A1B1AA9D15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8D78298B-7A76-4AB7-89EF-EC3514237C7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8ACB8885-FBEC-4624-AF77-46E1198B1B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30FCBEAE-1E5E-4406-BBBA-1274A190E25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A71CB174-5166-4154-AE46-32D00524D4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73025</xdr:rowOff>
    </xdr:from>
    <xdr:to>
      <xdr:col>55</xdr:col>
      <xdr:colOff>50800</xdr:colOff>
      <xdr:row>107</xdr:row>
      <xdr:rowOff>3175</xdr:rowOff>
    </xdr:to>
    <xdr:sp macro="" textlink="">
      <xdr:nvSpPr>
        <xdr:cNvPr id="474" name="楕円 473">
          <a:extLst>
            <a:ext uri="{FF2B5EF4-FFF2-40B4-BE49-F238E27FC236}">
              <a16:creationId xmlns:a16="http://schemas.microsoft.com/office/drawing/2014/main" xmlns="" id="{561BEE90-472C-464A-A25F-6FE52FBCCB19}"/>
            </a:ext>
          </a:extLst>
        </xdr:cNvPr>
        <xdr:cNvSpPr/>
      </xdr:nvSpPr>
      <xdr:spPr>
        <a:xfrm>
          <a:off x="10426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51452</xdr:rowOff>
    </xdr:from>
    <xdr:ext cx="469744" cy="259045"/>
    <xdr:sp macro="" textlink="">
      <xdr:nvSpPr>
        <xdr:cNvPr id="475" name="【市民会館】&#10;一人当たり面積該当値テキスト">
          <a:extLst>
            <a:ext uri="{FF2B5EF4-FFF2-40B4-BE49-F238E27FC236}">
              <a16:creationId xmlns:a16="http://schemas.microsoft.com/office/drawing/2014/main" xmlns="" id="{0C9FC93E-4954-45BC-AA87-4F13EDAB8AB8}"/>
            </a:ext>
          </a:extLst>
        </xdr:cNvPr>
        <xdr:cNvSpPr txBox="1"/>
      </xdr:nvSpPr>
      <xdr:spPr>
        <a:xfrm>
          <a:off x="10515600"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80645</xdr:rowOff>
    </xdr:from>
    <xdr:to>
      <xdr:col>50</xdr:col>
      <xdr:colOff>165100</xdr:colOff>
      <xdr:row>107</xdr:row>
      <xdr:rowOff>10795</xdr:rowOff>
    </xdr:to>
    <xdr:sp macro="" textlink="">
      <xdr:nvSpPr>
        <xdr:cNvPr id="476" name="楕円 475">
          <a:extLst>
            <a:ext uri="{FF2B5EF4-FFF2-40B4-BE49-F238E27FC236}">
              <a16:creationId xmlns:a16="http://schemas.microsoft.com/office/drawing/2014/main" xmlns="" id="{A4EC9B30-62E7-4CAE-911C-46A1C17ACEF9}"/>
            </a:ext>
          </a:extLst>
        </xdr:cNvPr>
        <xdr:cNvSpPr/>
      </xdr:nvSpPr>
      <xdr:spPr>
        <a:xfrm>
          <a:off x="9588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123825</xdr:rowOff>
    </xdr:from>
    <xdr:to>
      <xdr:col>55</xdr:col>
      <xdr:colOff>0</xdr:colOff>
      <xdr:row>106</xdr:row>
      <xdr:rowOff>131445</xdr:rowOff>
    </xdr:to>
    <xdr:cxnSp macro="">
      <xdr:nvCxnSpPr>
        <xdr:cNvPr id="477" name="直線コネクタ 476">
          <a:extLst>
            <a:ext uri="{FF2B5EF4-FFF2-40B4-BE49-F238E27FC236}">
              <a16:creationId xmlns:a16="http://schemas.microsoft.com/office/drawing/2014/main" xmlns="" id="{A587B4D9-CA3B-48B6-9121-FAE4223703DF}"/>
            </a:ext>
          </a:extLst>
        </xdr:cNvPr>
        <xdr:cNvCxnSpPr/>
      </xdr:nvCxnSpPr>
      <xdr:spPr>
        <a:xfrm flipV="1">
          <a:off x="9639300" y="182975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84455</xdr:rowOff>
    </xdr:from>
    <xdr:to>
      <xdr:col>46</xdr:col>
      <xdr:colOff>38100</xdr:colOff>
      <xdr:row>107</xdr:row>
      <xdr:rowOff>14605</xdr:rowOff>
    </xdr:to>
    <xdr:sp macro="" textlink="">
      <xdr:nvSpPr>
        <xdr:cNvPr id="478" name="楕円 477">
          <a:extLst>
            <a:ext uri="{FF2B5EF4-FFF2-40B4-BE49-F238E27FC236}">
              <a16:creationId xmlns:a16="http://schemas.microsoft.com/office/drawing/2014/main" xmlns="" id="{BC232232-15E7-4C6F-AF45-0EBA86A9B058}"/>
            </a:ext>
          </a:extLst>
        </xdr:cNvPr>
        <xdr:cNvSpPr/>
      </xdr:nvSpPr>
      <xdr:spPr>
        <a:xfrm>
          <a:off x="8699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131445</xdr:rowOff>
    </xdr:from>
    <xdr:to>
      <xdr:col>50</xdr:col>
      <xdr:colOff>114300</xdr:colOff>
      <xdr:row>106</xdr:row>
      <xdr:rowOff>135255</xdr:rowOff>
    </xdr:to>
    <xdr:cxnSp macro="">
      <xdr:nvCxnSpPr>
        <xdr:cNvPr id="479" name="直線コネクタ 478">
          <a:extLst>
            <a:ext uri="{FF2B5EF4-FFF2-40B4-BE49-F238E27FC236}">
              <a16:creationId xmlns:a16="http://schemas.microsoft.com/office/drawing/2014/main" xmlns="" id="{DBF42292-01DD-4687-931C-764EE50FA873}"/>
            </a:ext>
          </a:extLst>
        </xdr:cNvPr>
        <xdr:cNvCxnSpPr/>
      </xdr:nvCxnSpPr>
      <xdr:spPr>
        <a:xfrm flipV="1">
          <a:off x="8750300" y="18305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90170</xdr:rowOff>
    </xdr:from>
    <xdr:to>
      <xdr:col>41</xdr:col>
      <xdr:colOff>101600</xdr:colOff>
      <xdr:row>107</xdr:row>
      <xdr:rowOff>20320</xdr:rowOff>
    </xdr:to>
    <xdr:sp macro="" textlink="">
      <xdr:nvSpPr>
        <xdr:cNvPr id="480" name="楕円 479">
          <a:extLst>
            <a:ext uri="{FF2B5EF4-FFF2-40B4-BE49-F238E27FC236}">
              <a16:creationId xmlns:a16="http://schemas.microsoft.com/office/drawing/2014/main" xmlns="" id="{01B7F01C-A823-4378-B90A-1BE9F4648DFF}"/>
            </a:ext>
          </a:extLst>
        </xdr:cNvPr>
        <xdr:cNvSpPr/>
      </xdr:nvSpPr>
      <xdr:spPr>
        <a:xfrm>
          <a:off x="781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135255</xdr:rowOff>
    </xdr:from>
    <xdr:to>
      <xdr:col>45</xdr:col>
      <xdr:colOff>177800</xdr:colOff>
      <xdr:row>106</xdr:row>
      <xdr:rowOff>140970</xdr:rowOff>
    </xdr:to>
    <xdr:cxnSp macro="">
      <xdr:nvCxnSpPr>
        <xdr:cNvPr id="481" name="直線コネクタ 480">
          <a:extLst>
            <a:ext uri="{FF2B5EF4-FFF2-40B4-BE49-F238E27FC236}">
              <a16:creationId xmlns:a16="http://schemas.microsoft.com/office/drawing/2014/main" xmlns="" id="{07BD527F-9181-4B41-9D36-2A7A2EB272BA}"/>
            </a:ext>
          </a:extLst>
        </xdr:cNvPr>
        <xdr:cNvCxnSpPr/>
      </xdr:nvCxnSpPr>
      <xdr:spPr>
        <a:xfrm flipV="1">
          <a:off x="7861300" y="18308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482" name="楕円 481">
          <a:extLst>
            <a:ext uri="{FF2B5EF4-FFF2-40B4-BE49-F238E27FC236}">
              <a16:creationId xmlns:a16="http://schemas.microsoft.com/office/drawing/2014/main" xmlns="" id="{E79A65EB-E7FF-4BA5-A510-480102BF745B}"/>
            </a:ext>
          </a:extLst>
        </xdr:cNvPr>
        <xdr:cNvSpPr/>
      </xdr:nvSpPr>
      <xdr:spPr>
        <a:xfrm>
          <a:off x="692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144780</xdr:rowOff>
    </xdr:to>
    <xdr:cxnSp macro="">
      <xdr:nvCxnSpPr>
        <xdr:cNvPr id="483" name="直線コネクタ 482">
          <a:extLst>
            <a:ext uri="{FF2B5EF4-FFF2-40B4-BE49-F238E27FC236}">
              <a16:creationId xmlns:a16="http://schemas.microsoft.com/office/drawing/2014/main" xmlns="" id="{75E40D5C-906E-4AE4-A88E-573974D03DBA}"/>
            </a:ext>
          </a:extLst>
        </xdr:cNvPr>
        <xdr:cNvCxnSpPr/>
      </xdr:nvCxnSpPr>
      <xdr:spPr>
        <a:xfrm flipV="1">
          <a:off x="6972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xmlns="" id="{077E1D8C-FC5E-4DA5-B3BD-687D85C93298}"/>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xmlns="" id="{FF8CCA32-C97F-49AA-BD6A-CD12702CA7ED}"/>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xmlns="" id="{EAA0BFFB-9863-4462-8EAC-62EC218A9844}"/>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xmlns="" id="{3199F40A-BF7B-49C5-998E-C4E0E9E74CD8}"/>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1922</xdr:rowOff>
    </xdr:from>
    <xdr:ext cx="469744" cy="259045"/>
    <xdr:sp macro="" textlink="">
      <xdr:nvSpPr>
        <xdr:cNvPr id="488" name="n_1mainValue【市民会館】&#10;一人当たり面積">
          <a:extLst>
            <a:ext uri="{FF2B5EF4-FFF2-40B4-BE49-F238E27FC236}">
              <a16:creationId xmlns:a16="http://schemas.microsoft.com/office/drawing/2014/main" xmlns="" id="{CE4AB468-80B5-48F7-B50F-56E70DBC67AD}"/>
            </a:ext>
          </a:extLst>
        </xdr:cNvPr>
        <xdr:cNvSpPr txBox="1"/>
      </xdr:nvSpPr>
      <xdr:spPr>
        <a:xfrm>
          <a:off x="93917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31132</xdr:rowOff>
    </xdr:from>
    <xdr:ext cx="469744" cy="259045"/>
    <xdr:sp macro="" textlink="">
      <xdr:nvSpPr>
        <xdr:cNvPr id="489" name="n_2mainValue【市民会館】&#10;一人当たり面積">
          <a:extLst>
            <a:ext uri="{FF2B5EF4-FFF2-40B4-BE49-F238E27FC236}">
              <a16:creationId xmlns:a16="http://schemas.microsoft.com/office/drawing/2014/main" xmlns="" id="{7D6B59C5-69E5-4676-80FD-732F9EBAE295}"/>
            </a:ext>
          </a:extLst>
        </xdr:cNvPr>
        <xdr:cNvSpPr txBox="1"/>
      </xdr:nvSpPr>
      <xdr:spPr>
        <a:xfrm>
          <a:off x="85154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90" name="n_3mainValue【市民会館】&#10;一人当たり面積">
          <a:extLst>
            <a:ext uri="{FF2B5EF4-FFF2-40B4-BE49-F238E27FC236}">
              <a16:creationId xmlns:a16="http://schemas.microsoft.com/office/drawing/2014/main" xmlns="" id="{8974E1E7-FE91-4C8B-9AB1-453253F99DAA}"/>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491" name="n_4mainValue【市民会館】&#10;一人当たり面積">
          <a:extLst>
            <a:ext uri="{FF2B5EF4-FFF2-40B4-BE49-F238E27FC236}">
              <a16:creationId xmlns:a16="http://schemas.microsoft.com/office/drawing/2014/main" xmlns="" id="{0717BEAA-F383-46F4-BF07-82D3CE9A9D81}"/>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AA77162D-FAF7-4881-894C-62375855DC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08C8F697-CE12-4CA1-BC94-4C546DAC8A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0A735BDF-B9AB-47F5-AB13-3188677984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0D384104-2CD4-4C51-BEAF-3AA1856271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FDF6E85B-0BA7-47F2-96A7-02FE68A2A8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45AA8868-A93B-4176-83AB-38CFD406DD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2A36BAAC-C32A-4E3C-9095-6A284F3DE6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9513B3C8-CF57-4F95-BDAA-87AB33B1BA5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xmlns="" id="{9AEDB381-B043-4AF8-A742-1C6F75DE56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xmlns="" id="{B074BBBD-7BAB-4DAF-822D-F358A656CC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xmlns="" id="{F1BD44EE-0532-4A90-9A4E-20792DBDB9A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xmlns="" id="{38C353D6-AE58-4BD9-ADCE-9B1831A744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xmlns="" id="{13461DC1-CCEF-4D28-892A-C4D7FDAAF6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xmlns="" id="{8298773E-0F44-4A16-A257-9B00204CA4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xmlns="" id="{E7BE649B-BD47-4BE2-BFDD-23A4BEB086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xmlns="" id="{9B96B062-F79F-44D1-8E4E-771F6F57060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B0008EC8-8495-477D-9E3F-774A9437F1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7673B539-2877-476D-ADC5-173956A984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98E6E381-6436-4DEE-BF91-2CD5081F5A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BE479ADA-1038-42C6-B862-2317DFD46F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BADFC361-40AB-446C-ACD5-4BA9C9BAED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3B3D7EBA-B2CE-451D-B1CD-3C6DCE6B230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9CCFCD96-EF9C-4D2B-9244-8B6F2CB00F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45F1C220-D704-4050-89E0-93FA60370B5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xmlns="" id="{8FB07F98-7F21-4E19-8D5A-718BDE3B08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xmlns="" id="{0C1AA8CC-9B36-408F-86F8-822CF0455E9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xmlns="" id="{D61DF2E4-E129-466A-91B5-E2CE69D453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xmlns="" id="{DB26C2EB-2391-4E72-99A0-2B17E737CC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xmlns="" id="{99C03CC0-E933-424B-82F1-F52B2446DF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xmlns="" id="{C36D9E17-622F-4758-8D09-1C8E003943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xmlns="" id="{C0280F0D-4181-412F-9AE5-D8B8311B3B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xmlns="" id="{4C5B7056-B8CA-4741-989E-FF872EFFE38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xmlns="" id="{B0A9957E-F80E-425B-BA25-C168D7EADA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xmlns="" id="{FE515C3B-89E6-4578-A55B-9E06121836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xmlns="" id="{0A373C2C-D2F0-479D-A435-24DE6D3795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xmlns="" id="{EA4EA56B-1DE1-43DA-A8D3-CA4E989518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xmlns="" id="{429AD5B2-A059-4311-9B90-7E8632DA9F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xmlns="" id="{DBCB0294-FDD9-402C-A767-C86F6EDAA3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xmlns="" id="{487B5926-5199-436F-BD3D-FCA2363316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xmlns="" id="{3F690796-EE26-4F50-924B-EF9085630E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xmlns="" id="{020758B4-D497-40AA-B419-2427025D253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xmlns="" id="{3B3EC41C-7D8A-4205-AA2B-8823C57D7B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xmlns="" id="{B7A8F02C-6AA5-4944-85FC-BA58694E50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xmlns="" id="{5B8FEE53-8E88-4631-AB48-FD2D727C5D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xmlns="" id="{A4C2626B-D866-44D1-A843-95939F7BF5C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xmlns="" id="{C74F4CF1-7237-4126-9CAA-C3F32B40FBB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xmlns="" id="{8F988E5D-6D6F-48CC-974E-40956F8206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xmlns="" id="{FB8727CA-D906-4B7F-AFB1-8B6FA173BA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xmlns="" id="{5CA1C451-C3D6-4902-84DD-3FD7352114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xmlns="" id="{E29E4680-49E5-4B74-9964-C2E710E1B14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xmlns="" id="{D331C675-C156-4AF1-AFC8-C5A204BE92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xmlns="" id="{D5B10091-A9E3-4B3B-886E-FE148614F45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4" name="テキスト ボックス 543">
          <a:extLst>
            <a:ext uri="{FF2B5EF4-FFF2-40B4-BE49-F238E27FC236}">
              <a16:creationId xmlns:a16="http://schemas.microsoft.com/office/drawing/2014/main" xmlns="" id="{F13FEA59-D066-4DE8-B34B-8785DFD110F6}"/>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xmlns="" id="{5FD4733B-801F-438C-AFBE-69BB87DF863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xmlns="" id="{252511F6-FA5A-46F0-A93E-52FB050A2B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7" name="直線コネクタ 546">
          <a:extLst>
            <a:ext uri="{FF2B5EF4-FFF2-40B4-BE49-F238E27FC236}">
              <a16:creationId xmlns:a16="http://schemas.microsoft.com/office/drawing/2014/main" xmlns="" id="{BEA2691D-F746-4687-AAFD-799F7349EE13}"/>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8" name="【消防施設】&#10;有形固定資産減価償却率最小値テキスト">
          <a:extLst>
            <a:ext uri="{FF2B5EF4-FFF2-40B4-BE49-F238E27FC236}">
              <a16:creationId xmlns:a16="http://schemas.microsoft.com/office/drawing/2014/main" xmlns="" id="{4A08045D-8CDA-44D0-B28F-A17665558A6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9" name="直線コネクタ 548">
          <a:extLst>
            <a:ext uri="{FF2B5EF4-FFF2-40B4-BE49-F238E27FC236}">
              <a16:creationId xmlns:a16="http://schemas.microsoft.com/office/drawing/2014/main" xmlns="" id="{4751CAB1-277A-40F3-874C-F4363434917A}"/>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0" name="【消防施設】&#10;有形固定資産減価償却率最大値テキスト">
          <a:extLst>
            <a:ext uri="{FF2B5EF4-FFF2-40B4-BE49-F238E27FC236}">
              <a16:creationId xmlns:a16="http://schemas.microsoft.com/office/drawing/2014/main" xmlns="" id="{A183E59E-128A-419C-A5A9-802DC5B9992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a:extLst>
            <a:ext uri="{FF2B5EF4-FFF2-40B4-BE49-F238E27FC236}">
              <a16:creationId xmlns:a16="http://schemas.microsoft.com/office/drawing/2014/main" xmlns="" id="{83C112CE-2E7C-4F94-AFFA-B931A92A4D8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552" name="【消防施設】&#10;有形固定資産減価償却率平均値テキスト">
          <a:extLst>
            <a:ext uri="{FF2B5EF4-FFF2-40B4-BE49-F238E27FC236}">
              <a16:creationId xmlns:a16="http://schemas.microsoft.com/office/drawing/2014/main" xmlns="" id="{39418317-E3B6-412C-A7C3-FE22DC7BCF72}"/>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553" name="フローチャート: 判断 552">
          <a:extLst>
            <a:ext uri="{FF2B5EF4-FFF2-40B4-BE49-F238E27FC236}">
              <a16:creationId xmlns:a16="http://schemas.microsoft.com/office/drawing/2014/main" xmlns="" id="{483F5AB9-614A-4F5F-9DAB-D6492DA0F1DB}"/>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554" name="フローチャート: 判断 553">
          <a:extLst>
            <a:ext uri="{FF2B5EF4-FFF2-40B4-BE49-F238E27FC236}">
              <a16:creationId xmlns:a16="http://schemas.microsoft.com/office/drawing/2014/main" xmlns="" id="{341D3A41-FD70-4FF1-B5FB-FEFA436C493D}"/>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555" name="フローチャート: 判断 554">
          <a:extLst>
            <a:ext uri="{FF2B5EF4-FFF2-40B4-BE49-F238E27FC236}">
              <a16:creationId xmlns:a16="http://schemas.microsoft.com/office/drawing/2014/main" xmlns="" id="{6D66627D-BB25-4CDF-BE56-CC9F71C3269B}"/>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556" name="フローチャート: 判断 555">
          <a:extLst>
            <a:ext uri="{FF2B5EF4-FFF2-40B4-BE49-F238E27FC236}">
              <a16:creationId xmlns:a16="http://schemas.microsoft.com/office/drawing/2014/main" xmlns="" id="{D00B09CA-6776-4772-8135-44D2BC167A7E}"/>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557" name="フローチャート: 判断 556">
          <a:extLst>
            <a:ext uri="{FF2B5EF4-FFF2-40B4-BE49-F238E27FC236}">
              <a16:creationId xmlns:a16="http://schemas.microsoft.com/office/drawing/2014/main" xmlns="" id="{B1CDC09F-7E55-467B-A36A-FEA96494D13C}"/>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xmlns="" id="{E7D7514E-74CC-45D7-9BB7-1AEBDFB7D6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xmlns="" id="{B9CABBDE-F32A-4B60-88FD-0A750C96E64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B9FBEE8A-8C8F-40EF-9B7F-FC1A73CB8E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197F1D7E-31E4-45DE-B996-BCF19C2FE7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305B9F25-EB89-4A77-AE32-6C6FC90684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58420</xdr:rowOff>
    </xdr:from>
    <xdr:to>
      <xdr:col>85</xdr:col>
      <xdr:colOff>177800</xdr:colOff>
      <xdr:row>81</xdr:row>
      <xdr:rowOff>160020</xdr:rowOff>
    </xdr:to>
    <xdr:sp macro="" textlink="">
      <xdr:nvSpPr>
        <xdr:cNvPr id="563" name="楕円 562">
          <a:extLst>
            <a:ext uri="{FF2B5EF4-FFF2-40B4-BE49-F238E27FC236}">
              <a16:creationId xmlns:a16="http://schemas.microsoft.com/office/drawing/2014/main" xmlns="" id="{152720B7-6F66-4478-8F27-B948F46693CA}"/>
            </a:ext>
          </a:extLst>
        </xdr:cNvPr>
        <xdr:cNvSpPr/>
      </xdr:nvSpPr>
      <xdr:spPr>
        <a:xfrm>
          <a:off x="162687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81297</xdr:rowOff>
    </xdr:from>
    <xdr:ext cx="405111" cy="259045"/>
    <xdr:sp macro="" textlink="">
      <xdr:nvSpPr>
        <xdr:cNvPr id="564" name="【消防施設】&#10;有形固定資産減価償却率該当値テキスト">
          <a:extLst>
            <a:ext uri="{FF2B5EF4-FFF2-40B4-BE49-F238E27FC236}">
              <a16:creationId xmlns:a16="http://schemas.microsoft.com/office/drawing/2014/main" xmlns="" id="{E4EAB768-FF1C-4C43-BCDB-71F2471D6482}"/>
            </a:ext>
          </a:extLst>
        </xdr:cNvPr>
        <xdr:cNvSpPr txBox="1"/>
      </xdr:nvSpPr>
      <xdr:spPr>
        <a:xfrm>
          <a:off x="16357600" y="1379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22861</xdr:rowOff>
    </xdr:from>
    <xdr:to>
      <xdr:col>81</xdr:col>
      <xdr:colOff>101600</xdr:colOff>
      <xdr:row>81</xdr:row>
      <xdr:rowOff>124461</xdr:rowOff>
    </xdr:to>
    <xdr:sp macro="" textlink="">
      <xdr:nvSpPr>
        <xdr:cNvPr id="565" name="楕円 564">
          <a:extLst>
            <a:ext uri="{FF2B5EF4-FFF2-40B4-BE49-F238E27FC236}">
              <a16:creationId xmlns:a16="http://schemas.microsoft.com/office/drawing/2014/main" xmlns="" id="{3111B78F-AA03-4BCE-A9DD-75E474C4438B}"/>
            </a:ext>
          </a:extLst>
        </xdr:cNvPr>
        <xdr:cNvSpPr/>
      </xdr:nvSpPr>
      <xdr:spPr>
        <a:xfrm>
          <a:off x="154305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73661</xdr:rowOff>
    </xdr:from>
    <xdr:to>
      <xdr:col>85</xdr:col>
      <xdr:colOff>127000</xdr:colOff>
      <xdr:row>81</xdr:row>
      <xdr:rowOff>109220</xdr:rowOff>
    </xdr:to>
    <xdr:cxnSp macro="">
      <xdr:nvCxnSpPr>
        <xdr:cNvPr id="566" name="直線コネクタ 565">
          <a:extLst>
            <a:ext uri="{FF2B5EF4-FFF2-40B4-BE49-F238E27FC236}">
              <a16:creationId xmlns:a16="http://schemas.microsoft.com/office/drawing/2014/main" xmlns="" id="{88419F15-600B-4583-BCA3-88B1B320E970}"/>
            </a:ext>
          </a:extLst>
        </xdr:cNvPr>
        <xdr:cNvCxnSpPr/>
      </xdr:nvCxnSpPr>
      <xdr:spPr>
        <a:xfrm>
          <a:off x="15481300" y="13961111"/>
          <a:ext cx="8382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161289</xdr:rowOff>
    </xdr:from>
    <xdr:to>
      <xdr:col>76</xdr:col>
      <xdr:colOff>165100</xdr:colOff>
      <xdr:row>81</xdr:row>
      <xdr:rowOff>91439</xdr:rowOff>
    </xdr:to>
    <xdr:sp macro="" textlink="">
      <xdr:nvSpPr>
        <xdr:cNvPr id="567" name="楕円 566">
          <a:extLst>
            <a:ext uri="{FF2B5EF4-FFF2-40B4-BE49-F238E27FC236}">
              <a16:creationId xmlns:a16="http://schemas.microsoft.com/office/drawing/2014/main" xmlns="" id="{E0D1E758-EE2B-44BC-9902-9638F7B66445}"/>
            </a:ext>
          </a:extLst>
        </xdr:cNvPr>
        <xdr:cNvSpPr/>
      </xdr:nvSpPr>
      <xdr:spPr>
        <a:xfrm>
          <a:off x="1454150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40639</xdr:rowOff>
    </xdr:from>
    <xdr:to>
      <xdr:col>81</xdr:col>
      <xdr:colOff>50800</xdr:colOff>
      <xdr:row>81</xdr:row>
      <xdr:rowOff>73661</xdr:rowOff>
    </xdr:to>
    <xdr:cxnSp macro="">
      <xdr:nvCxnSpPr>
        <xdr:cNvPr id="568" name="直線コネクタ 567">
          <a:extLst>
            <a:ext uri="{FF2B5EF4-FFF2-40B4-BE49-F238E27FC236}">
              <a16:creationId xmlns:a16="http://schemas.microsoft.com/office/drawing/2014/main" xmlns="" id="{99D697F1-9399-4FCA-A235-ED7C4B6F16D0}"/>
            </a:ext>
          </a:extLst>
        </xdr:cNvPr>
        <xdr:cNvCxnSpPr/>
      </xdr:nvCxnSpPr>
      <xdr:spPr>
        <a:xfrm>
          <a:off x="14592300" y="1392808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569" name="楕円 568">
          <a:extLst>
            <a:ext uri="{FF2B5EF4-FFF2-40B4-BE49-F238E27FC236}">
              <a16:creationId xmlns:a16="http://schemas.microsoft.com/office/drawing/2014/main" xmlns="" id="{9E687E91-8844-4435-8027-EC0D67D383BD}"/>
            </a:ext>
          </a:extLst>
        </xdr:cNvPr>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40639</xdr:rowOff>
    </xdr:to>
    <xdr:cxnSp macro="">
      <xdr:nvCxnSpPr>
        <xdr:cNvPr id="570" name="直線コネクタ 569">
          <a:extLst>
            <a:ext uri="{FF2B5EF4-FFF2-40B4-BE49-F238E27FC236}">
              <a16:creationId xmlns:a16="http://schemas.microsoft.com/office/drawing/2014/main" xmlns="" id="{70182018-37C5-4977-889A-D1610DA6AC97}"/>
            </a:ext>
          </a:extLst>
        </xdr:cNvPr>
        <xdr:cNvCxnSpPr/>
      </xdr:nvCxnSpPr>
      <xdr:spPr>
        <a:xfrm>
          <a:off x="13703300" y="139026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xdr:rowOff>
    </xdr:from>
    <xdr:to>
      <xdr:col>67</xdr:col>
      <xdr:colOff>101600</xdr:colOff>
      <xdr:row>80</xdr:row>
      <xdr:rowOff>107950</xdr:rowOff>
    </xdr:to>
    <xdr:sp macro="" textlink="">
      <xdr:nvSpPr>
        <xdr:cNvPr id="571" name="楕円 570">
          <a:extLst>
            <a:ext uri="{FF2B5EF4-FFF2-40B4-BE49-F238E27FC236}">
              <a16:creationId xmlns:a16="http://schemas.microsoft.com/office/drawing/2014/main" xmlns="" id="{6F9B47AF-6584-4D11-8200-AD6D6F693F60}"/>
            </a:ext>
          </a:extLst>
        </xdr:cNvPr>
        <xdr:cNvSpPr/>
      </xdr:nvSpPr>
      <xdr:spPr>
        <a:xfrm>
          <a:off x="12763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57150</xdr:rowOff>
    </xdr:from>
    <xdr:to>
      <xdr:col>71</xdr:col>
      <xdr:colOff>177800</xdr:colOff>
      <xdr:row>81</xdr:row>
      <xdr:rowOff>15239</xdr:rowOff>
    </xdr:to>
    <xdr:cxnSp macro="">
      <xdr:nvCxnSpPr>
        <xdr:cNvPr id="572" name="直線コネクタ 571">
          <a:extLst>
            <a:ext uri="{FF2B5EF4-FFF2-40B4-BE49-F238E27FC236}">
              <a16:creationId xmlns:a16="http://schemas.microsoft.com/office/drawing/2014/main" xmlns="" id="{C34F2747-C8D1-4A09-9105-516FE7B9A557}"/>
            </a:ext>
          </a:extLst>
        </xdr:cNvPr>
        <xdr:cNvCxnSpPr/>
      </xdr:nvCxnSpPr>
      <xdr:spPr>
        <a:xfrm>
          <a:off x="12814300" y="137731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573" name="n_1aveValue【消防施設】&#10;有形固定資産減価償却率">
          <a:extLst>
            <a:ext uri="{FF2B5EF4-FFF2-40B4-BE49-F238E27FC236}">
              <a16:creationId xmlns:a16="http://schemas.microsoft.com/office/drawing/2014/main" xmlns="" id="{9C2CE5FA-F427-420E-949D-2269F269126A}"/>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574" name="n_2aveValue【消防施設】&#10;有形固定資産減価償却率">
          <a:extLst>
            <a:ext uri="{FF2B5EF4-FFF2-40B4-BE49-F238E27FC236}">
              <a16:creationId xmlns:a16="http://schemas.microsoft.com/office/drawing/2014/main" xmlns="" id="{A130AA34-2881-47C1-812D-A5367CAA0F7B}"/>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575" name="n_3aveValue【消防施設】&#10;有形固定資産減価償却率">
          <a:extLst>
            <a:ext uri="{FF2B5EF4-FFF2-40B4-BE49-F238E27FC236}">
              <a16:creationId xmlns:a16="http://schemas.microsoft.com/office/drawing/2014/main" xmlns="" id="{1CBC7036-AB47-4155-83E2-4DB073B4ECD6}"/>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576" name="n_4aveValue【消防施設】&#10;有形固定資産減価償却率">
          <a:extLst>
            <a:ext uri="{FF2B5EF4-FFF2-40B4-BE49-F238E27FC236}">
              <a16:creationId xmlns:a16="http://schemas.microsoft.com/office/drawing/2014/main" xmlns="" id="{6A502B15-1E7B-4FB6-ABFC-D0E179B62B9C}"/>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140988</xdr:rowOff>
    </xdr:from>
    <xdr:ext cx="405111" cy="259045"/>
    <xdr:sp macro="" textlink="">
      <xdr:nvSpPr>
        <xdr:cNvPr id="577" name="n_1mainValue【消防施設】&#10;有形固定資産減価償却率">
          <a:extLst>
            <a:ext uri="{FF2B5EF4-FFF2-40B4-BE49-F238E27FC236}">
              <a16:creationId xmlns:a16="http://schemas.microsoft.com/office/drawing/2014/main" xmlns="" id="{3BC88E45-B1CF-4F0A-AAC4-A90B0F9A6DBB}"/>
            </a:ext>
          </a:extLst>
        </xdr:cNvPr>
        <xdr:cNvSpPr txBox="1"/>
      </xdr:nvSpPr>
      <xdr:spPr>
        <a:xfrm>
          <a:off x="15266044" y="1368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107966</xdr:rowOff>
    </xdr:from>
    <xdr:ext cx="405111" cy="259045"/>
    <xdr:sp macro="" textlink="">
      <xdr:nvSpPr>
        <xdr:cNvPr id="578" name="n_2mainValue【消防施設】&#10;有形固定資産減価償却率">
          <a:extLst>
            <a:ext uri="{FF2B5EF4-FFF2-40B4-BE49-F238E27FC236}">
              <a16:creationId xmlns:a16="http://schemas.microsoft.com/office/drawing/2014/main" xmlns="" id="{621EF351-B575-4EFB-BF09-C6D52F7476BC}"/>
            </a:ext>
          </a:extLst>
        </xdr:cNvPr>
        <xdr:cNvSpPr txBox="1"/>
      </xdr:nvSpPr>
      <xdr:spPr>
        <a:xfrm>
          <a:off x="14389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579" name="n_3mainValue【消防施設】&#10;有形固定資産減価償却率">
          <a:extLst>
            <a:ext uri="{FF2B5EF4-FFF2-40B4-BE49-F238E27FC236}">
              <a16:creationId xmlns:a16="http://schemas.microsoft.com/office/drawing/2014/main" xmlns="" id="{C60EE46C-717C-44C9-99D0-4A1792B6DC2F}"/>
            </a:ext>
          </a:extLst>
        </xdr:cNvPr>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124477</xdr:rowOff>
    </xdr:from>
    <xdr:ext cx="405111" cy="259045"/>
    <xdr:sp macro="" textlink="">
      <xdr:nvSpPr>
        <xdr:cNvPr id="580" name="n_4mainValue【消防施設】&#10;有形固定資産減価償却率">
          <a:extLst>
            <a:ext uri="{FF2B5EF4-FFF2-40B4-BE49-F238E27FC236}">
              <a16:creationId xmlns:a16="http://schemas.microsoft.com/office/drawing/2014/main" xmlns="" id="{B74234A2-E293-45A0-B7B9-DAD952B793CD}"/>
            </a:ext>
          </a:extLst>
        </xdr:cNvPr>
        <xdr:cNvSpPr txBox="1"/>
      </xdr:nvSpPr>
      <xdr:spPr>
        <a:xfrm>
          <a:off x="12611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xmlns="" id="{66702E3E-74E6-4A19-898B-07214A83CE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xmlns="" id="{F4673E40-E93D-4598-B177-54860C311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xmlns="" id="{3CF5CB89-A444-4A79-A9B0-A305A8D0E5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xmlns="" id="{F722506F-D909-4693-BA5C-4D8F158DFF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xmlns="" id="{CFE3BE9C-051F-49D9-B264-6EB253E58D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xmlns="" id="{931AC1FE-CCAC-4FCA-BBC7-F786DB1380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xmlns="" id="{7C5B6051-5301-47E7-8DF6-9E52210C9A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xmlns="" id="{BBE23B55-3F27-4CA3-A2EE-B529BBD447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xmlns="" id="{87C8EF30-1961-4878-9075-A0419B9D2E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xmlns="" id="{2B3AF6E4-AFDF-4A25-8DA6-2898D0D2BA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xmlns="" id="{65358635-3C45-44C1-A538-9EFB186FBF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xmlns="" id="{EC95170A-0A61-4860-9677-FBBD8F6DF04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xmlns="" id="{751C40DE-D0F1-4408-A76F-2FF06088C33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xmlns="" id="{D55D4B08-3B32-4BC9-988C-0A89E29CF20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xmlns="" id="{ABA3BF70-D935-4A0D-973F-B7A339E953C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xmlns="" id="{62E966AE-C1A1-4787-8A1A-4A66EA9E0E3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xmlns="" id="{D1449AF1-E42E-4C64-A014-157D4C6DCB8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xmlns="" id="{A879D680-9CD7-4480-980E-BC28170522B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xmlns="" id="{16C5DD66-925F-47EB-9D59-5A2864A81A4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xmlns="" id="{0B8C160E-A5DC-4C40-BA6F-84D0B9701E4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xmlns="" id="{0589063B-62DE-4D7A-9E8B-6EAB8C5892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xmlns="" id="{7C4CEDC4-5E87-45FF-8202-0C10386DA2A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xmlns="" id="{F5BA6B60-6B37-4991-9ADF-5074A5D8DA2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604" name="直線コネクタ 603">
          <a:extLst>
            <a:ext uri="{FF2B5EF4-FFF2-40B4-BE49-F238E27FC236}">
              <a16:creationId xmlns:a16="http://schemas.microsoft.com/office/drawing/2014/main" xmlns="" id="{DD567383-B790-499B-99A2-627B76BD8B68}"/>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605" name="【消防施設】&#10;一人当たり面積最小値テキスト">
          <a:extLst>
            <a:ext uri="{FF2B5EF4-FFF2-40B4-BE49-F238E27FC236}">
              <a16:creationId xmlns:a16="http://schemas.microsoft.com/office/drawing/2014/main" xmlns="" id="{683D305F-D0A7-4063-ABD6-CFB9DFF150B4}"/>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606" name="直線コネクタ 605">
          <a:extLst>
            <a:ext uri="{FF2B5EF4-FFF2-40B4-BE49-F238E27FC236}">
              <a16:creationId xmlns:a16="http://schemas.microsoft.com/office/drawing/2014/main" xmlns="" id="{009D4A30-72C7-4173-9F02-9B7B25FB44D1}"/>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607" name="【消防施設】&#10;一人当たり面積最大値テキスト">
          <a:extLst>
            <a:ext uri="{FF2B5EF4-FFF2-40B4-BE49-F238E27FC236}">
              <a16:creationId xmlns:a16="http://schemas.microsoft.com/office/drawing/2014/main" xmlns="" id="{0B60185F-4193-41B8-86FD-040F2EC781D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608" name="直線コネクタ 607">
          <a:extLst>
            <a:ext uri="{FF2B5EF4-FFF2-40B4-BE49-F238E27FC236}">
              <a16:creationId xmlns:a16="http://schemas.microsoft.com/office/drawing/2014/main" xmlns="" id="{B6B1CDB0-585F-46C4-B584-616892273FFF}"/>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609" name="【消防施設】&#10;一人当たり面積平均値テキスト">
          <a:extLst>
            <a:ext uri="{FF2B5EF4-FFF2-40B4-BE49-F238E27FC236}">
              <a16:creationId xmlns:a16="http://schemas.microsoft.com/office/drawing/2014/main" xmlns="" id="{210FD5CC-D454-4E8B-89C7-5D52ADB7EBDA}"/>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610" name="フローチャート: 判断 609">
          <a:extLst>
            <a:ext uri="{FF2B5EF4-FFF2-40B4-BE49-F238E27FC236}">
              <a16:creationId xmlns:a16="http://schemas.microsoft.com/office/drawing/2014/main" xmlns="" id="{D5C0C5EE-1E70-45C3-A0F7-00BDC5874CE2}"/>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11" name="フローチャート: 判断 610">
          <a:extLst>
            <a:ext uri="{FF2B5EF4-FFF2-40B4-BE49-F238E27FC236}">
              <a16:creationId xmlns:a16="http://schemas.microsoft.com/office/drawing/2014/main" xmlns="" id="{3CDBF066-6BD3-4A8F-99B5-9F9B857C583E}"/>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612" name="フローチャート: 判断 611">
          <a:extLst>
            <a:ext uri="{FF2B5EF4-FFF2-40B4-BE49-F238E27FC236}">
              <a16:creationId xmlns:a16="http://schemas.microsoft.com/office/drawing/2014/main" xmlns="" id="{031EFBA5-89D4-4311-96B3-429FB5D98991}"/>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613" name="フローチャート: 判断 612">
          <a:extLst>
            <a:ext uri="{FF2B5EF4-FFF2-40B4-BE49-F238E27FC236}">
              <a16:creationId xmlns:a16="http://schemas.microsoft.com/office/drawing/2014/main" xmlns="" id="{DC7E5E8F-5F59-41C3-8B6E-02812475248A}"/>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614" name="フローチャート: 判断 613">
          <a:extLst>
            <a:ext uri="{FF2B5EF4-FFF2-40B4-BE49-F238E27FC236}">
              <a16:creationId xmlns:a16="http://schemas.microsoft.com/office/drawing/2014/main" xmlns="" id="{E60D1F0D-4596-4C6B-A468-CC9A74C87F7C}"/>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E84337A2-93CE-4F8F-9653-E330F70B02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052FE2DD-F1F1-4370-A259-9ADBF1445CC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5F8AE01A-7261-47C0-995D-07C879F90A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95F2E6C0-3D98-4729-AA79-E17A9EAEC9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36A9BD11-FBF8-4827-9DB0-8E33D15D02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153415</xdr:rowOff>
    </xdr:from>
    <xdr:to>
      <xdr:col>116</xdr:col>
      <xdr:colOff>114300</xdr:colOff>
      <xdr:row>86</xdr:row>
      <xdr:rowOff>83565</xdr:rowOff>
    </xdr:to>
    <xdr:sp macro="" textlink="">
      <xdr:nvSpPr>
        <xdr:cNvPr id="620" name="楕円 619">
          <a:extLst>
            <a:ext uri="{FF2B5EF4-FFF2-40B4-BE49-F238E27FC236}">
              <a16:creationId xmlns:a16="http://schemas.microsoft.com/office/drawing/2014/main" xmlns="" id="{63AF56F4-5EB6-47D0-922F-7792E89C0FCF}"/>
            </a:ext>
          </a:extLst>
        </xdr:cNvPr>
        <xdr:cNvSpPr/>
      </xdr:nvSpPr>
      <xdr:spPr>
        <a:xfrm>
          <a:off x="22110700" y="147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89932</xdr:rowOff>
    </xdr:from>
    <xdr:ext cx="469744" cy="259045"/>
    <xdr:sp macro="" textlink="">
      <xdr:nvSpPr>
        <xdr:cNvPr id="621" name="【消防施設】&#10;一人当たり面積該当値テキスト">
          <a:extLst>
            <a:ext uri="{FF2B5EF4-FFF2-40B4-BE49-F238E27FC236}">
              <a16:creationId xmlns:a16="http://schemas.microsoft.com/office/drawing/2014/main" xmlns="" id="{3FC3B9C4-02BE-4276-939D-D125F7DE0696}"/>
            </a:ext>
          </a:extLst>
        </xdr:cNvPr>
        <xdr:cNvSpPr txBox="1"/>
      </xdr:nvSpPr>
      <xdr:spPr>
        <a:xfrm>
          <a:off x="22199600" y="1466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154178</xdr:rowOff>
    </xdr:from>
    <xdr:to>
      <xdr:col>112</xdr:col>
      <xdr:colOff>38100</xdr:colOff>
      <xdr:row>86</xdr:row>
      <xdr:rowOff>84328</xdr:rowOff>
    </xdr:to>
    <xdr:sp macro="" textlink="">
      <xdr:nvSpPr>
        <xdr:cNvPr id="622" name="楕円 621">
          <a:extLst>
            <a:ext uri="{FF2B5EF4-FFF2-40B4-BE49-F238E27FC236}">
              <a16:creationId xmlns:a16="http://schemas.microsoft.com/office/drawing/2014/main" xmlns="" id="{AF522D40-FE5D-4DFE-B00A-5972C08FF793}"/>
            </a:ext>
          </a:extLst>
        </xdr:cNvPr>
        <xdr:cNvSpPr/>
      </xdr:nvSpPr>
      <xdr:spPr>
        <a:xfrm>
          <a:off x="21272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32765</xdr:rowOff>
    </xdr:from>
    <xdr:to>
      <xdr:col>116</xdr:col>
      <xdr:colOff>63500</xdr:colOff>
      <xdr:row>86</xdr:row>
      <xdr:rowOff>33528</xdr:rowOff>
    </xdr:to>
    <xdr:cxnSp macro="">
      <xdr:nvCxnSpPr>
        <xdr:cNvPr id="623" name="直線コネクタ 622">
          <a:extLst>
            <a:ext uri="{FF2B5EF4-FFF2-40B4-BE49-F238E27FC236}">
              <a16:creationId xmlns:a16="http://schemas.microsoft.com/office/drawing/2014/main" xmlns="" id="{6DF53213-FBDB-4B6B-9394-D8ED350852F9}"/>
            </a:ext>
          </a:extLst>
        </xdr:cNvPr>
        <xdr:cNvCxnSpPr/>
      </xdr:nvCxnSpPr>
      <xdr:spPr>
        <a:xfrm flipV="1">
          <a:off x="21323300" y="1477746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155702</xdr:rowOff>
    </xdr:from>
    <xdr:to>
      <xdr:col>107</xdr:col>
      <xdr:colOff>101600</xdr:colOff>
      <xdr:row>86</xdr:row>
      <xdr:rowOff>85852</xdr:rowOff>
    </xdr:to>
    <xdr:sp macro="" textlink="">
      <xdr:nvSpPr>
        <xdr:cNvPr id="624" name="楕円 623">
          <a:extLst>
            <a:ext uri="{FF2B5EF4-FFF2-40B4-BE49-F238E27FC236}">
              <a16:creationId xmlns:a16="http://schemas.microsoft.com/office/drawing/2014/main" xmlns="" id="{D125A135-65D5-416F-AFAE-5F45AFA0BB9C}"/>
            </a:ext>
          </a:extLst>
        </xdr:cNvPr>
        <xdr:cNvSpPr/>
      </xdr:nvSpPr>
      <xdr:spPr>
        <a:xfrm>
          <a:off x="20383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33528</xdr:rowOff>
    </xdr:from>
    <xdr:to>
      <xdr:col>111</xdr:col>
      <xdr:colOff>177800</xdr:colOff>
      <xdr:row>86</xdr:row>
      <xdr:rowOff>35052</xdr:rowOff>
    </xdr:to>
    <xdr:cxnSp macro="">
      <xdr:nvCxnSpPr>
        <xdr:cNvPr id="625" name="直線コネクタ 624">
          <a:extLst>
            <a:ext uri="{FF2B5EF4-FFF2-40B4-BE49-F238E27FC236}">
              <a16:creationId xmlns:a16="http://schemas.microsoft.com/office/drawing/2014/main" xmlns="" id="{249EB7B7-E498-4B6C-9329-86EBF2697CC3}"/>
            </a:ext>
          </a:extLst>
        </xdr:cNvPr>
        <xdr:cNvCxnSpPr/>
      </xdr:nvCxnSpPr>
      <xdr:spPr>
        <a:xfrm flipV="1">
          <a:off x="20434300" y="147782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161798</xdr:rowOff>
    </xdr:from>
    <xdr:to>
      <xdr:col>102</xdr:col>
      <xdr:colOff>165100</xdr:colOff>
      <xdr:row>86</xdr:row>
      <xdr:rowOff>91948</xdr:rowOff>
    </xdr:to>
    <xdr:sp macro="" textlink="">
      <xdr:nvSpPr>
        <xdr:cNvPr id="626" name="楕円 625">
          <a:extLst>
            <a:ext uri="{FF2B5EF4-FFF2-40B4-BE49-F238E27FC236}">
              <a16:creationId xmlns:a16="http://schemas.microsoft.com/office/drawing/2014/main" xmlns="" id="{9F7EFE4C-2A84-4487-B507-6961DCE8D13A}"/>
            </a:ext>
          </a:extLst>
        </xdr:cNvPr>
        <xdr:cNvSpPr/>
      </xdr:nvSpPr>
      <xdr:spPr>
        <a:xfrm>
          <a:off x="19494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35052</xdr:rowOff>
    </xdr:from>
    <xdr:to>
      <xdr:col>107</xdr:col>
      <xdr:colOff>50800</xdr:colOff>
      <xdr:row>86</xdr:row>
      <xdr:rowOff>41148</xdr:rowOff>
    </xdr:to>
    <xdr:cxnSp macro="">
      <xdr:nvCxnSpPr>
        <xdr:cNvPr id="627" name="直線コネクタ 626">
          <a:extLst>
            <a:ext uri="{FF2B5EF4-FFF2-40B4-BE49-F238E27FC236}">
              <a16:creationId xmlns:a16="http://schemas.microsoft.com/office/drawing/2014/main" xmlns="" id="{F7A565C3-C335-4B9F-8ACD-15D77E6BA18A}"/>
            </a:ext>
          </a:extLst>
        </xdr:cNvPr>
        <xdr:cNvCxnSpPr/>
      </xdr:nvCxnSpPr>
      <xdr:spPr>
        <a:xfrm flipV="1">
          <a:off x="19545300" y="1477975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157987</xdr:rowOff>
    </xdr:from>
    <xdr:to>
      <xdr:col>98</xdr:col>
      <xdr:colOff>38100</xdr:colOff>
      <xdr:row>86</xdr:row>
      <xdr:rowOff>88137</xdr:rowOff>
    </xdr:to>
    <xdr:sp macro="" textlink="">
      <xdr:nvSpPr>
        <xdr:cNvPr id="628" name="楕円 627">
          <a:extLst>
            <a:ext uri="{FF2B5EF4-FFF2-40B4-BE49-F238E27FC236}">
              <a16:creationId xmlns:a16="http://schemas.microsoft.com/office/drawing/2014/main" xmlns="" id="{DDBFEBE4-A5A7-44AD-B1AD-C0A425CECA2E}"/>
            </a:ext>
          </a:extLst>
        </xdr:cNvPr>
        <xdr:cNvSpPr/>
      </xdr:nvSpPr>
      <xdr:spPr>
        <a:xfrm>
          <a:off x="18605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37337</xdr:rowOff>
    </xdr:from>
    <xdr:to>
      <xdr:col>102</xdr:col>
      <xdr:colOff>114300</xdr:colOff>
      <xdr:row>86</xdr:row>
      <xdr:rowOff>41148</xdr:rowOff>
    </xdr:to>
    <xdr:cxnSp macro="">
      <xdr:nvCxnSpPr>
        <xdr:cNvPr id="629" name="直線コネクタ 628">
          <a:extLst>
            <a:ext uri="{FF2B5EF4-FFF2-40B4-BE49-F238E27FC236}">
              <a16:creationId xmlns:a16="http://schemas.microsoft.com/office/drawing/2014/main" xmlns="" id="{6F35984D-D568-4313-84C2-F05B2E84DEA3}"/>
            </a:ext>
          </a:extLst>
        </xdr:cNvPr>
        <xdr:cNvCxnSpPr/>
      </xdr:nvCxnSpPr>
      <xdr:spPr>
        <a:xfrm>
          <a:off x="18656300" y="1478203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30" name="n_1aveValue【消防施設】&#10;一人当たり面積">
          <a:extLst>
            <a:ext uri="{FF2B5EF4-FFF2-40B4-BE49-F238E27FC236}">
              <a16:creationId xmlns:a16="http://schemas.microsoft.com/office/drawing/2014/main" xmlns="" id="{52E7063E-E256-405A-A281-9D9A64070EE9}"/>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631" name="n_2aveValue【消防施設】&#10;一人当たり面積">
          <a:extLst>
            <a:ext uri="{FF2B5EF4-FFF2-40B4-BE49-F238E27FC236}">
              <a16:creationId xmlns:a16="http://schemas.microsoft.com/office/drawing/2014/main" xmlns="" id="{58FDC059-4253-4EAF-A15F-3A24A0393382}"/>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632" name="n_3aveValue【消防施設】&#10;一人当たり面積">
          <a:extLst>
            <a:ext uri="{FF2B5EF4-FFF2-40B4-BE49-F238E27FC236}">
              <a16:creationId xmlns:a16="http://schemas.microsoft.com/office/drawing/2014/main" xmlns="" id="{0D7252F0-09E3-49F3-86A6-2759DBF0A5A3}"/>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633" name="n_4aveValue【消防施設】&#10;一人当たり面積">
          <a:extLst>
            <a:ext uri="{FF2B5EF4-FFF2-40B4-BE49-F238E27FC236}">
              <a16:creationId xmlns:a16="http://schemas.microsoft.com/office/drawing/2014/main" xmlns="" id="{1E5468D8-4AD7-4C04-92DB-B0FC7F793261}"/>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75455</xdr:rowOff>
    </xdr:from>
    <xdr:ext cx="469744" cy="259045"/>
    <xdr:sp macro="" textlink="">
      <xdr:nvSpPr>
        <xdr:cNvPr id="634" name="n_1mainValue【消防施設】&#10;一人当たり面積">
          <a:extLst>
            <a:ext uri="{FF2B5EF4-FFF2-40B4-BE49-F238E27FC236}">
              <a16:creationId xmlns:a16="http://schemas.microsoft.com/office/drawing/2014/main" xmlns="" id="{3D4312C5-9A90-412A-B11C-A50433D8B0B7}"/>
            </a:ext>
          </a:extLst>
        </xdr:cNvPr>
        <xdr:cNvSpPr txBox="1"/>
      </xdr:nvSpPr>
      <xdr:spPr>
        <a:xfrm>
          <a:off x="21075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76979</xdr:rowOff>
    </xdr:from>
    <xdr:ext cx="469744" cy="259045"/>
    <xdr:sp macro="" textlink="">
      <xdr:nvSpPr>
        <xdr:cNvPr id="635" name="n_2mainValue【消防施設】&#10;一人当たり面積">
          <a:extLst>
            <a:ext uri="{FF2B5EF4-FFF2-40B4-BE49-F238E27FC236}">
              <a16:creationId xmlns:a16="http://schemas.microsoft.com/office/drawing/2014/main" xmlns="" id="{2BE08842-A8D5-48A9-A359-9B52E1FE745C}"/>
            </a:ext>
          </a:extLst>
        </xdr:cNvPr>
        <xdr:cNvSpPr txBox="1"/>
      </xdr:nvSpPr>
      <xdr:spPr>
        <a:xfrm>
          <a:off x="20199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83075</xdr:rowOff>
    </xdr:from>
    <xdr:ext cx="469744" cy="259045"/>
    <xdr:sp macro="" textlink="">
      <xdr:nvSpPr>
        <xdr:cNvPr id="636" name="n_3mainValue【消防施設】&#10;一人当たり面積">
          <a:extLst>
            <a:ext uri="{FF2B5EF4-FFF2-40B4-BE49-F238E27FC236}">
              <a16:creationId xmlns:a16="http://schemas.microsoft.com/office/drawing/2014/main" xmlns="" id="{F5084AFB-05BC-43F0-99CC-60AA731C9445}"/>
            </a:ext>
          </a:extLst>
        </xdr:cNvPr>
        <xdr:cNvSpPr txBox="1"/>
      </xdr:nvSpPr>
      <xdr:spPr>
        <a:xfrm>
          <a:off x="193104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79264</xdr:rowOff>
    </xdr:from>
    <xdr:ext cx="469744" cy="259045"/>
    <xdr:sp macro="" textlink="">
      <xdr:nvSpPr>
        <xdr:cNvPr id="637" name="n_4mainValue【消防施設】&#10;一人当たり面積">
          <a:extLst>
            <a:ext uri="{FF2B5EF4-FFF2-40B4-BE49-F238E27FC236}">
              <a16:creationId xmlns:a16="http://schemas.microsoft.com/office/drawing/2014/main" xmlns="" id="{A65B02D0-8FB1-4D66-A735-7FA803A1CB8C}"/>
            </a:ext>
          </a:extLst>
        </xdr:cNvPr>
        <xdr:cNvSpPr txBox="1"/>
      </xdr:nvSpPr>
      <xdr:spPr>
        <a:xfrm>
          <a:off x="18421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E9CDB28C-3F3D-4E68-94EB-FB49A5BF45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6B30BA85-BC5D-4775-9A95-E3378232B8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4FCC57E5-634B-4494-9237-C428D5696F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5021A105-6FB2-4CC5-8C4A-FD444E8E100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F1704BF8-8095-4360-9731-149A3F7F9B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43CD2257-DF5A-4162-847B-FBBBF12F9E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2549FCFD-CAD1-4FE1-AA53-2A16A98E19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48971F75-C164-42A7-AFDA-28ABDCB2F29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48153E0D-FECA-4B41-8321-7D90DF3CBE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5129DBA7-9F89-47EE-8CAD-37CCC876CD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CAAF2EDD-5F93-4EA8-B957-60DAEE6676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xmlns="" id="{FA9F7400-CA04-4430-857E-EB4C16EF26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xmlns="" id="{A5185E7C-958D-40EB-9A04-8375809169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xmlns="" id="{934FC923-60AC-4C4A-B6C4-CAE7487B3C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xmlns="" id="{3A2477A2-C8E4-4B63-8AD6-FEDEE68863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xmlns="" id="{CC9E6B2D-11D7-44DD-AFD2-B7D557AEA70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xmlns="" id="{7E2850D9-6CFE-44E0-B84F-837A741A874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xmlns="" id="{522F24FB-A1F7-4E79-B706-1711221DC46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xmlns="" id="{CEC5427F-5D2F-4F98-85B8-27600446631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xmlns="" id="{5EE153D3-1D40-4C65-9DAC-2F204D98A9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xmlns="" id="{2CD088EF-B7BA-4B4B-8363-3BA6E4534D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xmlns="" id="{AA4EE871-5B00-4CC5-807C-1A2F27A2694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xmlns="" id="{AA6A2A37-0FC3-493E-82E3-491B03B1011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xmlns="" id="{DB126863-DBE0-4661-846D-1104F1A80D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xmlns="" id="{E664E261-0798-4E9A-9156-C615D8625A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xmlns="" id="{875BE1C5-8902-45D3-96F0-3EF38D00D066}"/>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xmlns="" id="{F9C9C218-3168-4552-A489-E71E8D96DDE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xmlns="" id="{7C7CB3C6-CA4E-4916-829D-0DE6A2AEDA4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666" name="【庁舎】&#10;有形固定資産減価償却率最大値テキスト">
          <a:extLst>
            <a:ext uri="{FF2B5EF4-FFF2-40B4-BE49-F238E27FC236}">
              <a16:creationId xmlns:a16="http://schemas.microsoft.com/office/drawing/2014/main" xmlns="" id="{E17C9F09-A017-44C3-9F5B-6640725733B7}"/>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667" name="直線コネクタ 666">
          <a:extLst>
            <a:ext uri="{FF2B5EF4-FFF2-40B4-BE49-F238E27FC236}">
              <a16:creationId xmlns:a16="http://schemas.microsoft.com/office/drawing/2014/main" xmlns="" id="{B11563BB-4B5B-4996-A3B9-B948952F83FB}"/>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668" name="【庁舎】&#10;有形固定資産減価償却率平均値テキスト">
          <a:extLst>
            <a:ext uri="{FF2B5EF4-FFF2-40B4-BE49-F238E27FC236}">
              <a16:creationId xmlns:a16="http://schemas.microsoft.com/office/drawing/2014/main" xmlns="" id="{DD898878-372F-4FB0-8BE8-2F1AA28E1284}"/>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69" name="フローチャート: 判断 668">
          <a:extLst>
            <a:ext uri="{FF2B5EF4-FFF2-40B4-BE49-F238E27FC236}">
              <a16:creationId xmlns:a16="http://schemas.microsoft.com/office/drawing/2014/main" xmlns="" id="{F4DF83CE-3991-421C-B63F-E2674A644279}"/>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670" name="フローチャート: 判断 669">
          <a:extLst>
            <a:ext uri="{FF2B5EF4-FFF2-40B4-BE49-F238E27FC236}">
              <a16:creationId xmlns:a16="http://schemas.microsoft.com/office/drawing/2014/main" xmlns="" id="{823C843B-C720-4393-BF4A-1BAD3A7D3A10}"/>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671" name="フローチャート: 判断 670">
          <a:extLst>
            <a:ext uri="{FF2B5EF4-FFF2-40B4-BE49-F238E27FC236}">
              <a16:creationId xmlns:a16="http://schemas.microsoft.com/office/drawing/2014/main" xmlns="" id="{36A502BE-83D1-4C7C-B45D-3CD9970F1BBE}"/>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2" name="フローチャート: 判断 671">
          <a:extLst>
            <a:ext uri="{FF2B5EF4-FFF2-40B4-BE49-F238E27FC236}">
              <a16:creationId xmlns:a16="http://schemas.microsoft.com/office/drawing/2014/main" xmlns="" id="{5CEBF6EE-1172-4291-9ED2-791181B33174}"/>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73" name="フローチャート: 判断 672">
          <a:extLst>
            <a:ext uri="{FF2B5EF4-FFF2-40B4-BE49-F238E27FC236}">
              <a16:creationId xmlns:a16="http://schemas.microsoft.com/office/drawing/2014/main" xmlns="" id="{6CF0EA80-B171-4277-9055-E561D81680E5}"/>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5016FE36-9403-4419-AD50-82252B3C703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13E8FF3A-760B-4208-9824-7A0637C195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05E0E237-5AC3-4C6E-ACD5-E754B50CEA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05DB7438-6142-4B39-A250-2BDD250FAE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177A2E2A-D728-4AE8-AB2D-E46DC212FE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679" name="楕円 678">
          <a:extLst>
            <a:ext uri="{FF2B5EF4-FFF2-40B4-BE49-F238E27FC236}">
              <a16:creationId xmlns:a16="http://schemas.microsoft.com/office/drawing/2014/main" xmlns="" id="{A7A739C8-C450-4631-BCEA-66C7E734D917}"/>
            </a:ext>
          </a:extLst>
        </xdr:cNvPr>
        <xdr:cNvSpPr/>
      </xdr:nvSpPr>
      <xdr:spPr>
        <a:xfrm>
          <a:off x="16268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680" name="【庁舎】&#10;有形固定資産減価償却率該当値テキスト">
          <a:extLst>
            <a:ext uri="{FF2B5EF4-FFF2-40B4-BE49-F238E27FC236}">
              <a16:creationId xmlns:a16="http://schemas.microsoft.com/office/drawing/2014/main" xmlns="" id="{167AD94B-FD77-44DE-9CA9-A15B65DBBB93}"/>
            </a:ext>
          </a:extLst>
        </xdr:cNvPr>
        <xdr:cNvSpPr txBox="1"/>
      </xdr:nvSpPr>
      <xdr:spPr>
        <a:xfrm>
          <a:off x="16357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681" name="楕円 680">
          <a:extLst>
            <a:ext uri="{FF2B5EF4-FFF2-40B4-BE49-F238E27FC236}">
              <a16:creationId xmlns:a16="http://schemas.microsoft.com/office/drawing/2014/main" xmlns="" id="{DE91C2B9-5E5E-424B-A1D7-0D97EA3173AA}"/>
            </a:ext>
          </a:extLst>
        </xdr:cNvPr>
        <xdr:cNvSpPr/>
      </xdr:nvSpPr>
      <xdr:spPr>
        <a:xfrm>
          <a:off x="15430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105</xdr:row>
      <xdr:rowOff>123552</xdr:rowOff>
    </xdr:to>
    <xdr:cxnSp macro="">
      <xdr:nvCxnSpPr>
        <xdr:cNvPr id="682" name="直線コネクタ 681">
          <a:extLst>
            <a:ext uri="{FF2B5EF4-FFF2-40B4-BE49-F238E27FC236}">
              <a16:creationId xmlns:a16="http://schemas.microsoft.com/office/drawing/2014/main" xmlns="" id="{A503B0D6-3657-4730-BAF0-6F7D4483FE8B}"/>
            </a:ext>
          </a:extLst>
        </xdr:cNvPr>
        <xdr:cNvCxnSpPr/>
      </xdr:nvCxnSpPr>
      <xdr:spPr>
        <a:xfrm>
          <a:off x="15481300" y="1808498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683" name="楕円 682">
          <a:extLst>
            <a:ext uri="{FF2B5EF4-FFF2-40B4-BE49-F238E27FC236}">
              <a16:creationId xmlns:a16="http://schemas.microsoft.com/office/drawing/2014/main" xmlns="" id="{E84FB072-13D2-41ED-AF37-EA046F3A6A66}"/>
            </a:ext>
          </a:extLst>
        </xdr:cNvPr>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82731</xdr:rowOff>
    </xdr:to>
    <xdr:cxnSp macro="">
      <xdr:nvCxnSpPr>
        <xdr:cNvPr id="684" name="直線コネクタ 683">
          <a:extLst>
            <a:ext uri="{FF2B5EF4-FFF2-40B4-BE49-F238E27FC236}">
              <a16:creationId xmlns:a16="http://schemas.microsoft.com/office/drawing/2014/main" xmlns="" id="{8A050B2B-BEF6-490B-80C6-20036E77DCDD}"/>
            </a:ext>
          </a:extLst>
        </xdr:cNvPr>
        <xdr:cNvCxnSpPr/>
      </xdr:nvCxnSpPr>
      <xdr:spPr>
        <a:xfrm>
          <a:off x="14592300" y="1806538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685" name="楕円 684">
          <a:extLst>
            <a:ext uri="{FF2B5EF4-FFF2-40B4-BE49-F238E27FC236}">
              <a16:creationId xmlns:a16="http://schemas.microsoft.com/office/drawing/2014/main" xmlns="" id="{6A693E94-1A30-4ED0-828F-51E3CF6131E0}"/>
            </a:ext>
          </a:extLst>
        </xdr:cNvPr>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63137</xdr:rowOff>
    </xdr:to>
    <xdr:cxnSp macro="">
      <xdr:nvCxnSpPr>
        <xdr:cNvPr id="686" name="直線コネクタ 685">
          <a:extLst>
            <a:ext uri="{FF2B5EF4-FFF2-40B4-BE49-F238E27FC236}">
              <a16:creationId xmlns:a16="http://schemas.microsoft.com/office/drawing/2014/main" xmlns="" id="{C4FC1B4F-6793-4D49-9F8B-8CB49165778E}"/>
            </a:ext>
          </a:extLst>
        </xdr:cNvPr>
        <xdr:cNvCxnSpPr/>
      </xdr:nvCxnSpPr>
      <xdr:spPr>
        <a:xfrm>
          <a:off x="13703300" y="1803762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126637</xdr:rowOff>
    </xdr:from>
    <xdr:to>
      <xdr:col>67</xdr:col>
      <xdr:colOff>101600</xdr:colOff>
      <xdr:row>105</xdr:row>
      <xdr:rowOff>56787</xdr:rowOff>
    </xdr:to>
    <xdr:sp macro="" textlink="">
      <xdr:nvSpPr>
        <xdr:cNvPr id="687" name="楕円 686">
          <a:extLst>
            <a:ext uri="{FF2B5EF4-FFF2-40B4-BE49-F238E27FC236}">
              <a16:creationId xmlns:a16="http://schemas.microsoft.com/office/drawing/2014/main" xmlns="" id="{EB0879E3-078E-4613-AEFB-F1044EFEDC64}"/>
            </a:ext>
          </a:extLst>
        </xdr:cNvPr>
        <xdr:cNvSpPr/>
      </xdr:nvSpPr>
      <xdr:spPr>
        <a:xfrm>
          <a:off x="12763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5987</xdr:rowOff>
    </xdr:from>
    <xdr:to>
      <xdr:col>71</xdr:col>
      <xdr:colOff>177800</xdr:colOff>
      <xdr:row>105</xdr:row>
      <xdr:rowOff>35379</xdr:rowOff>
    </xdr:to>
    <xdr:cxnSp macro="">
      <xdr:nvCxnSpPr>
        <xdr:cNvPr id="688" name="直線コネクタ 687">
          <a:extLst>
            <a:ext uri="{FF2B5EF4-FFF2-40B4-BE49-F238E27FC236}">
              <a16:creationId xmlns:a16="http://schemas.microsoft.com/office/drawing/2014/main" xmlns="" id="{087F3B36-AC9A-4174-A2CA-AF14D21A5593}"/>
            </a:ext>
          </a:extLst>
        </xdr:cNvPr>
        <xdr:cNvCxnSpPr/>
      </xdr:nvCxnSpPr>
      <xdr:spPr>
        <a:xfrm>
          <a:off x="12814300" y="180082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689" name="n_1aveValue【庁舎】&#10;有形固定資産減価償却率">
          <a:extLst>
            <a:ext uri="{FF2B5EF4-FFF2-40B4-BE49-F238E27FC236}">
              <a16:creationId xmlns:a16="http://schemas.microsoft.com/office/drawing/2014/main" xmlns="" id="{82484CB4-0747-4E6F-9B46-E2978DCCA471}"/>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690" name="n_2aveValue【庁舎】&#10;有形固定資産減価償却率">
          <a:extLst>
            <a:ext uri="{FF2B5EF4-FFF2-40B4-BE49-F238E27FC236}">
              <a16:creationId xmlns:a16="http://schemas.microsoft.com/office/drawing/2014/main" xmlns="" id="{3F924D61-F22C-43B8-80A8-DD5E275DA1FA}"/>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1" name="n_3aveValue【庁舎】&#10;有形固定資産減価償却率">
          <a:extLst>
            <a:ext uri="{FF2B5EF4-FFF2-40B4-BE49-F238E27FC236}">
              <a16:creationId xmlns:a16="http://schemas.microsoft.com/office/drawing/2014/main" xmlns="" id="{3380C67F-C392-4DA5-8D22-7E0F08E8D94F}"/>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92" name="n_4aveValue【庁舎】&#10;有形固定資産減価償却率">
          <a:extLst>
            <a:ext uri="{FF2B5EF4-FFF2-40B4-BE49-F238E27FC236}">
              <a16:creationId xmlns:a16="http://schemas.microsoft.com/office/drawing/2014/main" xmlns="" id="{9BFD8095-A120-4E72-A31E-BAE73C3D5101}"/>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124658</xdr:rowOff>
    </xdr:from>
    <xdr:ext cx="405111" cy="259045"/>
    <xdr:sp macro="" textlink="">
      <xdr:nvSpPr>
        <xdr:cNvPr id="693" name="n_1mainValue【庁舎】&#10;有形固定資産減価償却率">
          <a:extLst>
            <a:ext uri="{FF2B5EF4-FFF2-40B4-BE49-F238E27FC236}">
              <a16:creationId xmlns:a16="http://schemas.microsoft.com/office/drawing/2014/main" xmlns="" id="{CE490567-252B-4A99-82E6-4856B61317F8}"/>
            </a:ext>
          </a:extLst>
        </xdr:cNvPr>
        <xdr:cNvSpPr txBox="1"/>
      </xdr:nvSpPr>
      <xdr:spPr>
        <a:xfrm>
          <a:off x="15266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694" name="n_2mainValue【庁舎】&#10;有形固定資産減価償却率">
          <a:extLst>
            <a:ext uri="{FF2B5EF4-FFF2-40B4-BE49-F238E27FC236}">
              <a16:creationId xmlns:a16="http://schemas.microsoft.com/office/drawing/2014/main" xmlns="" id="{6DA3B004-AB43-4392-9BA2-DAE5FF478CB4}"/>
            </a:ext>
          </a:extLst>
        </xdr:cNvPr>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695" name="n_3mainValue【庁舎】&#10;有形固定資産減価償却率">
          <a:extLst>
            <a:ext uri="{FF2B5EF4-FFF2-40B4-BE49-F238E27FC236}">
              <a16:creationId xmlns:a16="http://schemas.microsoft.com/office/drawing/2014/main" xmlns="" id="{C3BE2320-F8F4-426B-9DB5-99A1F7ECE82B}"/>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47914</xdr:rowOff>
    </xdr:from>
    <xdr:ext cx="405111" cy="259045"/>
    <xdr:sp macro="" textlink="">
      <xdr:nvSpPr>
        <xdr:cNvPr id="696" name="n_4mainValue【庁舎】&#10;有形固定資産減価償却率">
          <a:extLst>
            <a:ext uri="{FF2B5EF4-FFF2-40B4-BE49-F238E27FC236}">
              <a16:creationId xmlns:a16="http://schemas.microsoft.com/office/drawing/2014/main" xmlns="" id="{C1299690-EA38-4171-997A-C2A4F76B6FD2}"/>
            </a:ext>
          </a:extLst>
        </xdr:cNvPr>
        <xdr:cNvSpPr txBox="1"/>
      </xdr:nvSpPr>
      <xdr:spPr>
        <a:xfrm>
          <a:off x="12611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A18CA52E-9914-4F20-9929-16D506793C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CC95F194-B8FA-4F21-AB65-E6A1599987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69BB1724-B49C-4E73-9D4C-67CFA7121A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C5111855-2DE7-4241-B0D2-9D7A5B4BCF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997F8851-9EF9-41B5-B9C4-D7B296B00C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62936B0E-A4C6-4C92-AC98-9B54D91DA3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A19D17CA-F662-46BC-A2FF-DF0A5C8295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1BDCEDB4-5DF3-4D91-8221-A790C6DC89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29F224E7-5684-4F64-8944-3679243B8F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DB2F40FB-1E9F-4C6E-B4E0-FD67DC27FB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7" name="直線コネクタ 706">
          <a:extLst>
            <a:ext uri="{FF2B5EF4-FFF2-40B4-BE49-F238E27FC236}">
              <a16:creationId xmlns:a16="http://schemas.microsoft.com/office/drawing/2014/main" xmlns="" id="{07BB0A45-92D2-48F1-B16E-2CC5F4B8014B}"/>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8" name="テキスト ボックス 707">
          <a:extLst>
            <a:ext uri="{FF2B5EF4-FFF2-40B4-BE49-F238E27FC236}">
              <a16:creationId xmlns:a16="http://schemas.microsoft.com/office/drawing/2014/main" xmlns="" id="{83B295A4-ED5B-450C-A166-75E8E50C0D0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9" name="直線コネクタ 708">
          <a:extLst>
            <a:ext uri="{FF2B5EF4-FFF2-40B4-BE49-F238E27FC236}">
              <a16:creationId xmlns:a16="http://schemas.microsoft.com/office/drawing/2014/main" xmlns="" id="{A5E800A3-1B38-46B0-819E-D48D9591C74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0" name="テキスト ボックス 709">
          <a:extLst>
            <a:ext uri="{FF2B5EF4-FFF2-40B4-BE49-F238E27FC236}">
              <a16:creationId xmlns:a16="http://schemas.microsoft.com/office/drawing/2014/main" xmlns="" id="{89A719B7-3DB5-43C3-AABA-20267EF6EC2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1" name="直線コネクタ 710">
          <a:extLst>
            <a:ext uri="{FF2B5EF4-FFF2-40B4-BE49-F238E27FC236}">
              <a16:creationId xmlns:a16="http://schemas.microsoft.com/office/drawing/2014/main" xmlns="" id="{25F28C1E-5F5F-4EC6-86B2-FAD075D1CB5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2" name="テキスト ボックス 711">
          <a:extLst>
            <a:ext uri="{FF2B5EF4-FFF2-40B4-BE49-F238E27FC236}">
              <a16:creationId xmlns:a16="http://schemas.microsoft.com/office/drawing/2014/main" xmlns="" id="{8525E465-CE42-43B4-90F3-5EEE9C7308B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xmlns="" id="{DC9A10EF-0C82-47FF-8ADA-EA5CC49270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xmlns="" id="{1D34A6E9-7BA9-4BAC-B199-F21AE30F7BD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5" name="直線コネクタ 714">
          <a:extLst>
            <a:ext uri="{FF2B5EF4-FFF2-40B4-BE49-F238E27FC236}">
              <a16:creationId xmlns:a16="http://schemas.microsoft.com/office/drawing/2014/main" xmlns="" id="{2CF89C99-83E0-442E-B6BC-FD89ED752463}"/>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6" name="テキスト ボックス 715">
          <a:extLst>
            <a:ext uri="{FF2B5EF4-FFF2-40B4-BE49-F238E27FC236}">
              <a16:creationId xmlns:a16="http://schemas.microsoft.com/office/drawing/2014/main" xmlns="" id="{BD6E0F7C-B5A8-4AD3-9F63-E71D7031EAE8}"/>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7" name="直線コネクタ 716">
          <a:extLst>
            <a:ext uri="{FF2B5EF4-FFF2-40B4-BE49-F238E27FC236}">
              <a16:creationId xmlns:a16="http://schemas.microsoft.com/office/drawing/2014/main" xmlns="" id="{AEF461DB-4A7A-41E7-B327-93971DCBA44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8" name="テキスト ボックス 717">
          <a:extLst>
            <a:ext uri="{FF2B5EF4-FFF2-40B4-BE49-F238E27FC236}">
              <a16:creationId xmlns:a16="http://schemas.microsoft.com/office/drawing/2014/main" xmlns="" id="{C15781FB-EEAF-4940-89D8-4B18945FA4B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9" name="直線コネクタ 718">
          <a:extLst>
            <a:ext uri="{FF2B5EF4-FFF2-40B4-BE49-F238E27FC236}">
              <a16:creationId xmlns:a16="http://schemas.microsoft.com/office/drawing/2014/main" xmlns="" id="{C6F07B76-2ACD-4F61-8D1D-D8F7D334F03D}"/>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0" name="テキスト ボックス 719">
          <a:extLst>
            <a:ext uri="{FF2B5EF4-FFF2-40B4-BE49-F238E27FC236}">
              <a16:creationId xmlns:a16="http://schemas.microsoft.com/office/drawing/2014/main" xmlns="" id="{57092A4B-33EE-4BDC-ADDD-120BBCEDFA04}"/>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xmlns="" id="{F568A0C8-C26F-4F0E-8133-F6D1C6CD39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xmlns="" id="{09FC3115-4135-4961-A3DD-49DFA10903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xmlns="" id="{7A825DCD-8657-46C1-A404-A4AA141611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724" name="直線コネクタ 723">
          <a:extLst>
            <a:ext uri="{FF2B5EF4-FFF2-40B4-BE49-F238E27FC236}">
              <a16:creationId xmlns:a16="http://schemas.microsoft.com/office/drawing/2014/main" xmlns="" id="{401D60F9-1FB7-40DC-8734-9EBE0E0261A5}"/>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25" name="【庁舎】&#10;一人当たり面積最小値テキスト">
          <a:extLst>
            <a:ext uri="{FF2B5EF4-FFF2-40B4-BE49-F238E27FC236}">
              <a16:creationId xmlns:a16="http://schemas.microsoft.com/office/drawing/2014/main" xmlns="" id="{FE03F3C6-C0C3-40CF-A2C4-21A422FA1A18}"/>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26" name="直線コネクタ 725">
          <a:extLst>
            <a:ext uri="{FF2B5EF4-FFF2-40B4-BE49-F238E27FC236}">
              <a16:creationId xmlns:a16="http://schemas.microsoft.com/office/drawing/2014/main" xmlns="" id="{EB2B3786-0904-40A3-847E-E7538A2B0C34}"/>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727" name="【庁舎】&#10;一人当たり面積最大値テキスト">
          <a:extLst>
            <a:ext uri="{FF2B5EF4-FFF2-40B4-BE49-F238E27FC236}">
              <a16:creationId xmlns:a16="http://schemas.microsoft.com/office/drawing/2014/main" xmlns="" id="{E32C82C0-9C3A-405B-82C8-E503B8432BD4}"/>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728" name="直線コネクタ 727">
          <a:extLst>
            <a:ext uri="{FF2B5EF4-FFF2-40B4-BE49-F238E27FC236}">
              <a16:creationId xmlns:a16="http://schemas.microsoft.com/office/drawing/2014/main" xmlns="" id="{5DA72ABC-EA35-4434-9B92-8CEF58529A4A}"/>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729" name="【庁舎】&#10;一人当たり面積平均値テキスト">
          <a:extLst>
            <a:ext uri="{FF2B5EF4-FFF2-40B4-BE49-F238E27FC236}">
              <a16:creationId xmlns:a16="http://schemas.microsoft.com/office/drawing/2014/main" xmlns="" id="{CDD3F60D-156E-426A-90CA-F563B878AA83}"/>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30" name="フローチャート: 判断 729">
          <a:extLst>
            <a:ext uri="{FF2B5EF4-FFF2-40B4-BE49-F238E27FC236}">
              <a16:creationId xmlns:a16="http://schemas.microsoft.com/office/drawing/2014/main" xmlns="" id="{C0926F34-FAA3-43AA-8BAF-8D1A3EF5EF1E}"/>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731" name="フローチャート: 判断 730">
          <a:extLst>
            <a:ext uri="{FF2B5EF4-FFF2-40B4-BE49-F238E27FC236}">
              <a16:creationId xmlns:a16="http://schemas.microsoft.com/office/drawing/2014/main" xmlns="" id="{7F2D2719-1471-4C26-B251-276A668E61C3}"/>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732" name="フローチャート: 判断 731">
          <a:extLst>
            <a:ext uri="{FF2B5EF4-FFF2-40B4-BE49-F238E27FC236}">
              <a16:creationId xmlns:a16="http://schemas.microsoft.com/office/drawing/2014/main" xmlns="" id="{D52D0779-5548-4389-A059-B048FCF67098}"/>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733" name="フローチャート: 判断 732">
          <a:extLst>
            <a:ext uri="{FF2B5EF4-FFF2-40B4-BE49-F238E27FC236}">
              <a16:creationId xmlns:a16="http://schemas.microsoft.com/office/drawing/2014/main" xmlns="" id="{D2FFA01F-826C-4AC1-8B8F-A8605659088B}"/>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734" name="フローチャート: 判断 733">
          <a:extLst>
            <a:ext uri="{FF2B5EF4-FFF2-40B4-BE49-F238E27FC236}">
              <a16:creationId xmlns:a16="http://schemas.microsoft.com/office/drawing/2014/main" xmlns="" id="{887FEB1E-4396-444D-9D21-989F2F08536F}"/>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07391A26-B492-419A-ADE6-950DB97B0B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CFEC821F-1448-4B13-9362-8BF8FAF932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A67E79E4-EBB7-4CE0-8A07-995913D591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F1C9C1F3-7B0C-4BCB-8D5D-968F76BB6C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60283716-2A6A-429B-BC11-ADCD013D0A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101124</xdr:rowOff>
    </xdr:from>
    <xdr:to>
      <xdr:col>116</xdr:col>
      <xdr:colOff>114300</xdr:colOff>
      <xdr:row>107</xdr:row>
      <xdr:rowOff>31274</xdr:rowOff>
    </xdr:to>
    <xdr:sp macro="" textlink="">
      <xdr:nvSpPr>
        <xdr:cNvPr id="740" name="楕円 739">
          <a:extLst>
            <a:ext uri="{FF2B5EF4-FFF2-40B4-BE49-F238E27FC236}">
              <a16:creationId xmlns:a16="http://schemas.microsoft.com/office/drawing/2014/main" xmlns="" id="{4F3F9559-2EB8-4145-BA1E-E3EDC73EF141}"/>
            </a:ext>
          </a:extLst>
        </xdr:cNvPr>
        <xdr:cNvSpPr/>
      </xdr:nvSpPr>
      <xdr:spPr>
        <a:xfrm>
          <a:off x="22110700" y="182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79551</xdr:rowOff>
    </xdr:from>
    <xdr:ext cx="469744" cy="259045"/>
    <xdr:sp macro="" textlink="">
      <xdr:nvSpPr>
        <xdr:cNvPr id="741" name="【庁舎】&#10;一人当たり面積該当値テキスト">
          <a:extLst>
            <a:ext uri="{FF2B5EF4-FFF2-40B4-BE49-F238E27FC236}">
              <a16:creationId xmlns:a16="http://schemas.microsoft.com/office/drawing/2014/main" xmlns="" id="{0DA855A2-2136-4E6B-AFA1-1138F0ED0758}"/>
            </a:ext>
          </a:extLst>
        </xdr:cNvPr>
        <xdr:cNvSpPr txBox="1"/>
      </xdr:nvSpPr>
      <xdr:spPr>
        <a:xfrm>
          <a:off x="22199600" y="1825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106838</xdr:rowOff>
    </xdr:from>
    <xdr:to>
      <xdr:col>112</xdr:col>
      <xdr:colOff>38100</xdr:colOff>
      <xdr:row>107</xdr:row>
      <xdr:rowOff>36988</xdr:rowOff>
    </xdr:to>
    <xdr:sp macro="" textlink="">
      <xdr:nvSpPr>
        <xdr:cNvPr id="742" name="楕円 741">
          <a:extLst>
            <a:ext uri="{FF2B5EF4-FFF2-40B4-BE49-F238E27FC236}">
              <a16:creationId xmlns:a16="http://schemas.microsoft.com/office/drawing/2014/main" xmlns="" id="{1364DABF-97F7-4911-8F89-76758C0BE276}"/>
            </a:ext>
          </a:extLst>
        </xdr:cNvPr>
        <xdr:cNvSpPr/>
      </xdr:nvSpPr>
      <xdr:spPr>
        <a:xfrm>
          <a:off x="21272500" y="182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151924</xdr:rowOff>
    </xdr:from>
    <xdr:to>
      <xdr:col>116</xdr:col>
      <xdr:colOff>63500</xdr:colOff>
      <xdr:row>106</xdr:row>
      <xdr:rowOff>157638</xdr:rowOff>
    </xdr:to>
    <xdr:cxnSp macro="">
      <xdr:nvCxnSpPr>
        <xdr:cNvPr id="743" name="直線コネクタ 742">
          <a:extLst>
            <a:ext uri="{FF2B5EF4-FFF2-40B4-BE49-F238E27FC236}">
              <a16:creationId xmlns:a16="http://schemas.microsoft.com/office/drawing/2014/main" xmlns="" id="{915B6A9F-3473-429A-A00A-5DE677FD99A4}"/>
            </a:ext>
          </a:extLst>
        </xdr:cNvPr>
        <xdr:cNvCxnSpPr/>
      </xdr:nvCxnSpPr>
      <xdr:spPr>
        <a:xfrm flipV="1">
          <a:off x="21323300" y="18325624"/>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111125</xdr:rowOff>
    </xdr:from>
    <xdr:to>
      <xdr:col>107</xdr:col>
      <xdr:colOff>101600</xdr:colOff>
      <xdr:row>107</xdr:row>
      <xdr:rowOff>41275</xdr:rowOff>
    </xdr:to>
    <xdr:sp macro="" textlink="">
      <xdr:nvSpPr>
        <xdr:cNvPr id="744" name="楕円 743">
          <a:extLst>
            <a:ext uri="{FF2B5EF4-FFF2-40B4-BE49-F238E27FC236}">
              <a16:creationId xmlns:a16="http://schemas.microsoft.com/office/drawing/2014/main" xmlns="" id="{81C1AA28-A12D-447C-B184-C6375F685739}"/>
            </a:ext>
          </a:extLst>
        </xdr:cNvPr>
        <xdr:cNvSpPr/>
      </xdr:nvSpPr>
      <xdr:spPr>
        <a:xfrm>
          <a:off x="20383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157638</xdr:rowOff>
    </xdr:from>
    <xdr:to>
      <xdr:col>111</xdr:col>
      <xdr:colOff>177800</xdr:colOff>
      <xdr:row>106</xdr:row>
      <xdr:rowOff>161925</xdr:rowOff>
    </xdr:to>
    <xdr:cxnSp macro="">
      <xdr:nvCxnSpPr>
        <xdr:cNvPr id="745" name="直線コネクタ 744">
          <a:extLst>
            <a:ext uri="{FF2B5EF4-FFF2-40B4-BE49-F238E27FC236}">
              <a16:creationId xmlns:a16="http://schemas.microsoft.com/office/drawing/2014/main" xmlns="" id="{36A1CBE2-C17C-45C4-A1C5-964331EDB208}"/>
            </a:ext>
          </a:extLst>
        </xdr:cNvPr>
        <xdr:cNvCxnSpPr/>
      </xdr:nvCxnSpPr>
      <xdr:spPr>
        <a:xfrm flipV="1">
          <a:off x="20434300" y="18331338"/>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118269</xdr:rowOff>
    </xdr:from>
    <xdr:to>
      <xdr:col>102</xdr:col>
      <xdr:colOff>165100</xdr:colOff>
      <xdr:row>107</xdr:row>
      <xdr:rowOff>48419</xdr:rowOff>
    </xdr:to>
    <xdr:sp macro="" textlink="">
      <xdr:nvSpPr>
        <xdr:cNvPr id="746" name="楕円 745">
          <a:extLst>
            <a:ext uri="{FF2B5EF4-FFF2-40B4-BE49-F238E27FC236}">
              <a16:creationId xmlns:a16="http://schemas.microsoft.com/office/drawing/2014/main" xmlns="" id="{45A6134F-23F5-4A28-ADA5-1E279FFC5B42}"/>
            </a:ext>
          </a:extLst>
        </xdr:cNvPr>
        <xdr:cNvSpPr/>
      </xdr:nvSpPr>
      <xdr:spPr>
        <a:xfrm>
          <a:off x="19494500" y="182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161925</xdr:rowOff>
    </xdr:from>
    <xdr:to>
      <xdr:col>107</xdr:col>
      <xdr:colOff>50800</xdr:colOff>
      <xdr:row>106</xdr:row>
      <xdr:rowOff>169069</xdr:rowOff>
    </xdr:to>
    <xdr:cxnSp macro="">
      <xdr:nvCxnSpPr>
        <xdr:cNvPr id="747" name="直線コネクタ 746">
          <a:extLst>
            <a:ext uri="{FF2B5EF4-FFF2-40B4-BE49-F238E27FC236}">
              <a16:creationId xmlns:a16="http://schemas.microsoft.com/office/drawing/2014/main" xmlns="" id="{71F4401C-F8F3-4843-BAB1-0109A2036B14}"/>
            </a:ext>
          </a:extLst>
        </xdr:cNvPr>
        <xdr:cNvCxnSpPr/>
      </xdr:nvCxnSpPr>
      <xdr:spPr>
        <a:xfrm flipV="1">
          <a:off x="19545300" y="18335625"/>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123983</xdr:rowOff>
    </xdr:from>
    <xdr:to>
      <xdr:col>98</xdr:col>
      <xdr:colOff>38100</xdr:colOff>
      <xdr:row>107</xdr:row>
      <xdr:rowOff>54133</xdr:rowOff>
    </xdr:to>
    <xdr:sp macro="" textlink="">
      <xdr:nvSpPr>
        <xdr:cNvPr id="748" name="楕円 747">
          <a:extLst>
            <a:ext uri="{FF2B5EF4-FFF2-40B4-BE49-F238E27FC236}">
              <a16:creationId xmlns:a16="http://schemas.microsoft.com/office/drawing/2014/main" xmlns="" id="{0023434C-AA39-4359-B01A-F4BA203338CC}"/>
            </a:ext>
          </a:extLst>
        </xdr:cNvPr>
        <xdr:cNvSpPr/>
      </xdr:nvSpPr>
      <xdr:spPr>
        <a:xfrm>
          <a:off x="18605500" y="182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169069</xdr:rowOff>
    </xdr:from>
    <xdr:to>
      <xdr:col>102</xdr:col>
      <xdr:colOff>114300</xdr:colOff>
      <xdr:row>107</xdr:row>
      <xdr:rowOff>3333</xdr:rowOff>
    </xdr:to>
    <xdr:cxnSp macro="">
      <xdr:nvCxnSpPr>
        <xdr:cNvPr id="749" name="直線コネクタ 748">
          <a:extLst>
            <a:ext uri="{FF2B5EF4-FFF2-40B4-BE49-F238E27FC236}">
              <a16:creationId xmlns:a16="http://schemas.microsoft.com/office/drawing/2014/main" xmlns="" id="{19CE950D-4F60-48F3-B248-EBAEE268E5B0}"/>
            </a:ext>
          </a:extLst>
        </xdr:cNvPr>
        <xdr:cNvCxnSpPr/>
      </xdr:nvCxnSpPr>
      <xdr:spPr>
        <a:xfrm flipV="1">
          <a:off x="18656300" y="1834276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750" name="n_1aveValue【庁舎】&#10;一人当たり面積">
          <a:extLst>
            <a:ext uri="{FF2B5EF4-FFF2-40B4-BE49-F238E27FC236}">
              <a16:creationId xmlns:a16="http://schemas.microsoft.com/office/drawing/2014/main" xmlns="" id="{456C3976-0F68-4BD0-82D6-09B088AF6574}"/>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751" name="n_2aveValue【庁舎】&#10;一人当たり面積">
          <a:extLst>
            <a:ext uri="{FF2B5EF4-FFF2-40B4-BE49-F238E27FC236}">
              <a16:creationId xmlns:a16="http://schemas.microsoft.com/office/drawing/2014/main" xmlns="" id="{0161B12C-05CB-47AC-B4D4-3FFE234F6347}"/>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752" name="n_3aveValue【庁舎】&#10;一人当たり面積">
          <a:extLst>
            <a:ext uri="{FF2B5EF4-FFF2-40B4-BE49-F238E27FC236}">
              <a16:creationId xmlns:a16="http://schemas.microsoft.com/office/drawing/2014/main" xmlns="" id="{5858515F-DDA5-4326-B85A-A83BA3FF79B1}"/>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753" name="n_4aveValue【庁舎】&#10;一人当たり面積">
          <a:extLst>
            <a:ext uri="{FF2B5EF4-FFF2-40B4-BE49-F238E27FC236}">
              <a16:creationId xmlns:a16="http://schemas.microsoft.com/office/drawing/2014/main" xmlns="" id="{32BCF934-F317-4450-AB97-E32496903DD8}"/>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28115</xdr:rowOff>
    </xdr:from>
    <xdr:ext cx="469744" cy="259045"/>
    <xdr:sp macro="" textlink="">
      <xdr:nvSpPr>
        <xdr:cNvPr id="754" name="n_1mainValue【庁舎】&#10;一人当たり面積">
          <a:extLst>
            <a:ext uri="{FF2B5EF4-FFF2-40B4-BE49-F238E27FC236}">
              <a16:creationId xmlns:a16="http://schemas.microsoft.com/office/drawing/2014/main" xmlns="" id="{A34DF854-1FB6-4616-9F98-3B1D50E9C18D}"/>
            </a:ext>
          </a:extLst>
        </xdr:cNvPr>
        <xdr:cNvSpPr txBox="1"/>
      </xdr:nvSpPr>
      <xdr:spPr>
        <a:xfrm>
          <a:off x="21075727" y="1837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32402</xdr:rowOff>
    </xdr:from>
    <xdr:ext cx="469744" cy="259045"/>
    <xdr:sp macro="" textlink="">
      <xdr:nvSpPr>
        <xdr:cNvPr id="755" name="n_2mainValue【庁舎】&#10;一人当たり面積">
          <a:extLst>
            <a:ext uri="{FF2B5EF4-FFF2-40B4-BE49-F238E27FC236}">
              <a16:creationId xmlns:a16="http://schemas.microsoft.com/office/drawing/2014/main" xmlns="" id="{03EE622E-2F99-4ABB-800C-5535F5C16BCD}"/>
            </a:ext>
          </a:extLst>
        </xdr:cNvPr>
        <xdr:cNvSpPr txBox="1"/>
      </xdr:nvSpPr>
      <xdr:spPr>
        <a:xfrm>
          <a:off x="20199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39546</xdr:rowOff>
    </xdr:from>
    <xdr:ext cx="469744" cy="259045"/>
    <xdr:sp macro="" textlink="">
      <xdr:nvSpPr>
        <xdr:cNvPr id="756" name="n_3mainValue【庁舎】&#10;一人当たり面積">
          <a:extLst>
            <a:ext uri="{FF2B5EF4-FFF2-40B4-BE49-F238E27FC236}">
              <a16:creationId xmlns:a16="http://schemas.microsoft.com/office/drawing/2014/main" xmlns="" id="{9853CE33-AD57-48FD-ABDD-3864DDB05CF0}"/>
            </a:ext>
          </a:extLst>
        </xdr:cNvPr>
        <xdr:cNvSpPr txBox="1"/>
      </xdr:nvSpPr>
      <xdr:spPr>
        <a:xfrm>
          <a:off x="19310427" y="183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45260</xdr:rowOff>
    </xdr:from>
    <xdr:ext cx="469744" cy="259045"/>
    <xdr:sp macro="" textlink="">
      <xdr:nvSpPr>
        <xdr:cNvPr id="757" name="n_4mainValue【庁舎】&#10;一人当たり面積">
          <a:extLst>
            <a:ext uri="{FF2B5EF4-FFF2-40B4-BE49-F238E27FC236}">
              <a16:creationId xmlns:a16="http://schemas.microsoft.com/office/drawing/2014/main" xmlns="" id="{69C6BC37-7B73-4A10-850B-EE17D4D10301}"/>
            </a:ext>
          </a:extLst>
        </xdr:cNvPr>
        <xdr:cNvSpPr txBox="1"/>
      </xdr:nvSpPr>
      <xdr:spPr>
        <a:xfrm>
          <a:off x="18421427" y="183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xmlns="" id="{34B14233-0651-4157-B123-97442DC649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xmlns="" id="{D657D60D-D585-48CC-8F9D-C96A27D47B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xmlns="" id="{0736A2CA-690A-4406-80CB-123270E4B7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福祉施設や市民会館の老朽化が進んで</a:t>
          </a:r>
          <a:r>
            <a:rPr kumimoji="1" lang="ja-JP" altLang="en-US" sz="1100">
              <a:solidFill>
                <a:schemeClr val="dk1"/>
              </a:solidFill>
              <a:effectLst/>
              <a:latin typeface="+mn-lt"/>
              <a:ea typeface="+mn-ea"/>
              <a:cs typeface="+mn-cs"/>
            </a:rPr>
            <a:t>おり、令和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年度には公共施設等適正管理推進事業債等を活用し、文化会館の屋根防水工事を実施して施設の長寿命化に努めた。令和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年度の個別施設計画等の次期更新を見据え、施設の複合化や統廃合等を検討しながら</a:t>
          </a:r>
          <a:r>
            <a:rPr kumimoji="1" lang="ja-JP" altLang="ja-JP" sz="1100">
              <a:solidFill>
                <a:schemeClr val="dk1"/>
              </a:solidFill>
              <a:effectLst/>
              <a:latin typeface="+mn-lt"/>
              <a:ea typeface="+mn-ea"/>
              <a:cs typeface="+mn-cs"/>
            </a:rPr>
            <a:t>引き続き公共施設等の最適な配置と計画的な更新を進めていく。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人口減少（平成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5.2%</a:t>
          </a:r>
          <a:r>
            <a:rPr kumimoji="1" lang="ja-JP" altLang="ja-JP" sz="1100" b="0" i="0" u="none" strike="noStrike" kern="0" cap="none" spc="0" normalizeH="0" baseline="0" noProof="0">
              <a:ln>
                <a:noFill/>
              </a:ln>
              <a:solidFill>
                <a:prstClr val="black"/>
              </a:solidFill>
              <a:effectLst/>
              <a:uLnTx/>
              <a:uFillTx/>
              <a:latin typeface="+mn-lt"/>
              <a:ea typeface="+mn-ea"/>
              <a:cs typeface="+mn-cs"/>
            </a:rPr>
            <a:t>）や高齢化率の上昇（平成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等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年度は臨時財政対策債を借り入れず、一般財源が減少したことにより一時的に経常収支比率が上昇したが、令和元年度は臨時経済対策債を借り入れたことで経常収支比率は改善された。令和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扶助費</a:t>
          </a:r>
          <a:r>
            <a:rPr kumimoji="1" lang="ja-JP" altLang="ja-JP" sz="1100" b="0" i="0" u="none" strike="noStrike" kern="0" cap="none" spc="0" normalizeH="0" baseline="0" noProof="0">
              <a:ln>
                <a:noFill/>
              </a:ln>
              <a:solidFill>
                <a:prstClr val="black"/>
              </a:solidFill>
              <a:effectLst/>
              <a:uLnTx/>
              <a:uFillTx/>
              <a:latin typeface="+mn-lt"/>
              <a:ea typeface="+mn-ea"/>
              <a:cs typeface="+mn-cs"/>
            </a:rPr>
            <a:t>及び</a:t>
          </a:r>
          <a:r>
            <a:rPr kumimoji="1" lang="ja-JP" altLang="en-US" sz="1100" b="0" i="0" u="none" strike="noStrike" kern="0" cap="none" spc="0" normalizeH="0" baseline="0" noProof="0">
              <a:ln>
                <a:noFill/>
              </a:ln>
              <a:solidFill>
                <a:prstClr val="black"/>
              </a:solidFill>
              <a:effectLst/>
              <a:uLnTx/>
              <a:uFillTx/>
              <a:latin typeface="+mn-lt"/>
              <a:ea typeface="+mn-ea"/>
              <a:cs typeface="+mn-cs"/>
            </a:rPr>
            <a:t>物件費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の経常的</a:t>
          </a:r>
          <a:r>
            <a:rPr kumimoji="1" lang="ja-JP" altLang="en-US" sz="1100" b="0" i="0" u="none" strike="noStrike" kern="0" cap="none" spc="0" normalizeH="0" baseline="0" noProof="0">
              <a:ln>
                <a:noFill/>
              </a:ln>
              <a:solidFill>
                <a:prstClr val="black"/>
              </a:solidFill>
              <a:effectLst/>
              <a:uLnTx/>
              <a:uFillTx/>
              <a:latin typeface="+mn-lt"/>
              <a:ea typeface="+mn-ea"/>
              <a:cs typeface="+mn-cs"/>
            </a:rPr>
            <a:t>な費用</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が改</a:t>
          </a:r>
          <a:r>
            <a:rPr kumimoji="1" lang="ja-JP" altLang="en-US" sz="1100" b="0" i="0" u="none" strike="noStrike" kern="0" cap="none" spc="0" normalizeH="0" baseline="0" noProof="0">
              <a:ln>
                <a:noFill/>
              </a:ln>
              <a:solidFill>
                <a:prstClr val="black"/>
              </a:solidFill>
              <a:effectLst/>
              <a:uLnTx/>
              <a:uFillTx/>
              <a:latin typeface="+mn-lt"/>
              <a:ea typeface="+mn-ea"/>
              <a:cs typeface="+mn-cs"/>
            </a:rPr>
            <a:t>悪</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ポイント）した要因である。今後も事務事業の見直しを進めるとともに、優先度の低い事務事業については廃止、縮小を進め、経常経費の削減に努める。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136434</xdr:rowOff>
    </xdr:from>
    <xdr:to>
      <xdr:col>23</xdr:col>
      <xdr:colOff>133350</xdr:colOff>
      <xdr:row>58</xdr:row>
      <xdr:rowOff>78740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9909084"/>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136434</xdr:rowOff>
    </xdr:from>
    <xdr:to>
      <xdr:col>19</xdr:col>
      <xdr:colOff>133350</xdr:colOff>
      <xdr:row>59</xdr:row>
      <xdr:rowOff>110672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9909084"/>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110672</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22622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61</xdr:row>
      <xdr:rowOff>98697</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336530"/>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27940</xdr:rowOff>
    </xdr:from>
    <xdr:to>
      <xdr:col>23</xdr:col>
      <xdr:colOff>184150</xdr:colOff>
      <xdr:row>58</xdr:row>
      <xdr:rowOff>129540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120667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85634</xdr:rowOff>
    </xdr:from>
    <xdr:to>
      <xdr:col>19</xdr:col>
      <xdr:colOff>184150</xdr:colOff>
      <xdr:row>58</xdr:row>
      <xdr:rowOff>15784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25961</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62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59872</xdr:rowOff>
    </xdr:from>
    <xdr:to>
      <xdr:col>15</xdr:col>
      <xdr:colOff>133350</xdr:colOff>
      <xdr:row>59</xdr:row>
      <xdr:rowOff>161472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47897</xdr:rowOff>
    </xdr:from>
    <xdr:to>
      <xdr:col>7</xdr:col>
      <xdr:colOff>31750</xdr:colOff>
      <xdr:row>61</xdr:row>
      <xdr:rowOff>149497</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134274</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年々増加傾向にあるものの、類似団体と比較すると▲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50,832</a:t>
          </a:r>
          <a:r>
            <a:rPr kumimoji="1" lang="ja-JP" altLang="ja-JP" sz="1100" b="0" i="0" u="none" strike="noStrike" kern="0" cap="none" spc="0" normalizeH="0" baseline="0" noProof="0">
              <a:ln>
                <a:noFill/>
              </a:ln>
              <a:solidFill>
                <a:prstClr val="black"/>
              </a:solidFill>
              <a:effectLst/>
              <a:uLnTx/>
              <a:uFillTx/>
              <a:latin typeface="+mn-lt"/>
              <a:ea typeface="+mn-ea"/>
              <a:cs typeface="+mn-cs"/>
            </a:rPr>
            <a:t>円少ない状況にある。これは合併による定員管理に加え、ごみ処理業務と消防業務を一部事務組合で運営しているため、経費節減に大きな効果を与えている。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一方で会計年度任用職員に係る費用が増加していること、施設維持管理等委託料の増加により年々増加してきている。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今後も適切な定員管理及び施設の民営化や指定管理に移行することでコスト削減を図っていく。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119431</xdr:rowOff>
    </xdr:from>
    <xdr:to>
      <xdr:col>23</xdr:col>
      <xdr:colOff>133350</xdr:colOff>
      <xdr:row>81</xdr:row>
      <xdr:rowOff>135978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06881"/>
          <a:ext cx="8382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112502</xdr:rowOff>
    </xdr:from>
    <xdr:to>
      <xdr:col>19</xdr:col>
      <xdr:colOff>133350</xdr:colOff>
      <xdr:row>81</xdr:row>
      <xdr:rowOff>119431</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3999952"/>
          <a:ext cx="8890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86885</xdr:rowOff>
    </xdr:from>
    <xdr:to>
      <xdr:col>15</xdr:col>
      <xdr:colOff>82550</xdr:colOff>
      <xdr:row>81</xdr:row>
      <xdr:rowOff>112502</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74335"/>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79096</xdr:rowOff>
    </xdr:from>
    <xdr:to>
      <xdr:col>11</xdr:col>
      <xdr:colOff>31750</xdr:colOff>
      <xdr:row>81</xdr:row>
      <xdr:rowOff>86885</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66546"/>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85178</xdr:rowOff>
    </xdr:from>
    <xdr:to>
      <xdr:col>23</xdr:col>
      <xdr:colOff>184150</xdr:colOff>
      <xdr:row>82</xdr:row>
      <xdr:rowOff>15328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6455</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89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68631</xdr:rowOff>
    </xdr:from>
    <xdr:to>
      <xdr:col>19</xdr:col>
      <xdr:colOff>184150</xdr:colOff>
      <xdr:row>81</xdr:row>
      <xdr:rowOff>170231</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5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8958</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24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61702</xdr:rowOff>
    </xdr:from>
    <xdr:to>
      <xdr:col>15</xdr:col>
      <xdr:colOff>133350</xdr:colOff>
      <xdr:row>81</xdr:row>
      <xdr:rowOff>163302</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2029</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1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36085</xdr:rowOff>
    </xdr:from>
    <xdr:to>
      <xdr:col>11</xdr:col>
      <xdr:colOff>82550</xdr:colOff>
      <xdr:row>81</xdr:row>
      <xdr:rowOff>137685</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147862</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69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28296</xdr:rowOff>
    </xdr:from>
    <xdr:to>
      <xdr:col>7</xdr:col>
      <xdr:colOff>31750</xdr:colOff>
      <xdr:row>81</xdr:row>
      <xdr:rowOff>129896</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140073</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68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ラスパイレス指数は類似団体平均水準にあるが、人口１，０００人当たり職員数は類似団体よりも少ないため、人件費の抑制につながっている。今後も定員管理と同様、職員給与も適正な管理に努める。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832895"/>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115005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ja-JP" sz="1100" b="0" i="0" u="none" strike="noStrike" kern="0" cap="none" spc="0" normalizeH="0" baseline="0" noProof="0">
              <a:ln>
                <a:noFill/>
              </a:ln>
              <a:solidFill>
                <a:prstClr val="black"/>
              </a:solidFill>
              <a:effectLst/>
              <a:uLnTx/>
              <a:uFillTx/>
              <a:latin typeface="+mn-lt"/>
              <a:ea typeface="+mn-ea"/>
              <a:cs typeface="+mn-cs"/>
            </a:rPr>
            <a:t>年の合併後から、計画的に適正な定員管理に努めたため、類似団体よりも少ない結果となっている。今後も適正な定員管理に努める。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9555</xdr:rowOff>
    </xdr:from>
    <xdr:to>
      <xdr:col>81</xdr:col>
      <xdr:colOff>44450</xdr:colOff>
      <xdr:row>59</xdr:row>
      <xdr:rowOff>24493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12510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169514</xdr:rowOff>
    </xdr:from>
    <xdr:to>
      <xdr:col>77</xdr:col>
      <xdr:colOff>44450</xdr:colOff>
      <xdr:row>59</xdr:row>
      <xdr:rowOff>9555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5290800" y="101136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149981</xdr:rowOff>
    </xdr:from>
    <xdr:to>
      <xdr:col>72</xdr:col>
      <xdr:colOff>203200</xdr:colOff>
      <xdr:row>58</xdr:row>
      <xdr:rowOff>169514</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09408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117808</xdr:rowOff>
    </xdr:from>
    <xdr:to>
      <xdr:col>68</xdr:col>
      <xdr:colOff>152400</xdr:colOff>
      <xdr:row>58</xdr:row>
      <xdr:rowOff>149981</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0619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145143</xdr:rowOff>
    </xdr:from>
    <xdr:to>
      <xdr:col>81</xdr:col>
      <xdr:colOff>95250</xdr:colOff>
      <xdr:row>59</xdr:row>
      <xdr:rowOff>75293</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161670</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99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130205</xdr:rowOff>
    </xdr:from>
    <xdr:to>
      <xdr:col>77</xdr:col>
      <xdr:colOff>95250</xdr:colOff>
      <xdr:row>59</xdr:row>
      <xdr:rowOff>60355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70532</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984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118714</xdr:rowOff>
    </xdr:from>
    <xdr:to>
      <xdr:col>73</xdr:col>
      <xdr:colOff>44450</xdr:colOff>
      <xdr:row>59</xdr:row>
      <xdr:rowOff>48864</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59041</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983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99181</xdr:rowOff>
    </xdr:from>
    <xdr:to>
      <xdr:col>68</xdr:col>
      <xdr:colOff>203200</xdr:colOff>
      <xdr:row>59</xdr:row>
      <xdr:rowOff>29331</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39508</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981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67008</xdr:rowOff>
    </xdr:from>
    <xdr:to>
      <xdr:col>64</xdr:col>
      <xdr:colOff>152400</xdr:colOff>
      <xdr:row>58</xdr:row>
      <xdr:rowOff>168608</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0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7335</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977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年度及び令和元年度は類似団体平均水準よりも高い水準となっていた。これは平成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年度に市営住宅の老朽化に伴い、市債償還の財源にあたる住宅使用料を修繕料の財源としたことにより３ヶ年平均が上昇したためであった。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地方債の元利償還金の増加により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単年度の実質公債費比率だけで見ると上昇しているが、３ヶ年平均でみると▲</a:t>
          </a: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a:t>
          </a:r>
          <a:r>
            <a:rPr kumimoji="1" lang="ja-JP" altLang="ja-JP" sz="1100" b="0" i="0" u="none" strike="noStrike" kern="0" cap="none" spc="0" normalizeH="0" baseline="0" noProof="0">
              <a:ln>
                <a:noFill/>
              </a:ln>
              <a:solidFill>
                <a:prstClr val="black"/>
              </a:solidFill>
              <a:effectLst/>
              <a:uLnTx/>
              <a:uFillTx/>
              <a:latin typeface="+mn-lt"/>
              <a:ea typeface="+mn-ea"/>
              <a:cs typeface="+mn-cs"/>
            </a:rPr>
            <a:t>国の健全化基準以下で安定的な移行を継続しており、引き続き健全な財政運営を図っていく。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149225</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31338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37</xdr:row>
      <xdr:rowOff>20003</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3214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50165</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63636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50165</xdr:rowOff>
    </xdr:from>
    <xdr:to>
      <xdr:col>68</xdr:col>
      <xdr:colOff>152400</xdr:colOff>
      <xdr:row>37</xdr:row>
      <xdr:rowOff>52176</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39381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85742</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当年度も合併初期時に発行した地方債の償還完了</a:t>
          </a:r>
          <a:r>
            <a:rPr kumimoji="1" lang="ja-JP" altLang="en-US" sz="1100" b="0" i="0" u="none" strike="noStrike" kern="0" cap="none" spc="0" normalizeH="0" baseline="0" noProof="0">
              <a:ln>
                <a:noFill/>
              </a:ln>
              <a:solidFill>
                <a:prstClr val="black"/>
              </a:solidFill>
              <a:effectLst/>
              <a:uLnTx/>
              <a:uFillTx/>
              <a:latin typeface="+mn-lt"/>
              <a:ea typeface="+mn-ea"/>
              <a:cs typeface="+mn-cs"/>
            </a:rPr>
            <a:t>や繰上償還を行うことで</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地方債現在高の減少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し</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、将来負担比率改善を図ることができ</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。今後とも将来に負担が残らないよう財政基盤の適正化に努める。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職員数の削減に努めたため、類似団体平均を大きく下回っている。なお、令和２年度が大きく上昇した要因は、会計年度任用職員制度開始によるものである（これまでの物件費から人件費へ移行）。ま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は微増であったが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臨時財政対策債の減少の影響により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した。今後とも事務の効率化を図るなど適正な管理に努める。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596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596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5887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34</xdr:row>
      <xdr:rowOff>58420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585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類似団体平均水準に近い位置を維持していて、各種事務事業の見直しを随時行っている。令和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、物価高騰の影響を受け小中学校給食調理等業務委託料及び電気代の増加により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今後とも事務事業の見直しを進める等により経常経費の削減に努める。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690586"/>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16</xdr:row>
      <xdr:rowOff>67129</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6905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146050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8103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全国平均を上回る高齢化率（</a:t>
          </a:r>
          <a:r>
            <a:rPr kumimoji="1" lang="en-US" altLang="ja-JP" sz="1100">
              <a:solidFill>
                <a:schemeClr val="dk1"/>
              </a:solidFill>
              <a:effectLst/>
              <a:latin typeface="+mn-lt"/>
              <a:ea typeface="+mn-ea"/>
              <a:cs typeface="+mn-cs"/>
            </a:rPr>
            <a:t>35.4%</a:t>
          </a:r>
          <a:r>
            <a:rPr kumimoji="1" lang="ja-JP" altLang="ja-JP" sz="1100">
              <a:solidFill>
                <a:schemeClr val="dk1"/>
              </a:solidFill>
              <a:effectLst/>
              <a:latin typeface="+mn-lt"/>
              <a:ea typeface="+mn-ea"/>
              <a:cs typeface="+mn-cs"/>
            </a:rPr>
            <a:t>）や障がい者自立支援事業所の増加等に伴い、令和元年度まで扶助費の割合が年々増加していた。</a:t>
          </a:r>
          <a:r>
            <a:rPr kumimoji="1" lang="ja-JP" altLang="en-US" sz="1100">
              <a:solidFill>
                <a:schemeClr val="dk1"/>
              </a:solidFill>
              <a:effectLst/>
              <a:latin typeface="+mn-lt"/>
              <a:ea typeface="+mn-ea"/>
              <a:cs typeface="+mn-cs"/>
            </a:rPr>
            <a:t>令和４年度は、高齢者の</a:t>
          </a:r>
          <a:r>
            <a:rPr kumimoji="1" lang="ja-JP" altLang="ja-JP" sz="1100">
              <a:solidFill>
                <a:schemeClr val="dk1"/>
              </a:solidFill>
              <a:effectLst/>
              <a:latin typeface="+mn-lt"/>
              <a:ea typeface="+mn-ea"/>
              <a:cs typeface="+mn-cs"/>
            </a:rPr>
            <a:t>生活保護</a:t>
          </a:r>
          <a:r>
            <a:rPr kumimoji="1" lang="ja-JP" altLang="en-US" sz="1100">
              <a:solidFill>
                <a:schemeClr val="dk1"/>
              </a:solidFill>
              <a:effectLst/>
              <a:latin typeface="+mn-lt"/>
              <a:ea typeface="+mn-ea"/>
              <a:cs typeface="+mn-cs"/>
            </a:rPr>
            <a:t>者数の増加や障害福祉サービス費等の増加により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した。引き続き各種経費の適正な見直しに努める。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82550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95250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59</xdr:row>
      <xdr:rowOff>57150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9867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57150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3827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6350</xdr:rowOff>
    </xdr:from>
    <xdr:to>
      <xdr:col>11</xdr:col>
      <xdr:colOff>60325</xdr:colOff>
      <xdr:row>59</xdr:row>
      <xdr:rowOff>107950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92727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年度と同等の水準を維持している。令和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年度から下水道事業及び簡易水道事業が公営企業会計（法適）へ移行。これに伴い、これまでの繰出金から補助費等へと移ったため、令和元年度と比較して</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ポイント減少している。さらなる経費節減を図り、適切な運営管理に努める。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161290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583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59</xdr:row>
      <xdr:rowOff>8890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59866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85090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、令和３年度に引き続き</a:t>
          </a:r>
          <a:r>
            <a:rPr kumimoji="1" lang="ja-JP" altLang="ja-JP" sz="1100">
              <a:solidFill>
                <a:schemeClr val="dk1"/>
              </a:solidFill>
              <a:effectLst/>
              <a:latin typeface="+mn-lt"/>
              <a:ea typeface="+mn-ea"/>
              <a:cs typeface="+mn-cs"/>
            </a:rPr>
            <a:t>下水道事業会計への補助費の一部が出資金へと変わり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となった。なお、令和２年度から下水道事業及び簡易水道事業が公営企業会計（法適）へ移行している。これに伴い、これまでの繰出金から補助費等へと移ったため、令和２年度は令和元年度から</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ポイント増加した。類似団体と比較しすると依然高い水準にあるので、各種補助金の徹底した見直し、適正化を進めることにより削減を図っていく。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38</xdr:row>
      <xdr:rowOff>145288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39521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145288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3677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38</xdr:row>
      <xdr:rowOff>17272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3677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令和４年度に臨時財政対策債を繰り上げ償還したことによる</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増加が主な要因である</a:t>
          </a:r>
          <a:r>
            <a:rPr kumimoji="1" lang="ja-JP" altLang="ja-JP" sz="1100">
              <a:solidFill>
                <a:schemeClr val="dk1"/>
              </a:solidFill>
              <a:effectLst/>
              <a:latin typeface="+mn-lt"/>
              <a:ea typeface="+mn-ea"/>
              <a:cs typeface="+mn-cs"/>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98425</xdr:rowOff>
    </xdr:from>
    <xdr:to>
      <xdr:col>24</xdr:col>
      <xdr:colOff>25400</xdr:colOff>
      <xdr:row>74</xdr:row>
      <xdr:rowOff>117475</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987800" y="12785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98425</xdr:rowOff>
    </xdr:from>
    <xdr:to>
      <xdr:col>19</xdr:col>
      <xdr:colOff>187325</xdr:colOff>
      <xdr:row>74</xdr:row>
      <xdr:rowOff>100330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3098800" y="12785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74</xdr:row>
      <xdr:rowOff>109855</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2209800" y="12787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109855</xdr:rowOff>
    </xdr:from>
    <xdr:to>
      <xdr:col>11</xdr:col>
      <xdr:colOff>9525</xdr:colOff>
      <xdr:row>74</xdr:row>
      <xdr:rowOff>168910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1320800" y="127971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66675</xdr:rowOff>
    </xdr:from>
    <xdr:to>
      <xdr:col>24</xdr:col>
      <xdr:colOff>76200</xdr:colOff>
      <xdr:row>74</xdr:row>
      <xdr:rowOff>168275</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146702</xdr:rowOff>
    </xdr:from>
    <xdr:ext cx="762000" cy="259045"/>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26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47625</xdr:rowOff>
    </xdr:from>
    <xdr:to>
      <xdr:col>20</xdr:col>
      <xdr:colOff>38100</xdr:colOff>
      <xdr:row>74</xdr:row>
      <xdr:rowOff>149225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159402</xdr:rowOff>
    </xdr:from>
    <xdr:ext cx="7366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250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59055</xdr:rowOff>
    </xdr:from>
    <xdr:to>
      <xdr:col>11</xdr:col>
      <xdr:colOff>60325</xdr:colOff>
      <xdr:row>74</xdr:row>
      <xdr:rowOff>160655</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170832</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前年度と比較すると物件費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ポイント）等により、前年度と比較し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した。類似団体と比較しても▲</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ポイント下回っているため、これを維持できるよう全ての業務において優先順位を厳しく点検し、経費節減に努め、健全な財政運用に努める。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75</xdr:row>
      <xdr:rowOff>51562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280515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77</xdr:row>
      <xdr:rowOff>19558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4782800" y="1280515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143002</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893800" y="13221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122428</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004800" y="133446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xdr:rowOff>
    </xdr:from>
    <xdr:to>
      <xdr:col>82</xdr:col>
      <xdr:colOff>158750</xdr:colOff>
      <xdr:row>75</xdr:row>
      <xdr:rowOff>102362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17289</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127501</xdr:rowOff>
    </xdr:from>
    <xdr:to>
      <xdr:col>29</xdr:col>
      <xdr:colOff>127000</xdr:colOff>
      <xdr:row>18</xdr:row>
      <xdr:rowOff>138049</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261226"/>
          <a:ext cx="647700" cy="1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138049</xdr:rowOff>
    </xdr:from>
    <xdr:to>
      <xdr:col>26</xdr:col>
      <xdr:colOff>50800</xdr:colOff>
      <xdr:row>19</xdr:row>
      <xdr:rowOff>23009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71774"/>
          <a:ext cx="698500" cy="5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23009</xdr:rowOff>
    </xdr:from>
    <xdr:to>
      <xdr:col>22</xdr:col>
      <xdr:colOff>114300</xdr:colOff>
      <xdr:row>19</xdr:row>
      <xdr:rowOff>72343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328184"/>
          <a:ext cx="698500" cy="4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68435</xdr:rowOff>
    </xdr:from>
    <xdr:to>
      <xdr:col>18</xdr:col>
      <xdr:colOff>177800</xdr:colOff>
      <xdr:row>19</xdr:row>
      <xdr:rowOff>72343</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373610"/>
          <a:ext cx="698500" cy="3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76701</xdr:rowOff>
    </xdr:from>
    <xdr:to>
      <xdr:col>29</xdr:col>
      <xdr:colOff>177800</xdr:colOff>
      <xdr:row>19</xdr:row>
      <xdr:rowOff>6851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48778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87249</xdr:rowOff>
    </xdr:from>
    <xdr:to>
      <xdr:col>26</xdr:col>
      <xdr:colOff>101600</xdr:colOff>
      <xdr:row>19</xdr:row>
      <xdr:rowOff>17399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2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2176</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0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143659</xdr:rowOff>
    </xdr:from>
    <xdr:to>
      <xdr:col>22</xdr:col>
      <xdr:colOff>165100</xdr:colOff>
      <xdr:row>19</xdr:row>
      <xdr:rowOff>73809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7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58586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6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21543</xdr:rowOff>
    </xdr:from>
    <xdr:to>
      <xdr:col>19</xdr:col>
      <xdr:colOff>38100</xdr:colOff>
      <xdr:row>19</xdr:row>
      <xdr:rowOff>123143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32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107920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41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17635</xdr:rowOff>
    </xdr:from>
    <xdr:to>
      <xdr:col>15</xdr:col>
      <xdr:colOff>101600</xdr:colOff>
      <xdr:row>19</xdr:row>
      <xdr:rowOff>119235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32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104012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13306</xdr:rowOff>
    </xdr:from>
    <xdr:to>
      <xdr:col>29</xdr:col>
      <xdr:colOff>127000</xdr:colOff>
      <xdr:row>38</xdr:row>
      <xdr:rowOff>25963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480906"/>
          <a:ext cx="647700" cy="1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25277</xdr:rowOff>
    </xdr:from>
    <xdr:to>
      <xdr:col>26</xdr:col>
      <xdr:colOff>50800</xdr:colOff>
      <xdr:row>38</xdr:row>
      <xdr:rowOff>25963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4305300" y="7492877"/>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9157</xdr:rowOff>
    </xdr:from>
    <xdr:to>
      <xdr:col>22</xdr:col>
      <xdr:colOff>114300</xdr:colOff>
      <xdr:row>38</xdr:row>
      <xdr:rowOff>25277</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7476757"/>
          <a:ext cx="698500" cy="1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317260</xdr:rowOff>
    </xdr:from>
    <xdr:to>
      <xdr:col>18</xdr:col>
      <xdr:colOff>177800</xdr:colOff>
      <xdr:row>38</xdr:row>
      <xdr:rowOff>9157</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441960"/>
          <a:ext cx="698500" cy="34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305406</xdr:rowOff>
    </xdr:from>
    <xdr:to>
      <xdr:col>29</xdr:col>
      <xdr:colOff>177800</xdr:colOff>
      <xdr:row>38</xdr:row>
      <xdr:rowOff>64106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43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277483</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40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318063</xdr:rowOff>
    </xdr:from>
    <xdr:to>
      <xdr:col>26</xdr:col>
      <xdr:colOff>101600</xdr:colOff>
      <xdr:row>38</xdr:row>
      <xdr:rowOff>76763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44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61540</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52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317377</xdr:rowOff>
    </xdr:from>
    <xdr:to>
      <xdr:col>22</xdr:col>
      <xdr:colOff>165100</xdr:colOff>
      <xdr:row>38</xdr:row>
      <xdr:rowOff>76077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44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60854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52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301257</xdr:rowOff>
    </xdr:from>
    <xdr:to>
      <xdr:col>19</xdr:col>
      <xdr:colOff>38100</xdr:colOff>
      <xdr:row>38</xdr:row>
      <xdr:rowOff>59957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42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44734</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51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266460</xdr:rowOff>
    </xdr:from>
    <xdr:to>
      <xdr:col>15</xdr:col>
      <xdr:colOff>101600</xdr:colOff>
      <xdr:row>38</xdr:row>
      <xdr:rowOff>25160</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391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35337</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1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111900</xdr:rowOff>
    </xdr:from>
    <xdr:to>
      <xdr:col>24</xdr:col>
      <xdr:colOff>63500</xdr:colOff>
      <xdr:row>37</xdr:row>
      <xdr:rowOff>121336</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455550"/>
          <a:ext cx="8382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121336</xdr:rowOff>
    </xdr:from>
    <xdr:to>
      <xdr:col>19</xdr:col>
      <xdr:colOff>177800</xdr:colOff>
      <xdr:row>37</xdr:row>
      <xdr:rowOff>162204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464986"/>
          <a:ext cx="8890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162204</xdr:rowOff>
    </xdr:from>
    <xdr:to>
      <xdr:col>15</xdr:col>
      <xdr:colOff>50800</xdr:colOff>
      <xdr:row>39</xdr:row>
      <xdr:rowOff>23546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505854"/>
          <a:ext cx="889000" cy="2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17958</xdr:rowOff>
    </xdr:from>
    <xdr:to>
      <xdr:col>10</xdr:col>
      <xdr:colOff>114300</xdr:colOff>
      <xdr:row>39</xdr:row>
      <xdr:rowOff>23546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704508"/>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61100</xdr:rowOff>
    </xdr:from>
    <xdr:to>
      <xdr:col>24</xdr:col>
      <xdr:colOff>114300</xdr:colOff>
      <xdr:row>37</xdr:row>
      <xdr:rowOff>162700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39527</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70536</xdr:rowOff>
    </xdr:from>
    <xdr:to>
      <xdr:col>20</xdr:col>
      <xdr:colOff>38100</xdr:colOff>
      <xdr:row>38</xdr:row>
      <xdr:rowOff>685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163263</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111404</xdr:rowOff>
    </xdr:from>
    <xdr:to>
      <xdr:col>15</xdr:col>
      <xdr:colOff>101600</xdr:colOff>
      <xdr:row>38</xdr:row>
      <xdr:rowOff>41554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32681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144196</xdr:rowOff>
    </xdr:from>
    <xdr:to>
      <xdr:col>10</xdr:col>
      <xdr:colOff>165100</xdr:colOff>
      <xdr:row>39</xdr:row>
      <xdr:rowOff>74346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65473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138608</xdr:rowOff>
    </xdr:from>
    <xdr:to>
      <xdr:col>6</xdr:col>
      <xdr:colOff>38100</xdr:colOff>
      <xdr:row>39</xdr:row>
      <xdr:rowOff>68758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59885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7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59592</xdr:rowOff>
    </xdr:from>
    <xdr:to>
      <xdr:col>24</xdr:col>
      <xdr:colOff>63500</xdr:colOff>
      <xdr:row>58</xdr:row>
      <xdr:rowOff>74972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10003692"/>
          <a:ext cx="8382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74972</xdr:rowOff>
    </xdr:from>
    <xdr:to>
      <xdr:col>19</xdr:col>
      <xdr:colOff>177800</xdr:colOff>
      <xdr:row>58</xdr:row>
      <xdr:rowOff>75130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1907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75130</xdr:rowOff>
    </xdr:from>
    <xdr:to>
      <xdr:col>15</xdr:col>
      <xdr:colOff>50800</xdr:colOff>
      <xdr:row>58</xdr:row>
      <xdr:rowOff>75143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1923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75143</xdr:rowOff>
    </xdr:from>
    <xdr:to>
      <xdr:col>10</xdr:col>
      <xdr:colOff>114300</xdr:colOff>
      <xdr:row>58</xdr:row>
      <xdr:rowOff>81824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10019243"/>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8792</xdr:rowOff>
    </xdr:from>
    <xdr:to>
      <xdr:col>24</xdr:col>
      <xdr:colOff>114300</xdr:colOff>
      <xdr:row>58</xdr:row>
      <xdr:rowOff>110392</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24172</xdr:rowOff>
    </xdr:from>
    <xdr:to>
      <xdr:col>20</xdr:col>
      <xdr:colOff>38100</xdr:colOff>
      <xdr:row>58</xdr:row>
      <xdr:rowOff>125772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116899</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24330</xdr:rowOff>
    </xdr:from>
    <xdr:to>
      <xdr:col>15</xdr:col>
      <xdr:colOff>101600</xdr:colOff>
      <xdr:row>58</xdr:row>
      <xdr:rowOff>125930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117057</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24343</xdr:rowOff>
    </xdr:from>
    <xdr:to>
      <xdr:col>10</xdr:col>
      <xdr:colOff>165100</xdr:colOff>
      <xdr:row>58</xdr:row>
      <xdr:rowOff>125943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117070</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31024</xdr:rowOff>
    </xdr:from>
    <xdr:to>
      <xdr:col>6</xdr:col>
      <xdr:colOff>38100</xdr:colOff>
      <xdr:row>58</xdr:row>
      <xdr:rowOff>132624</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123751</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62531</xdr:rowOff>
    </xdr:from>
    <xdr:to>
      <xdr:col>24</xdr:col>
      <xdr:colOff>63500</xdr:colOff>
      <xdr:row>79</xdr:row>
      <xdr:rowOff>64131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60708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62531</xdr:rowOff>
    </xdr:from>
    <xdr:to>
      <xdr:col>19</xdr:col>
      <xdr:colOff>177800</xdr:colOff>
      <xdr:row>79</xdr:row>
      <xdr:rowOff>66042</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908300" y="13607081"/>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66042</xdr:rowOff>
    </xdr:from>
    <xdr:to>
      <xdr:col>15</xdr:col>
      <xdr:colOff>50800</xdr:colOff>
      <xdr:row>79</xdr:row>
      <xdr:rowOff>67610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610592"/>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62694</xdr:rowOff>
    </xdr:from>
    <xdr:to>
      <xdr:col>10</xdr:col>
      <xdr:colOff>114300</xdr:colOff>
      <xdr:row>79</xdr:row>
      <xdr:rowOff>67610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607244"/>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13331</xdr:rowOff>
    </xdr:from>
    <xdr:to>
      <xdr:col>24</xdr:col>
      <xdr:colOff>114300</xdr:colOff>
      <xdr:row>79</xdr:row>
      <xdr:rowOff>114931</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99708</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11731</xdr:rowOff>
    </xdr:from>
    <xdr:to>
      <xdr:col>20</xdr:col>
      <xdr:colOff>38100</xdr:colOff>
      <xdr:row>79</xdr:row>
      <xdr:rowOff>113331</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5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104458</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6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15242</xdr:rowOff>
    </xdr:from>
    <xdr:to>
      <xdr:col>15</xdr:col>
      <xdr:colOff>101600</xdr:colOff>
      <xdr:row>79</xdr:row>
      <xdr:rowOff>116842</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5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107969</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6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16810</xdr:rowOff>
    </xdr:from>
    <xdr:to>
      <xdr:col>10</xdr:col>
      <xdr:colOff>165100</xdr:colOff>
      <xdr:row>79</xdr:row>
      <xdr:rowOff>118410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5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109537</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6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11894</xdr:rowOff>
    </xdr:from>
    <xdr:to>
      <xdr:col>6</xdr:col>
      <xdr:colOff>38100</xdr:colOff>
      <xdr:row>79</xdr:row>
      <xdr:rowOff>113494</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5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104621</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6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46137</xdr:rowOff>
    </xdr:from>
    <xdr:to>
      <xdr:col>24</xdr:col>
      <xdr:colOff>63500</xdr:colOff>
      <xdr:row>95</xdr:row>
      <xdr:rowOff>135945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333887"/>
          <a:ext cx="8382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46137</xdr:rowOff>
    </xdr:from>
    <xdr:to>
      <xdr:col>19</xdr:col>
      <xdr:colOff>177800</xdr:colOff>
      <xdr:row>96</xdr:row>
      <xdr:rowOff>119148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333887"/>
          <a:ext cx="889000" cy="24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118625</xdr:rowOff>
    </xdr:from>
    <xdr:to>
      <xdr:col>15</xdr:col>
      <xdr:colOff>50800</xdr:colOff>
      <xdr:row>96</xdr:row>
      <xdr:rowOff>119148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2019300" y="16577825"/>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118625</xdr:rowOff>
    </xdr:from>
    <xdr:to>
      <xdr:col>10</xdr:col>
      <xdr:colOff>114300</xdr:colOff>
      <xdr:row>97</xdr:row>
      <xdr:rowOff>54127</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577825"/>
          <a:ext cx="889000" cy="10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85145</xdr:rowOff>
    </xdr:from>
    <xdr:to>
      <xdr:col>24</xdr:col>
      <xdr:colOff>114300</xdr:colOff>
      <xdr:row>96</xdr:row>
      <xdr:rowOff>15295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3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108022</xdr:rowOff>
    </xdr:from>
    <xdr:ext cx="599010"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22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166787</xdr:rowOff>
    </xdr:from>
    <xdr:to>
      <xdr:col>20</xdr:col>
      <xdr:colOff>38100</xdr:colOff>
      <xdr:row>95</xdr:row>
      <xdr:rowOff>96937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2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113464</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497795" y="1605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68348</xdr:rowOff>
    </xdr:from>
    <xdr:to>
      <xdr:col>15</xdr:col>
      <xdr:colOff>101600</xdr:colOff>
      <xdr:row>96</xdr:row>
      <xdr:rowOff>169948</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5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15025</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08795" y="1630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67825</xdr:rowOff>
    </xdr:from>
    <xdr:to>
      <xdr:col>10</xdr:col>
      <xdr:colOff>165100</xdr:colOff>
      <xdr:row>96</xdr:row>
      <xdr:rowOff>169425</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5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14502</xdr:rowOff>
    </xdr:from>
    <xdr:ext cx="599010"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19795" y="1630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3327</xdr:rowOff>
    </xdr:from>
    <xdr:to>
      <xdr:col>6</xdr:col>
      <xdr:colOff>38100</xdr:colOff>
      <xdr:row>97</xdr:row>
      <xdr:rowOff>104927</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6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96054</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72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101289</xdr:rowOff>
    </xdr:from>
    <xdr:to>
      <xdr:col>55</xdr:col>
      <xdr:colOff>0</xdr:colOff>
      <xdr:row>37</xdr:row>
      <xdr:rowOff>103728</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444939"/>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131758</xdr:rowOff>
    </xdr:from>
    <xdr:to>
      <xdr:col>50</xdr:col>
      <xdr:colOff>114300</xdr:colOff>
      <xdr:row>37</xdr:row>
      <xdr:rowOff>103728</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132508"/>
          <a:ext cx="889000" cy="3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131758</xdr:rowOff>
    </xdr:from>
    <xdr:to>
      <xdr:col>45</xdr:col>
      <xdr:colOff>177800</xdr:colOff>
      <xdr:row>38</xdr:row>
      <xdr:rowOff>53472</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132508"/>
          <a:ext cx="889000" cy="4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35782</xdr:rowOff>
    </xdr:from>
    <xdr:to>
      <xdr:col>41</xdr:col>
      <xdr:colOff>50800</xdr:colOff>
      <xdr:row>38</xdr:row>
      <xdr:rowOff>53472</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550882"/>
          <a:ext cx="8890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50489</xdr:rowOff>
    </xdr:from>
    <xdr:to>
      <xdr:col>55</xdr:col>
      <xdr:colOff>50800</xdr:colOff>
      <xdr:row>37</xdr:row>
      <xdr:rowOff>152089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3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73366</xdr:rowOff>
    </xdr:from>
    <xdr:ext cx="599010"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2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52928</xdr:rowOff>
    </xdr:from>
    <xdr:to>
      <xdr:col>50</xdr:col>
      <xdr:colOff>165100</xdr:colOff>
      <xdr:row>37</xdr:row>
      <xdr:rowOff>154528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171055</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39795" y="617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80958</xdr:rowOff>
    </xdr:from>
    <xdr:to>
      <xdr:col>46</xdr:col>
      <xdr:colOff>38100</xdr:colOff>
      <xdr:row>36</xdr:row>
      <xdr:rowOff>11108</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0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2235</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617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2672</xdr:rowOff>
    </xdr:from>
    <xdr:to>
      <xdr:col>41</xdr:col>
      <xdr:colOff>101600</xdr:colOff>
      <xdr:row>38</xdr:row>
      <xdr:rowOff>104272</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5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95399</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6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156432</xdr:rowOff>
    </xdr:from>
    <xdr:to>
      <xdr:col>36</xdr:col>
      <xdr:colOff>165100</xdr:colOff>
      <xdr:row>38</xdr:row>
      <xdr:rowOff>86582</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5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103109</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2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xmlns=""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xmlns=""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xmlns=""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76302</xdr:rowOff>
    </xdr:from>
    <xdr:to>
      <xdr:col>55</xdr:col>
      <xdr:colOff>0</xdr:colOff>
      <xdr:row>58</xdr:row>
      <xdr:rowOff>120269</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9639300" y="10020402"/>
          <a:ext cx="8382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xmlns=""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76302</xdr:rowOff>
    </xdr:from>
    <xdr:to>
      <xdr:col>50</xdr:col>
      <xdr:colOff>114300</xdr:colOff>
      <xdr:row>58</xdr:row>
      <xdr:rowOff>101540</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8750300" y="10020402"/>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119776</xdr:rowOff>
    </xdr:from>
    <xdr:to>
      <xdr:col>45</xdr:col>
      <xdr:colOff>177800</xdr:colOff>
      <xdr:row>58</xdr:row>
      <xdr:rowOff>101540</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a:off x="7861300" y="9892426"/>
          <a:ext cx="889000" cy="15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119776</xdr:rowOff>
    </xdr:from>
    <xdr:to>
      <xdr:col>41</xdr:col>
      <xdr:colOff>50800</xdr:colOff>
      <xdr:row>58</xdr:row>
      <xdr:rowOff>35436</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flipV="1">
          <a:off x="6972300" y="9892426"/>
          <a:ext cx="889000" cy="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xmlns=""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69469</xdr:rowOff>
    </xdr:from>
    <xdr:to>
      <xdr:col>55</xdr:col>
      <xdr:colOff>50800</xdr:colOff>
      <xdr:row>58</xdr:row>
      <xdr:rowOff>171069</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10426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155846</xdr:rowOff>
    </xdr:from>
    <xdr:ext cx="534377" cy="259045"/>
    <xdr:sp macro="" textlink="">
      <xdr:nvSpPr>
        <xdr:cNvPr id="375" name="普通建設事業費該当値テキスト">
          <a:extLst>
            <a:ext uri="{FF2B5EF4-FFF2-40B4-BE49-F238E27FC236}">
              <a16:creationId xmlns:a16="http://schemas.microsoft.com/office/drawing/2014/main" xmlns="" id="{00000000-0008-0000-0600-000077010000}"/>
            </a:ext>
          </a:extLst>
        </xdr:cNvPr>
        <xdr:cNvSpPr txBox="1"/>
      </xdr:nvSpPr>
      <xdr:spPr>
        <a:xfrm>
          <a:off x="10528300" y="99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25502</xdr:rowOff>
    </xdr:from>
    <xdr:to>
      <xdr:col>50</xdr:col>
      <xdr:colOff>165100</xdr:colOff>
      <xdr:row>58</xdr:row>
      <xdr:rowOff>127102</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9588500" y="99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118229</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9372111" y="100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50740</xdr:rowOff>
    </xdr:from>
    <xdr:to>
      <xdr:col>46</xdr:col>
      <xdr:colOff>38100</xdr:colOff>
      <xdr:row>58</xdr:row>
      <xdr:rowOff>152340</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8699500" y="99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143467</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8483111" y="100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68976</xdr:rowOff>
    </xdr:from>
    <xdr:to>
      <xdr:col>41</xdr:col>
      <xdr:colOff>101600</xdr:colOff>
      <xdr:row>57</xdr:row>
      <xdr:rowOff>170576</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7810500" y="98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15653</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7594111" y="961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156086</xdr:rowOff>
    </xdr:from>
    <xdr:to>
      <xdr:col>36</xdr:col>
      <xdr:colOff>165100</xdr:colOff>
      <xdr:row>58</xdr:row>
      <xdr:rowOff>86236</xdr:rowOff>
    </xdr:to>
    <xdr:sp macro="" textlink="">
      <xdr:nvSpPr>
        <xdr:cNvPr id="382" name="楕円 381">
          <a:extLst>
            <a:ext uri="{FF2B5EF4-FFF2-40B4-BE49-F238E27FC236}">
              <a16:creationId xmlns:a16="http://schemas.microsoft.com/office/drawing/2014/main" xmlns="" id="{00000000-0008-0000-0600-00007E010000}"/>
            </a:ext>
          </a:extLst>
        </xdr:cNvPr>
        <xdr:cNvSpPr/>
      </xdr:nvSpPr>
      <xdr:spPr>
        <a:xfrm>
          <a:off x="6921500" y="99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77363</xdr:rowOff>
    </xdr:from>
    <xdr:ext cx="534377"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705111" y="1002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xmlns=""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xmlns=""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xmlns=""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88164</xdr:rowOff>
    </xdr:from>
    <xdr:to>
      <xdr:col>55</xdr:col>
      <xdr:colOff>0</xdr:colOff>
      <xdr:row>78</xdr:row>
      <xdr:rowOff>80150</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9639300" y="13289814"/>
          <a:ext cx="838200" cy="1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xmlns=""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78257</xdr:rowOff>
    </xdr:from>
    <xdr:to>
      <xdr:col>50</xdr:col>
      <xdr:colOff>114300</xdr:colOff>
      <xdr:row>77</xdr:row>
      <xdr:rowOff>88164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8750300" y="13279907"/>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68187</xdr:rowOff>
    </xdr:from>
    <xdr:to>
      <xdr:col>45</xdr:col>
      <xdr:colOff>177800</xdr:colOff>
      <xdr:row>77</xdr:row>
      <xdr:rowOff>78257</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7861300" y="12926937"/>
          <a:ext cx="889000" cy="3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68187</xdr:rowOff>
    </xdr:from>
    <xdr:to>
      <xdr:col>41</xdr:col>
      <xdr:colOff>50800</xdr:colOff>
      <xdr:row>76</xdr:row>
      <xdr:rowOff>154420</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flipV="1">
          <a:off x="6972300" y="12926937"/>
          <a:ext cx="889000" cy="25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xmlns=""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29350</xdr:rowOff>
    </xdr:from>
    <xdr:to>
      <xdr:col>55</xdr:col>
      <xdr:colOff>50800</xdr:colOff>
      <xdr:row>78</xdr:row>
      <xdr:rowOff>130950</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104267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7777</xdr:rowOff>
    </xdr:from>
    <xdr:ext cx="534377" cy="259045"/>
    <xdr:sp macro="" textlink="">
      <xdr:nvSpPr>
        <xdr:cNvPr id="432" name="普通建設事業費 （ うち新規整備　）該当値テキスト">
          <a:extLst>
            <a:ext uri="{FF2B5EF4-FFF2-40B4-BE49-F238E27FC236}">
              <a16:creationId xmlns:a16="http://schemas.microsoft.com/office/drawing/2014/main" xmlns="" id="{00000000-0008-0000-0600-0000B0010000}"/>
            </a:ext>
          </a:extLst>
        </xdr:cNvPr>
        <xdr:cNvSpPr txBox="1"/>
      </xdr:nvSpPr>
      <xdr:spPr>
        <a:xfrm>
          <a:off x="10528300" y="1338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37364</xdr:rowOff>
    </xdr:from>
    <xdr:to>
      <xdr:col>50</xdr:col>
      <xdr:colOff>165100</xdr:colOff>
      <xdr:row>77</xdr:row>
      <xdr:rowOff>138964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9588500" y="132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130091</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9372111" y="133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27457</xdr:rowOff>
    </xdr:from>
    <xdr:to>
      <xdr:col>46</xdr:col>
      <xdr:colOff>38100</xdr:colOff>
      <xdr:row>77</xdr:row>
      <xdr:rowOff>129057</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8699500" y="132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120184</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8483111" y="133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17387</xdr:rowOff>
    </xdr:from>
    <xdr:to>
      <xdr:col>41</xdr:col>
      <xdr:colOff>101600</xdr:colOff>
      <xdr:row>75</xdr:row>
      <xdr:rowOff>118987</xdr:rowOff>
    </xdr:to>
    <xdr:sp macro="" textlink="">
      <xdr:nvSpPr>
        <xdr:cNvPr id="437" name="楕円 436">
          <a:extLst>
            <a:ext uri="{FF2B5EF4-FFF2-40B4-BE49-F238E27FC236}">
              <a16:creationId xmlns:a16="http://schemas.microsoft.com/office/drawing/2014/main" xmlns="" id="{00000000-0008-0000-0600-0000B5010000}"/>
            </a:ext>
          </a:extLst>
        </xdr:cNvPr>
        <xdr:cNvSpPr/>
      </xdr:nvSpPr>
      <xdr:spPr>
        <a:xfrm>
          <a:off x="7810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135514</xdr:rowOff>
    </xdr:from>
    <xdr:ext cx="534377"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7594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103620</xdr:rowOff>
    </xdr:from>
    <xdr:to>
      <xdr:col>36</xdr:col>
      <xdr:colOff>165100</xdr:colOff>
      <xdr:row>77</xdr:row>
      <xdr:rowOff>33770</xdr:rowOff>
    </xdr:to>
    <xdr:sp macro="" textlink="">
      <xdr:nvSpPr>
        <xdr:cNvPr id="439" name="楕円 438">
          <a:extLst>
            <a:ext uri="{FF2B5EF4-FFF2-40B4-BE49-F238E27FC236}">
              <a16:creationId xmlns:a16="http://schemas.microsoft.com/office/drawing/2014/main" xmlns="" id="{00000000-0008-0000-0600-0000B7010000}"/>
            </a:ext>
          </a:extLst>
        </xdr:cNvPr>
        <xdr:cNvSpPr/>
      </xdr:nvSpPr>
      <xdr:spPr>
        <a:xfrm>
          <a:off x="6921500" y="131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50296</xdr:rowOff>
    </xdr:from>
    <xdr:ext cx="534377"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705111" y="129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xmlns=""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xmlns=""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xmlns=""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8427</xdr:rowOff>
    </xdr:from>
    <xdr:to>
      <xdr:col>55</xdr:col>
      <xdr:colOff>0</xdr:colOff>
      <xdr:row>99</xdr:row>
      <xdr:rowOff>20362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9639300" y="16981977"/>
          <a:ext cx="8382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xmlns=""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8427</xdr:rowOff>
    </xdr:from>
    <xdr:to>
      <xdr:col>50</xdr:col>
      <xdr:colOff>114300</xdr:colOff>
      <xdr:row>99</xdr:row>
      <xdr:rowOff>42872</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8750300" y="16981977"/>
          <a:ext cx="889000" cy="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35423</xdr:rowOff>
    </xdr:from>
    <xdr:to>
      <xdr:col>45</xdr:col>
      <xdr:colOff>177800</xdr:colOff>
      <xdr:row>99</xdr:row>
      <xdr:rowOff>42872</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7861300" y="17008973"/>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35423</xdr:rowOff>
    </xdr:from>
    <xdr:to>
      <xdr:col>41</xdr:col>
      <xdr:colOff>50800</xdr:colOff>
      <xdr:row>99</xdr:row>
      <xdr:rowOff>44546</xdr:rowOff>
    </xdr:to>
    <xdr:cxnSp macro="">
      <xdr:nvCxnSpPr>
        <xdr:cNvPr id="480" name="直線コネクタ 479">
          <a:extLst>
            <a:ext uri="{FF2B5EF4-FFF2-40B4-BE49-F238E27FC236}">
              <a16:creationId xmlns:a16="http://schemas.microsoft.com/office/drawing/2014/main" xmlns="" id="{00000000-0008-0000-0600-0000E0010000}"/>
            </a:ext>
          </a:extLst>
        </xdr:cNvPr>
        <xdr:cNvCxnSpPr/>
      </xdr:nvCxnSpPr>
      <xdr:spPr>
        <a:xfrm flipV="1">
          <a:off x="6972300" y="17008973"/>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xmlns=""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xmlns=""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141012</xdr:rowOff>
    </xdr:from>
    <xdr:to>
      <xdr:col>55</xdr:col>
      <xdr:colOff>50800</xdr:colOff>
      <xdr:row>99</xdr:row>
      <xdr:rowOff>71162</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10426700" y="169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55939</xdr:rowOff>
    </xdr:from>
    <xdr:ext cx="534377" cy="259045"/>
    <xdr:sp macro="" textlink="">
      <xdr:nvSpPr>
        <xdr:cNvPr id="491" name="普通建設事業費 （ うち更新整備　）該当値テキスト">
          <a:extLst>
            <a:ext uri="{FF2B5EF4-FFF2-40B4-BE49-F238E27FC236}">
              <a16:creationId xmlns:a16="http://schemas.microsoft.com/office/drawing/2014/main" xmlns="" id="{00000000-0008-0000-0600-0000EB010000}"/>
            </a:ext>
          </a:extLst>
        </xdr:cNvPr>
        <xdr:cNvSpPr txBox="1"/>
      </xdr:nvSpPr>
      <xdr:spPr>
        <a:xfrm>
          <a:off x="10528300" y="1685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129077</xdr:rowOff>
    </xdr:from>
    <xdr:to>
      <xdr:col>50</xdr:col>
      <xdr:colOff>165100</xdr:colOff>
      <xdr:row>99</xdr:row>
      <xdr:rowOff>59227</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9588500" y="169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50354</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9372111" y="170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163522</xdr:rowOff>
    </xdr:from>
    <xdr:to>
      <xdr:col>46</xdr:col>
      <xdr:colOff>38100</xdr:colOff>
      <xdr:row>99</xdr:row>
      <xdr:rowOff>93672</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8699500" y="169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84799</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8483111" y="170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156073</xdr:rowOff>
    </xdr:from>
    <xdr:to>
      <xdr:col>41</xdr:col>
      <xdr:colOff>101600</xdr:colOff>
      <xdr:row>99</xdr:row>
      <xdr:rowOff>86223</xdr:rowOff>
    </xdr:to>
    <xdr:sp macro="" textlink="">
      <xdr:nvSpPr>
        <xdr:cNvPr id="496" name="楕円 495">
          <a:extLst>
            <a:ext uri="{FF2B5EF4-FFF2-40B4-BE49-F238E27FC236}">
              <a16:creationId xmlns:a16="http://schemas.microsoft.com/office/drawing/2014/main" xmlns="" id="{00000000-0008-0000-0600-0000F0010000}"/>
            </a:ext>
          </a:extLst>
        </xdr:cNvPr>
        <xdr:cNvSpPr/>
      </xdr:nvSpPr>
      <xdr:spPr>
        <a:xfrm>
          <a:off x="7810500" y="169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77350</xdr:rowOff>
    </xdr:from>
    <xdr:ext cx="534377"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7594111" y="1705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165196</xdr:rowOff>
    </xdr:from>
    <xdr:to>
      <xdr:col>36</xdr:col>
      <xdr:colOff>165100</xdr:colOff>
      <xdr:row>99</xdr:row>
      <xdr:rowOff>95346</xdr:rowOff>
    </xdr:to>
    <xdr:sp macro="" textlink="">
      <xdr:nvSpPr>
        <xdr:cNvPr id="498" name="楕円 497">
          <a:extLst>
            <a:ext uri="{FF2B5EF4-FFF2-40B4-BE49-F238E27FC236}">
              <a16:creationId xmlns:a16="http://schemas.microsoft.com/office/drawing/2014/main" xmlns="" id="{00000000-0008-0000-0600-0000F2010000}"/>
            </a:ext>
          </a:extLst>
        </xdr:cNvPr>
        <xdr:cNvSpPr/>
      </xdr:nvSpPr>
      <xdr:spPr>
        <a:xfrm>
          <a:off x="6921500" y="169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86473</xdr:rowOff>
    </xdr:from>
    <xdr:ext cx="534377"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6705111" y="1706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xmlns=""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xmlns=""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xmlns=""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68655</xdr:rowOff>
    </xdr:from>
    <xdr:to>
      <xdr:col>85</xdr:col>
      <xdr:colOff>127000</xdr:colOff>
      <xdr:row>38</xdr:row>
      <xdr:rowOff>104724</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5481300" y="6583755"/>
          <a:ext cx="8382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xmlns=""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41092</xdr:rowOff>
    </xdr:from>
    <xdr:to>
      <xdr:col>81</xdr:col>
      <xdr:colOff>50800</xdr:colOff>
      <xdr:row>38</xdr:row>
      <xdr:rowOff>68655</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a:off x="14592300" y="6556192"/>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41092</xdr:rowOff>
    </xdr:from>
    <xdr:to>
      <xdr:col>76</xdr:col>
      <xdr:colOff>114300</xdr:colOff>
      <xdr:row>39</xdr:row>
      <xdr:rowOff>5136</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flipV="1">
          <a:off x="13703300" y="6556192"/>
          <a:ext cx="889000" cy="1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5136</xdr:rowOff>
    </xdr:from>
    <xdr:to>
      <xdr:col>71</xdr:col>
      <xdr:colOff>177800</xdr:colOff>
      <xdr:row>39</xdr:row>
      <xdr:rowOff>25890</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flipV="1">
          <a:off x="12814300" y="6691686"/>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xmlns=""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xmlns=""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53924</xdr:rowOff>
    </xdr:from>
    <xdr:to>
      <xdr:col>85</xdr:col>
      <xdr:colOff>177800</xdr:colOff>
      <xdr:row>38</xdr:row>
      <xdr:rowOff>155524</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62687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76801</xdr:rowOff>
    </xdr:from>
    <xdr:ext cx="534377" cy="259045"/>
    <xdr:sp macro="" textlink="">
      <xdr:nvSpPr>
        <xdr:cNvPr id="550" name="災害復旧事業費該当値テキスト">
          <a:extLst>
            <a:ext uri="{FF2B5EF4-FFF2-40B4-BE49-F238E27FC236}">
              <a16:creationId xmlns:a16="http://schemas.microsoft.com/office/drawing/2014/main" xmlns="" id="{00000000-0008-0000-0600-000026020000}"/>
            </a:ext>
          </a:extLst>
        </xdr:cNvPr>
        <xdr:cNvSpPr txBox="1"/>
      </xdr:nvSpPr>
      <xdr:spPr>
        <a:xfrm>
          <a:off x="16370300" y="64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17855</xdr:rowOff>
    </xdr:from>
    <xdr:to>
      <xdr:col>81</xdr:col>
      <xdr:colOff>101600</xdr:colOff>
      <xdr:row>38</xdr:row>
      <xdr:rowOff>119455</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5430500" y="65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135981</xdr:rowOff>
    </xdr:from>
    <xdr:ext cx="534377"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5214111" y="63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161742</xdr:rowOff>
    </xdr:from>
    <xdr:to>
      <xdr:col>76</xdr:col>
      <xdr:colOff>165100</xdr:colOff>
      <xdr:row>38</xdr:row>
      <xdr:rowOff>91892</xdr:rowOff>
    </xdr:to>
    <xdr:sp macro="" textlink="">
      <xdr:nvSpPr>
        <xdr:cNvPr id="553" name="楕円 552">
          <a:extLst>
            <a:ext uri="{FF2B5EF4-FFF2-40B4-BE49-F238E27FC236}">
              <a16:creationId xmlns:a16="http://schemas.microsoft.com/office/drawing/2014/main" xmlns="" id="{00000000-0008-0000-0600-000029020000}"/>
            </a:ext>
          </a:extLst>
        </xdr:cNvPr>
        <xdr:cNvSpPr/>
      </xdr:nvSpPr>
      <xdr:spPr>
        <a:xfrm>
          <a:off x="14541500" y="65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108419</xdr:rowOff>
    </xdr:from>
    <xdr:ext cx="534377"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4325111" y="62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125786</xdr:rowOff>
    </xdr:from>
    <xdr:to>
      <xdr:col>72</xdr:col>
      <xdr:colOff>38100</xdr:colOff>
      <xdr:row>39</xdr:row>
      <xdr:rowOff>55936</xdr:rowOff>
    </xdr:to>
    <xdr:sp macro="" textlink="">
      <xdr:nvSpPr>
        <xdr:cNvPr id="555" name="楕円 554">
          <a:extLst>
            <a:ext uri="{FF2B5EF4-FFF2-40B4-BE49-F238E27FC236}">
              <a16:creationId xmlns:a16="http://schemas.microsoft.com/office/drawing/2014/main" xmlns="" id="{00000000-0008-0000-0600-00002B020000}"/>
            </a:ext>
          </a:extLst>
        </xdr:cNvPr>
        <xdr:cNvSpPr/>
      </xdr:nvSpPr>
      <xdr:spPr>
        <a:xfrm>
          <a:off x="13652500" y="66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47063</xdr:rowOff>
    </xdr:from>
    <xdr:ext cx="469744"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3468428" y="673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146540</xdr:rowOff>
    </xdr:from>
    <xdr:to>
      <xdr:col>67</xdr:col>
      <xdr:colOff>101600</xdr:colOff>
      <xdr:row>39</xdr:row>
      <xdr:rowOff>76690</xdr:rowOff>
    </xdr:to>
    <xdr:sp macro="" textlink="">
      <xdr:nvSpPr>
        <xdr:cNvPr id="557" name="楕円 556">
          <a:extLst>
            <a:ext uri="{FF2B5EF4-FFF2-40B4-BE49-F238E27FC236}">
              <a16:creationId xmlns:a16="http://schemas.microsoft.com/office/drawing/2014/main" xmlns="" id="{00000000-0008-0000-0600-00002D020000}"/>
            </a:ext>
          </a:extLst>
        </xdr:cNvPr>
        <xdr:cNvSpPr/>
      </xdr:nvSpPr>
      <xdr:spPr>
        <a:xfrm>
          <a:off x="12763500" y="66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67817</xdr:rowOff>
    </xdr:from>
    <xdr:ext cx="469744"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579428" y="675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xmlns=""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xmlns=""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xmlns=""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xmlns=""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xmlns=""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xmlns=""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xmlns=""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xmlns=""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xmlns=""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xmlns=""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xmlns=""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xmlns=""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56100</xdr:rowOff>
    </xdr:from>
    <xdr:to>
      <xdr:col>85</xdr:col>
      <xdr:colOff>127000</xdr:colOff>
      <xdr:row>78</xdr:row>
      <xdr:rowOff>108321</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5481300" y="13429200"/>
          <a:ext cx="838200" cy="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xmlns=""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108321</xdr:rowOff>
    </xdr:from>
    <xdr:to>
      <xdr:col>81</xdr:col>
      <xdr:colOff>50800</xdr:colOff>
      <xdr:row>78</xdr:row>
      <xdr:rowOff>118663</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4592300" y="1348142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93464</xdr:rowOff>
    </xdr:from>
    <xdr:to>
      <xdr:col>76</xdr:col>
      <xdr:colOff>114300</xdr:colOff>
      <xdr:row>78</xdr:row>
      <xdr:rowOff>118663</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a:off x="13703300" y="13466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xmlns=""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77312</xdr:rowOff>
    </xdr:from>
    <xdr:to>
      <xdr:col>71</xdr:col>
      <xdr:colOff>177800</xdr:colOff>
      <xdr:row>78</xdr:row>
      <xdr:rowOff>93464</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814300" y="13450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xmlns=""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xmlns=""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5300</xdr:rowOff>
    </xdr:from>
    <xdr:to>
      <xdr:col>85</xdr:col>
      <xdr:colOff>177800</xdr:colOff>
      <xdr:row>78</xdr:row>
      <xdr:rowOff>106900</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62687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116139</xdr:rowOff>
    </xdr:from>
    <xdr:ext cx="534377" cy="259045"/>
    <xdr:sp macro="" textlink="">
      <xdr:nvSpPr>
        <xdr:cNvPr id="660" name="公債費該当値テキスト">
          <a:extLst>
            <a:ext uri="{FF2B5EF4-FFF2-40B4-BE49-F238E27FC236}">
              <a16:creationId xmlns:a16="http://schemas.microsoft.com/office/drawing/2014/main" xmlns="" id="{00000000-0008-0000-0600-000094020000}"/>
            </a:ext>
          </a:extLst>
        </xdr:cNvPr>
        <xdr:cNvSpPr txBox="1"/>
      </xdr:nvSpPr>
      <xdr:spPr>
        <a:xfrm>
          <a:off x="16370300" y="133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57521</xdr:rowOff>
    </xdr:from>
    <xdr:to>
      <xdr:col>81</xdr:col>
      <xdr:colOff>101600</xdr:colOff>
      <xdr:row>78</xdr:row>
      <xdr:rowOff>159121</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5430500" y="134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150248</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5214111" y="135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67863</xdr:rowOff>
    </xdr:from>
    <xdr:to>
      <xdr:col>76</xdr:col>
      <xdr:colOff>165100</xdr:colOff>
      <xdr:row>78</xdr:row>
      <xdr:rowOff>169463</xdr:rowOff>
    </xdr:to>
    <xdr:sp macro="" textlink="">
      <xdr:nvSpPr>
        <xdr:cNvPr id="663" name="楕円 662">
          <a:extLst>
            <a:ext uri="{FF2B5EF4-FFF2-40B4-BE49-F238E27FC236}">
              <a16:creationId xmlns:a16="http://schemas.microsoft.com/office/drawing/2014/main" xmlns="" id="{00000000-0008-0000-0600-000097020000}"/>
            </a:ext>
          </a:extLst>
        </xdr:cNvPr>
        <xdr:cNvSpPr/>
      </xdr:nvSpPr>
      <xdr:spPr>
        <a:xfrm>
          <a:off x="14541500" y="134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160590</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4325111" y="135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42664</xdr:rowOff>
    </xdr:from>
    <xdr:to>
      <xdr:col>72</xdr:col>
      <xdr:colOff>38100</xdr:colOff>
      <xdr:row>78</xdr:row>
      <xdr:rowOff>144264</xdr:rowOff>
    </xdr:to>
    <xdr:sp macro="" textlink="">
      <xdr:nvSpPr>
        <xdr:cNvPr id="665" name="楕円 664">
          <a:extLst>
            <a:ext uri="{FF2B5EF4-FFF2-40B4-BE49-F238E27FC236}">
              <a16:creationId xmlns:a16="http://schemas.microsoft.com/office/drawing/2014/main" xmlns="" id="{00000000-0008-0000-0600-000099020000}"/>
            </a:ext>
          </a:extLst>
        </xdr:cNvPr>
        <xdr:cNvSpPr/>
      </xdr:nvSpPr>
      <xdr:spPr>
        <a:xfrm>
          <a:off x="13652500" y="13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135391</xdr:rowOff>
    </xdr:from>
    <xdr:ext cx="534377"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3436111" y="135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26512</xdr:rowOff>
    </xdr:from>
    <xdr:to>
      <xdr:col>67</xdr:col>
      <xdr:colOff>101600</xdr:colOff>
      <xdr:row>78</xdr:row>
      <xdr:rowOff>128112</xdr:rowOff>
    </xdr:to>
    <xdr:sp macro="" textlink="">
      <xdr:nvSpPr>
        <xdr:cNvPr id="667" name="楕円 666">
          <a:extLst>
            <a:ext uri="{FF2B5EF4-FFF2-40B4-BE49-F238E27FC236}">
              <a16:creationId xmlns:a16="http://schemas.microsoft.com/office/drawing/2014/main" xmlns="" id="{00000000-0008-0000-0600-00009B020000}"/>
            </a:ext>
          </a:extLst>
        </xdr:cNvPr>
        <xdr:cNvSpPr/>
      </xdr:nvSpPr>
      <xdr:spPr>
        <a:xfrm>
          <a:off x="12763500" y="133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119239</xdr:rowOff>
    </xdr:from>
    <xdr:ext cx="534377"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547111" y="1349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xmlns=""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xmlns=""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xmlns=""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107229</xdr:rowOff>
    </xdr:from>
    <xdr:to>
      <xdr:col>85</xdr:col>
      <xdr:colOff>127000</xdr:colOff>
      <xdr:row>98</xdr:row>
      <xdr:rowOff>113716</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5481300" y="16909329"/>
          <a:ext cx="8382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xmlns=""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107229</xdr:rowOff>
    </xdr:from>
    <xdr:to>
      <xdr:col>81</xdr:col>
      <xdr:colOff>50800</xdr:colOff>
      <xdr:row>98</xdr:row>
      <xdr:rowOff>164776</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4592300" y="16909329"/>
          <a:ext cx="889000" cy="5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164776</xdr:rowOff>
    </xdr:from>
    <xdr:to>
      <xdr:col>76</xdr:col>
      <xdr:colOff>114300</xdr:colOff>
      <xdr:row>99</xdr:row>
      <xdr:rowOff>4487</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flipV="1">
          <a:off x="13703300" y="16966876"/>
          <a:ext cx="889000" cy="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xmlns=""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164330</xdr:rowOff>
    </xdr:from>
    <xdr:to>
      <xdr:col>71</xdr:col>
      <xdr:colOff>177800</xdr:colOff>
      <xdr:row>99</xdr:row>
      <xdr:rowOff>4487</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a:off x="12814300" y="16966430"/>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xmlns=""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xmlns=""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62916</xdr:rowOff>
    </xdr:from>
    <xdr:to>
      <xdr:col>85</xdr:col>
      <xdr:colOff>177800</xdr:colOff>
      <xdr:row>98</xdr:row>
      <xdr:rowOff>164516</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6268700" y="168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22293</xdr:rowOff>
    </xdr:from>
    <xdr:ext cx="534377" cy="259045"/>
    <xdr:sp macro="" textlink="">
      <xdr:nvSpPr>
        <xdr:cNvPr id="717" name="積立金該当値テキスト">
          <a:extLst>
            <a:ext uri="{FF2B5EF4-FFF2-40B4-BE49-F238E27FC236}">
              <a16:creationId xmlns:a16="http://schemas.microsoft.com/office/drawing/2014/main" xmlns="" id="{00000000-0008-0000-0600-0000CD020000}"/>
            </a:ext>
          </a:extLst>
        </xdr:cNvPr>
        <xdr:cNvSpPr txBox="1"/>
      </xdr:nvSpPr>
      <xdr:spPr>
        <a:xfrm>
          <a:off x="16370300" y="166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56429</xdr:rowOff>
    </xdr:from>
    <xdr:to>
      <xdr:col>81</xdr:col>
      <xdr:colOff>101600</xdr:colOff>
      <xdr:row>98</xdr:row>
      <xdr:rowOff>158029</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5430500" y="168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3106</xdr:rowOff>
    </xdr:from>
    <xdr:ext cx="534377"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5214111" y="166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113976</xdr:rowOff>
    </xdr:from>
    <xdr:to>
      <xdr:col>76</xdr:col>
      <xdr:colOff>165100</xdr:colOff>
      <xdr:row>99</xdr:row>
      <xdr:rowOff>44126</xdr:rowOff>
    </xdr:to>
    <xdr:sp macro="" textlink="">
      <xdr:nvSpPr>
        <xdr:cNvPr id="720" name="楕円 719">
          <a:extLst>
            <a:ext uri="{FF2B5EF4-FFF2-40B4-BE49-F238E27FC236}">
              <a16:creationId xmlns:a16="http://schemas.microsoft.com/office/drawing/2014/main" xmlns="" id="{00000000-0008-0000-0600-0000D0020000}"/>
            </a:ext>
          </a:extLst>
        </xdr:cNvPr>
        <xdr:cNvSpPr/>
      </xdr:nvSpPr>
      <xdr:spPr>
        <a:xfrm>
          <a:off x="14541500" y="169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35253</xdr:rowOff>
    </xdr:from>
    <xdr:ext cx="534377"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4325111" y="17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125137</xdr:rowOff>
    </xdr:from>
    <xdr:to>
      <xdr:col>72</xdr:col>
      <xdr:colOff>38100</xdr:colOff>
      <xdr:row>99</xdr:row>
      <xdr:rowOff>55287</xdr:rowOff>
    </xdr:to>
    <xdr:sp macro="" textlink="">
      <xdr:nvSpPr>
        <xdr:cNvPr id="722" name="楕円 721">
          <a:extLst>
            <a:ext uri="{FF2B5EF4-FFF2-40B4-BE49-F238E27FC236}">
              <a16:creationId xmlns:a16="http://schemas.microsoft.com/office/drawing/2014/main" xmlns="" id="{00000000-0008-0000-0600-0000D2020000}"/>
            </a:ext>
          </a:extLst>
        </xdr:cNvPr>
        <xdr:cNvSpPr/>
      </xdr:nvSpPr>
      <xdr:spPr>
        <a:xfrm>
          <a:off x="13652500" y="169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46414</xdr:rowOff>
    </xdr:from>
    <xdr:ext cx="534377"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3436111" y="170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113530</xdr:rowOff>
    </xdr:from>
    <xdr:to>
      <xdr:col>67</xdr:col>
      <xdr:colOff>101600</xdr:colOff>
      <xdr:row>99</xdr:row>
      <xdr:rowOff>43680</xdr:rowOff>
    </xdr:to>
    <xdr:sp macro="" textlink="">
      <xdr:nvSpPr>
        <xdr:cNvPr id="724" name="楕円 723">
          <a:extLst>
            <a:ext uri="{FF2B5EF4-FFF2-40B4-BE49-F238E27FC236}">
              <a16:creationId xmlns:a16="http://schemas.microsoft.com/office/drawing/2014/main" xmlns="" id="{00000000-0008-0000-0600-0000D4020000}"/>
            </a:ext>
          </a:extLst>
        </xdr:cNvPr>
        <xdr:cNvSpPr/>
      </xdr:nvSpPr>
      <xdr:spPr>
        <a:xfrm>
          <a:off x="12763500" y="169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60207</xdr:rowOff>
    </xdr:from>
    <xdr:ext cx="534377"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2547111" y="166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xmlns=""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xmlns=""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xmlns=""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4108</xdr:rowOff>
    </xdr:from>
    <xdr:to>
      <xdr:col>116</xdr:col>
      <xdr:colOff>63500</xdr:colOff>
      <xdr:row>38</xdr:row>
      <xdr:rowOff>121706</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flipV="1">
          <a:off x="21323300" y="6519208"/>
          <a:ext cx="838200" cy="1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xmlns=""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121706</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flipV="1">
          <a:off x="20434300" y="6636806"/>
          <a:ext cx="889000" cy="1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xmlns=""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xmlns=""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124758</xdr:rowOff>
    </xdr:from>
    <xdr:to>
      <xdr:col>116</xdr:col>
      <xdr:colOff>114300</xdr:colOff>
      <xdr:row>38</xdr:row>
      <xdr:rowOff>54908</xdr:rowOff>
    </xdr:to>
    <xdr:sp macro="" textlink="">
      <xdr:nvSpPr>
        <xdr:cNvPr id="775" name="楕円 774">
          <a:extLst>
            <a:ext uri="{FF2B5EF4-FFF2-40B4-BE49-F238E27FC236}">
              <a16:creationId xmlns:a16="http://schemas.microsoft.com/office/drawing/2014/main" xmlns="" id="{00000000-0008-0000-0600-000007030000}"/>
            </a:ext>
          </a:extLst>
        </xdr:cNvPr>
        <xdr:cNvSpPr/>
      </xdr:nvSpPr>
      <xdr:spPr>
        <a:xfrm>
          <a:off x="22110700" y="64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147635</xdr:rowOff>
    </xdr:from>
    <xdr:ext cx="469744" cy="259045"/>
    <xdr:sp macro="" textlink="">
      <xdr:nvSpPr>
        <xdr:cNvPr id="776" name="投資及び出資金該当値テキスト">
          <a:extLst>
            <a:ext uri="{FF2B5EF4-FFF2-40B4-BE49-F238E27FC236}">
              <a16:creationId xmlns:a16="http://schemas.microsoft.com/office/drawing/2014/main" xmlns="" id="{00000000-0008-0000-0600-000008030000}"/>
            </a:ext>
          </a:extLst>
        </xdr:cNvPr>
        <xdr:cNvSpPr txBox="1"/>
      </xdr:nvSpPr>
      <xdr:spPr>
        <a:xfrm>
          <a:off x="22212300" y="631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70906</xdr:rowOff>
    </xdr:from>
    <xdr:to>
      <xdr:col>112</xdr:col>
      <xdr:colOff>38100</xdr:colOff>
      <xdr:row>39</xdr:row>
      <xdr:rowOff>1056</xdr:rowOff>
    </xdr:to>
    <xdr:sp macro="" textlink="">
      <xdr:nvSpPr>
        <xdr:cNvPr id="777" name="楕円 776">
          <a:extLst>
            <a:ext uri="{FF2B5EF4-FFF2-40B4-BE49-F238E27FC236}">
              <a16:creationId xmlns:a16="http://schemas.microsoft.com/office/drawing/2014/main" xmlns="" id="{00000000-0008-0000-0600-000009030000}"/>
            </a:ext>
          </a:extLst>
        </xdr:cNvPr>
        <xdr:cNvSpPr/>
      </xdr:nvSpPr>
      <xdr:spPr>
        <a:xfrm>
          <a:off x="21272500" y="65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17583</xdr:rowOff>
    </xdr:from>
    <xdr:ext cx="469744"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21088428" y="63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xmlns=""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xmlns=""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xmlns=""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xmlns=""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xmlns=""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xmlns=""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xmlns=""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xmlns=""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xmlns=""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xmlns=""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a:extLst>
            <a:ext uri="{FF2B5EF4-FFF2-40B4-BE49-F238E27FC236}">
              <a16:creationId xmlns:a16="http://schemas.microsoft.com/office/drawing/2014/main" xmlns="" id="{00000000-0008-0000-0600-00003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2" name="楕円 831">
          <a:extLst>
            <a:ext uri="{FF2B5EF4-FFF2-40B4-BE49-F238E27FC236}">
              <a16:creationId xmlns:a16="http://schemas.microsoft.com/office/drawing/2014/main" xmlns="" id="{00000000-0008-0000-0600-00004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4" name="楕円 833">
          <a:extLst>
            <a:ext uri="{FF2B5EF4-FFF2-40B4-BE49-F238E27FC236}">
              <a16:creationId xmlns:a16="http://schemas.microsoft.com/office/drawing/2014/main" xmlns="" id="{00000000-0008-0000-0600-00004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6" name="楕円 835">
          <a:extLst>
            <a:ext uri="{FF2B5EF4-FFF2-40B4-BE49-F238E27FC236}">
              <a16:creationId xmlns:a16="http://schemas.microsoft.com/office/drawing/2014/main" xmlns="" id="{00000000-0008-0000-0600-00004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8" name="楕円 837">
          <a:extLst>
            <a:ext uri="{FF2B5EF4-FFF2-40B4-BE49-F238E27FC236}">
              <a16:creationId xmlns:a16="http://schemas.microsoft.com/office/drawing/2014/main" xmlns="" id="{00000000-0008-0000-0600-00004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xmlns=""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xmlns=""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xmlns=""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149154</xdr:rowOff>
    </xdr:from>
    <xdr:to>
      <xdr:col>116</xdr:col>
      <xdr:colOff>63500</xdr:colOff>
      <xdr:row>76</xdr:row>
      <xdr:rowOff>156747</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flipV="1">
          <a:off x="21323300" y="13179354"/>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xmlns=""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156747</xdr:rowOff>
    </xdr:from>
    <xdr:to>
      <xdr:col>111</xdr:col>
      <xdr:colOff>177800</xdr:colOff>
      <xdr:row>77</xdr:row>
      <xdr:rowOff>21433</xdr:rowOff>
    </xdr:to>
    <xdr:cxnSp macro="">
      <xdr:nvCxnSpPr>
        <xdr:cNvPr id="874" name="直線コネクタ 873">
          <a:extLst>
            <a:ext uri="{FF2B5EF4-FFF2-40B4-BE49-F238E27FC236}">
              <a16:creationId xmlns:a16="http://schemas.microsoft.com/office/drawing/2014/main" xmlns="" id="{00000000-0008-0000-0600-00006A030000}"/>
            </a:ext>
          </a:extLst>
        </xdr:cNvPr>
        <xdr:cNvCxnSpPr/>
      </xdr:nvCxnSpPr>
      <xdr:spPr>
        <a:xfrm flipV="1">
          <a:off x="20434300" y="13186947"/>
          <a:ext cx="8890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xmlns=""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121983</xdr:rowOff>
    </xdr:from>
    <xdr:to>
      <xdr:col>107</xdr:col>
      <xdr:colOff>50800</xdr:colOff>
      <xdr:row>77</xdr:row>
      <xdr:rowOff>21433</xdr:rowOff>
    </xdr:to>
    <xdr:cxnSp macro="">
      <xdr:nvCxnSpPr>
        <xdr:cNvPr id="877" name="直線コネクタ 876">
          <a:extLst>
            <a:ext uri="{FF2B5EF4-FFF2-40B4-BE49-F238E27FC236}">
              <a16:creationId xmlns:a16="http://schemas.microsoft.com/office/drawing/2014/main" xmlns="" id="{00000000-0008-0000-0600-00006D030000}"/>
            </a:ext>
          </a:extLst>
        </xdr:cNvPr>
        <xdr:cNvCxnSpPr/>
      </xdr:nvCxnSpPr>
      <xdr:spPr>
        <a:xfrm>
          <a:off x="19545300" y="12809283"/>
          <a:ext cx="889000" cy="4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xmlns=""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118946</xdr:rowOff>
    </xdr:from>
    <xdr:to>
      <xdr:col>102</xdr:col>
      <xdr:colOff>114300</xdr:colOff>
      <xdr:row>74</xdr:row>
      <xdr:rowOff>121983</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656300" y="1280624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xmlns=""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xmlns=""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98354</xdr:rowOff>
    </xdr:from>
    <xdr:to>
      <xdr:col>116</xdr:col>
      <xdr:colOff>114300</xdr:colOff>
      <xdr:row>77</xdr:row>
      <xdr:rowOff>28504</xdr:rowOff>
    </xdr:to>
    <xdr:sp macro="" textlink="">
      <xdr:nvSpPr>
        <xdr:cNvPr id="890" name="楕円 889">
          <a:extLst>
            <a:ext uri="{FF2B5EF4-FFF2-40B4-BE49-F238E27FC236}">
              <a16:creationId xmlns:a16="http://schemas.microsoft.com/office/drawing/2014/main" xmlns="" id="{00000000-0008-0000-0600-00007A030000}"/>
            </a:ext>
          </a:extLst>
        </xdr:cNvPr>
        <xdr:cNvSpPr/>
      </xdr:nvSpPr>
      <xdr:spPr>
        <a:xfrm>
          <a:off x="22110700" y="131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76781</xdr:rowOff>
    </xdr:from>
    <xdr:ext cx="534377" cy="259045"/>
    <xdr:sp macro="" textlink="">
      <xdr:nvSpPr>
        <xdr:cNvPr id="891" name="繰出金該当値テキスト">
          <a:extLst>
            <a:ext uri="{FF2B5EF4-FFF2-40B4-BE49-F238E27FC236}">
              <a16:creationId xmlns:a16="http://schemas.microsoft.com/office/drawing/2014/main" xmlns="" id="{00000000-0008-0000-0600-00007B030000}"/>
            </a:ext>
          </a:extLst>
        </xdr:cNvPr>
        <xdr:cNvSpPr txBox="1"/>
      </xdr:nvSpPr>
      <xdr:spPr>
        <a:xfrm>
          <a:off x="22212300" y="131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105947</xdr:rowOff>
    </xdr:from>
    <xdr:to>
      <xdr:col>112</xdr:col>
      <xdr:colOff>38100</xdr:colOff>
      <xdr:row>77</xdr:row>
      <xdr:rowOff>36097</xdr:rowOff>
    </xdr:to>
    <xdr:sp macro="" textlink="">
      <xdr:nvSpPr>
        <xdr:cNvPr id="892" name="楕円 891">
          <a:extLst>
            <a:ext uri="{FF2B5EF4-FFF2-40B4-BE49-F238E27FC236}">
              <a16:creationId xmlns:a16="http://schemas.microsoft.com/office/drawing/2014/main" xmlns="" id="{00000000-0008-0000-0600-00007C030000}"/>
            </a:ext>
          </a:extLst>
        </xdr:cNvPr>
        <xdr:cNvSpPr/>
      </xdr:nvSpPr>
      <xdr:spPr>
        <a:xfrm>
          <a:off x="21272500" y="1313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27224</xdr:rowOff>
    </xdr:from>
    <xdr:ext cx="534377"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21056111" y="132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142083</xdr:rowOff>
    </xdr:from>
    <xdr:to>
      <xdr:col>107</xdr:col>
      <xdr:colOff>101600</xdr:colOff>
      <xdr:row>77</xdr:row>
      <xdr:rowOff>72233</xdr:rowOff>
    </xdr:to>
    <xdr:sp macro="" textlink="">
      <xdr:nvSpPr>
        <xdr:cNvPr id="894" name="楕円 893">
          <a:extLst>
            <a:ext uri="{FF2B5EF4-FFF2-40B4-BE49-F238E27FC236}">
              <a16:creationId xmlns:a16="http://schemas.microsoft.com/office/drawing/2014/main" xmlns="" id="{00000000-0008-0000-0600-00007E030000}"/>
            </a:ext>
          </a:extLst>
        </xdr:cNvPr>
        <xdr:cNvSpPr/>
      </xdr:nvSpPr>
      <xdr:spPr>
        <a:xfrm>
          <a:off x="20383500" y="131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63360</xdr:rowOff>
    </xdr:from>
    <xdr:ext cx="534377"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0167111" y="1326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71183</xdr:rowOff>
    </xdr:from>
    <xdr:to>
      <xdr:col>102</xdr:col>
      <xdr:colOff>165100</xdr:colOff>
      <xdr:row>75</xdr:row>
      <xdr:rowOff>1333</xdr:rowOff>
    </xdr:to>
    <xdr:sp macro="" textlink="">
      <xdr:nvSpPr>
        <xdr:cNvPr id="896" name="楕円 895">
          <a:extLst>
            <a:ext uri="{FF2B5EF4-FFF2-40B4-BE49-F238E27FC236}">
              <a16:creationId xmlns:a16="http://schemas.microsoft.com/office/drawing/2014/main" xmlns="" id="{00000000-0008-0000-0600-000080030000}"/>
            </a:ext>
          </a:extLst>
        </xdr:cNvPr>
        <xdr:cNvSpPr/>
      </xdr:nvSpPr>
      <xdr:spPr>
        <a:xfrm>
          <a:off x="19494500" y="127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17860</xdr:rowOff>
    </xdr:from>
    <xdr:ext cx="534377"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9278111" y="125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68146</xdr:rowOff>
    </xdr:from>
    <xdr:to>
      <xdr:col>98</xdr:col>
      <xdr:colOff>38100</xdr:colOff>
      <xdr:row>74</xdr:row>
      <xdr:rowOff>169746</xdr:rowOff>
    </xdr:to>
    <xdr:sp macro="" textlink="">
      <xdr:nvSpPr>
        <xdr:cNvPr id="898" name="楕円 897">
          <a:extLst>
            <a:ext uri="{FF2B5EF4-FFF2-40B4-BE49-F238E27FC236}">
              <a16:creationId xmlns:a16="http://schemas.microsoft.com/office/drawing/2014/main" xmlns="" id="{00000000-0008-0000-0600-000082030000}"/>
            </a:ext>
          </a:extLst>
        </xdr:cNvPr>
        <xdr:cNvSpPr/>
      </xdr:nvSpPr>
      <xdr:spPr>
        <a:xfrm>
          <a:off x="18605500" y="127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14823</xdr:rowOff>
    </xdr:from>
    <xdr:ext cx="534377"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389111" y="125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xmlns=""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xmlns=""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xmlns=""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xmlns=""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xmlns=""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xmlns=""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xmlns=""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xmlns=""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xmlns=""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xmlns=""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xmlns=""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xmlns=""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xmlns=""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xmlns=""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xmlns=""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xmlns=""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xmlns=""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xmlns=""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xmlns=""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xmlns=""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xmlns=""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xmlns=""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xmlns=""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xmlns=""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xmlns=""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xmlns=""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xmlns=""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xmlns=""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xmlns=""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xmlns=""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xmlns=""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621,630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2,194</a:t>
          </a:r>
          <a:r>
            <a:rPr kumimoji="1" lang="ja-JP" altLang="en-US" sz="1100">
              <a:solidFill>
                <a:schemeClr val="dk1"/>
              </a:solidFill>
              <a:effectLst/>
              <a:latin typeface="+mn-lt"/>
              <a:ea typeface="+mn-ea"/>
              <a:cs typeface="+mn-cs"/>
            </a:rPr>
            <a:t>円増加した。</a:t>
          </a:r>
          <a:endParaRPr lang="ja-JP" altLang="ja-JP" sz="1400">
            <a:effectLst/>
          </a:endParaRPr>
        </a:p>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は前年度と比較して一人あたり</a:t>
          </a:r>
          <a:r>
            <a:rPr kumimoji="1" lang="en-US" altLang="ja-JP" sz="1100">
              <a:solidFill>
                <a:schemeClr val="dk1"/>
              </a:solidFill>
              <a:effectLst/>
              <a:latin typeface="+mn-lt"/>
              <a:ea typeface="+mn-ea"/>
              <a:cs typeface="+mn-cs"/>
            </a:rPr>
            <a:t>8,073</a:t>
          </a:r>
          <a:r>
            <a:rPr kumimoji="1" lang="ja-JP" altLang="ja-JP" sz="1100">
              <a:solidFill>
                <a:schemeClr val="dk1"/>
              </a:solidFill>
              <a:effectLst/>
              <a:latin typeface="+mn-lt"/>
              <a:ea typeface="+mn-ea"/>
              <a:cs typeface="+mn-cs"/>
            </a:rPr>
            <a:t>円の増となっており、主な要因は、</a:t>
          </a:r>
          <a:r>
            <a:rPr kumimoji="1" lang="ja-JP" altLang="en-US" sz="1100">
              <a:solidFill>
                <a:schemeClr val="dk1"/>
              </a:solidFill>
              <a:effectLst/>
              <a:latin typeface="+mn-lt"/>
              <a:ea typeface="+mn-ea"/>
              <a:cs typeface="+mn-cs"/>
            </a:rPr>
            <a:t>国際的な原材料価格の上昇に伴う物価・電気代が高騰</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また、高齢化率の増加、障がい者自立支援事業所の増加等に伴い扶助費は増加傾向にあるため、各種経費の見直しに努める。</a:t>
          </a:r>
          <a:endParaRPr lang="ja-JP" altLang="ja-JP" sz="1400">
            <a:effectLst/>
          </a:endParaRPr>
        </a:p>
        <a:p>
          <a:r>
            <a:rPr kumimoji="1" lang="ja-JP" altLang="ja-JP" sz="1100">
              <a:solidFill>
                <a:schemeClr val="dk1"/>
              </a:solidFill>
              <a:effectLst/>
              <a:latin typeface="+mn-lt"/>
              <a:ea typeface="+mn-ea"/>
              <a:cs typeface="+mn-cs"/>
            </a:rPr>
            <a:t>投資及び出資金は、下水道事業への繰出金の一部を令和３年度から新たに出資金へ移したため、令和３年度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発生し</a:t>
          </a:r>
          <a:r>
            <a:rPr kumimoji="1" lang="ja-JP" altLang="en-US" sz="1100">
              <a:solidFill>
                <a:schemeClr val="dk1"/>
              </a:solidFill>
              <a:effectLst/>
              <a:latin typeface="+mn-lt"/>
              <a:ea typeface="+mn-ea"/>
              <a:cs typeface="+mn-cs"/>
            </a:rPr>
            <a:t>令和４年度においても浄化センター改修工事等により増加している</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+3,601</a:t>
          </a:r>
          <a:r>
            <a:rPr kumimoji="1" lang="ja-JP" altLang="ja-JP" sz="1100">
              <a:solidFill>
                <a:schemeClr val="dk1"/>
              </a:solidFill>
              <a:effectLst/>
              <a:latin typeface="+mn-lt"/>
              <a:ea typeface="+mn-ea"/>
              <a:cs typeface="+mn-cs"/>
            </a:rPr>
            <a:t>円）。</a:t>
          </a:r>
          <a:endParaRPr lang="ja-JP" altLang="ja-JP" sz="1400">
            <a:effectLst/>
          </a:endParaRPr>
        </a:p>
        <a:p>
          <a:r>
            <a:rPr kumimoji="1" lang="ja-JP" altLang="en-US" sz="1100">
              <a:solidFill>
                <a:schemeClr val="dk1"/>
              </a:solidFill>
              <a:effectLst/>
              <a:latin typeface="+mn-lt"/>
              <a:ea typeface="+mn-ea"/>
              <a:cs typeface="+mn-cs"/>
            </a:rPr>
            <a:t>普通建設事業費（うち新規整備）は、公共施設整備（るり色ふるさと館）や公営住宅整備（高見団地）が終了し、前年度から</a:t>
          </a:r>
          <a:r>
            <a:rPr kumimoji="1" lang="en-US" altLang="ja-JP" sz="1100">
              <a:solidFill>
                <a:schemeClr val="dk1"/>
              </a:solidFill>
              <a:effectLst/>
              <a:latin typeface="+mn-lt"/>
              <a:ea typeface="+mn-ea"/>
              <a:cs typeface="+mn-cs"/>
            </a:rPr>
            <a:t>12,869</a:t>
          </a:r>
          <a:r>
            <a:rPr kumimoji="1" lang="ja-JP" altLang="en-US" sz="1100">
              <a:solidFill>
                <a:schemeClr val="dk1"/>
              </a:solidFill>
              <a:effectLst/>
              <a:latin typeface="+mn-lt"/>
              <a:ea typeface="+mn-ea"/>
              <a:cs typeface="+mn-cs"/>
            </a:rPr>
            <a:t>円の減となった。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人件費及び維持補修費については、類似団体より低くなっているが、今後とも業務の見直し、経費の適正化に努めていく。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28,213
27,870
117.46
18,351,157
17,538,049
696,868
9,037,952
11,084,526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136652</xdr:rowOff>
    </xdr:from>
    <xdr:to>
      <xdr:col>24</xdr:col>
      <xdr:colOff>63500</xdr:colOff>
      <xdr:row>36</xdr:row>
      <xdr:rowOff>152464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308852"/>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118745</xdr:rowOff>
    </xdr:from>
    <xdr:to>
      <xdr:col>19</xdr:col>
      <xdr:colOff>177800</xdr:colOff>
      <xdr:row>36</xdr:row>
      <xdr:rowOff>152464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29094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96838</xdr:rowOff>
    </xdr:from>
    <xdr:to>
      <xdr:col>15</xdr:col>
      <xdr:colOff>50800</xdr:colOff>
      <xdr:row>36</xdr:row>
      <xdr:rowOff>118745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26903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96838</xdr:rowOff>
    </xdr:from>
    <xdr:to>
      <xdr:col>10</xdr:col>
      <xdr:colOff>114300</xdr:colOff>
      <xdr:row>36</xdr:row>
      <xdr:rowOff>109982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26903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85852</xdr:rowOff>
    </xdr:from>
    <xdr:to>
      <xdr:col>24</xdr:col>
      <xdr:colOff>114300</xdr:colOff>
      <xdr:row>37</xdr:row>
      <xdr:rowOff>16002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64279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101664</xdr:rowOff>
    </xdr:from>
    <xdr:to>
      <xdr:col>20</xdr:col>
      <xdr:colOff>38100</xdr:colOff>
      <xdr:row>37</xdr:row>
      <xdr:rowOff>31814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22941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6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67945</xdr:rowOff>
    </xdr:from>
    <xdr:to>
      <xdr:col>15</xdr:col>
      <xdr:colOff>101600</xdr:colOff>
      <xdr:row>36</xdr:row>
      <xdr:rowOff>169545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160672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46038</xdr:rowOff>
    </xdr:from>
    <xdr:to>
      <xdr:col>10</xdr:col>
      <xdr:colOff>165100</xdr:colOff>
      <xdr:row>36</xdr:row>
      <xdr:rowOff>147638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138765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59182</xdr:rowOff>
    </xdr:from>
    <xdr:to>
      <xdr:col>6</xdr:col>
      <xdr:colOff>38100</xdr:colOff>
      <xdr:row>36</xdr:row>
      <xdr:rowOff>160782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151909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148944</xdr:rowOff>
    </xdr:from>
    <xdr:to>
      <xdr:col>24</xdr:col>
      <xdr:colOff>63500</xdr:colOff>
      <xdr:row>58</xdr:row>
      <xdr:rowOff>152665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10093044"/>
          <a:ext cx="8382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73251</xdr:rowOff>
    </xdr:from>
    <xdr:to>
      <xdr:col>19</xdr:col>
      <xdr:colOff>177800</xdr:colOff>
      <xdr:row>58</xdr:row>
      <xdr:rowOff>148944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17351"/>
          <a:ext cx="889000" cy="7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73251</xdr:rowOff>
    </xdr:from>
    <xdr:to>
      <xdr:col>15</xdr:col>
      <xdr:colOff>50800</xdr:colOff>
      <xdr:row>59</xdr:row>
      <xdr:rowOff>20132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17351"/>
          <a:ext cx="889000" cy="1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6976</xdr:rowOff>
    </xdr:from>
    <xdr:to>
      <xdr:col>10</xdr:col>
      <xdr:colOff>114300</xdr:colOff>
      <xdr:row>59</xdr:row>
      <xdr:rowOff>20132</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122526"/>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101865</xdr:rowOff>
    </xdr:from>
    <xdr:to>
      <xdr:col>24</xdr:col>
      <xdr:colOff>114300</xdr:colOff>
      <xdr:row>59</xdr:row>
      <xdr:rowOff>32015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4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98144</xdr:rowOff>
    </xdr:from>
    <xdr:to>
      <xdr:col>20</xdr:col>
      <xdr:colOff>38100</xdr:colOff>
      <xdr:row>59</xdr:row>
      <xdr:rowOff>28294</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19421</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101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22451</xdr:rowOff>
    </xdr:from>
    <xdr:to>
      <xdr:col>15</xdr:col>
      <xdr:colOff>101600</xdr:colOff>
      <xdr:row>58</xdr:row>
      <xdr:rowOff>124051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115178</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1005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140782</xdr:rowOff>
    </xdr:from>
    <xdr:to>
      <xdr:col>10</xdr:col>
      <xdr:colOff>165100</xdr:colOff>
      <xdr:row>59</xdr:row>
      <xdr:rowOff>70932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62059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127626</xdr:rowOff>
    </xdr:from>
    <xdr:to>
      <xdr:col>6</xdr:col>
      <xdr:colOff>38100</xdr:colOff>
      <xdr:row>59</xdr:row>
      <xdr:rowOff>57776</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48903</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105149</xdr:rowOff>
    </xdr:from>
    <xdr:to>
      <xdr:col>24</xdr:col>
      <xdr:colOff>63500</xdr:colOff>
      <xdr:row>75</xdr:row>
      <xdr:rowOff>148743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2963899"/>
          <a:ext cx="8382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105149</xdr:rowOff>
    </xdr:from>
    <xdr:to>
      <xdr:col>19</xdr:col>
      <xdr:colOff>177800</xdr:colOff>
      <xdr:row>76</xdr:row>
      <xdr:rowOff>83469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963899"/>
          <a:ext cx="889000" cy="1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58333</xdr:rowOff>
    </xdr:from>
    <xdr:to>
      <xdr:col>15</xdr:col>
      <xdr:colOff>50800</xdr:colOff>
      <xdr:row>76</xdr:row>
      <xdr:rowOff>83469</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308853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58333</xdr:rowOff>
    </xdr:from>
    <xdr:to>
      <xdr:col>10</xdr:col>
      <xdr:colOff>114300</xdr:colOff>
      <xdr:row>76</xdr:row>
      <xdr:rowOff>136596</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088533"/>
          <a:ext cx="889000" cy="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97944</xdr:rowOff>
    </xdr:from>
    <xdr:to>
      <xdr:col>24</xdr:col>
      <xdr:colOff>114300</xdr:colOff>
      <xdr:row>76</xdr:row>
      <xdr:rowOff>28094</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9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120821</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80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54349</xdr:rowOff>
    </xdr:from>
    <xdr:to>
      <xdr:col>20</xdr:col>
      <xdr:colOff>38100</xdr:colOff>
      <xdr:row>75</xdr:row>
      <xdr:rowOff>155950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91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1026</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68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32669</xdr:rowOff>
    </xdr:from>
    <xdr:to>
      <xdr:col>15</xdr:col>
      <xdr:colOff>101600</xdr:colOff>
      <xdr:row>76</xdr:row>
      <xdr:rowOff>134269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0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125396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1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7533</xdr:rowOff>
    </xdr:from>
    <xdr:to>
      <xdr:col>10</xdr:col>
      <xdr:colOff>165100</xdr:colOff>
      <xdr:row>76</xdr:row>
      <xdr:rowOff>109133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0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125659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8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85796</xdr:rowOff>
    </xdr:from>
    <xdr:to>
      <xdr:col>6</xdr:col>
      <xdr:colOff>38100</xdr:colOff>
      <xdr:row>77</xdr:row>
      <xdr:rowOff>15946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1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7073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20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116089</xdr:rowOff>
    </xdr:from>
    <xdr:to>
      <xdr:col>24</xdr:col>
      <xdr:colOff>63500</xdr:colOff>
      <xdr:row>98</xdr:row>
      <xdr:rowOff>122414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918189"/>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122414</xdr:rowOff>
    </xdr:from>
    <xdr:to>
      <xdr:col>19</xdr:col>
      <xdr:colOff>177800</xdr:colOff>
      <xdr:row>98</xdr:row>
      <xdr:rowOff>163444</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24514"/>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148749</xdr:rowOff>
    </xdr:from>
    <xdr:to>
      <xdr:col>15</xdr:col>
      <xdr:colOff>50800</xdr:colOff>
      <xdr:row>98</xdr:row>
      <xdr:rowOff>163444</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9508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148749</xdr:rowOff>
    </xdr:from>
    <xdr:to>
      <xdr:col>10</xdr:col>
      <xdr:colOff>114300</xdr:colOff>
      <xdr:row>98</xdr:row>
      <xdr:rowOff>154477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5084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65289</xdr:rowOff>
    </xdr:from>
    <xdr:to>
      <xdr:col>24</xdr:col>
      <xdr:colOff>114300</xdr:colOff>
      <xdr:row>98</xdr:row>
      <xdr:rowOff>166889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71614</xdr:rowOff>
    </xdr:from>
    <xdr:to>
      <xdr:col>20</xdr:col>
      <xdr:colOff>38100</xdr:colOff>
      <xdr:row>99</xdr:row>
      <xdr:rowOff>1764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164341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112644</xdr:rowOff>
    </xdr:from>
    <xdr:to>
      <xdr:col>15</xdr:col>
      <xdr:colOff>101600</xdr:colOff>
      <xdr:row>99</xdr:row>
      <xdr:rowOff>42794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9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33921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700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97949</xdr:rowOff>
    </xdr:from>
    <xdr:to>
      <xdr:col>10</xdr:col>
      <xdr:colOff>165100</xdr:colOff>
      <xdr:row>99</xdr:row>
      <xdr:rowOff>28099</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9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19226</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9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103677</xdr:rowOff>
    </xdr:from>
    <xdr:to>
      <xdr:col>6</xdr:col>
      <xdr:colOff>38100</xdr:colOff>
      <xdr:row>99</xdr:row>
      <xdr:rowOff>33827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9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24954</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39</xdr:row>
      <xdr:rowOff>22461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675374"/>
          <a:ext cx="8382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22461</xdr:rowOff>
    </xdr:from>
    <xdr:to>
      <xdr:col>50</xdr:col>
      <xdr:colOff>114300</xdr:colOff>
      <xdr:row>39</xdr:row>
      <xdr:rowOff>32585</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70901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32585</xdr:rowOff>
    </xdr:from>
    <xdr:to>
      <xdr:col>45</xdr:col>
      <xdr:colOff>177800</xdr:colOff>
      <xdr:row>39</xdr:row>
      <xdr:rowOff>35197</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71913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169745</xdr:rowOff>
    </xdr:from>
    <xdr:to>
      <xdr:col>41</xdr:col>
      <xdr:colOff>50800</xdr:colOff>
      <xdr:row>39</xdr:row>
      <xdr:rowOff>35197</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972300" y="6684845"/>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109474</xdr:rowOff>
    </xdr:from>
    <xdr:to>
      <xdr:col>55</xdr:col>
      <xdr:colOff>50800</xdr:colOff>
      <xdr:row>39</xdr:row>
      <xdr:rowOff>39624</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24401</xdr:rowOff>
    </xdr:from>
    <xdr:ext cx="378565"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153235</xdr:rowOff>
    </xdr:from>
    <xdr:to>
      <xdr:col>46</xdr:col>
      <xdr:colOff>38100</xdr:colOff>
      <xdr:row>39</xdr:row>
      <xdr:rowOff>83385</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74512</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61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155847</xdr:rowOff>
    </xdr:from>
    <xdr:to>
      <xdr:col>41</xdr:col>
      <xdr:colOff>101600</xdr:colOff>
      <xdr:row>39</xdr:row>
      <xdr:rowOff>85997</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77124</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72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118945</xdr:rowOff>
    </xdr:from>
    <xdr:to>
      <xdr:col>36</xdr:col>
      <xdr:colOff>165100</xdr:colOff>
      <xdr:row>39</xdr:row>
      <xdr:rowOff>49095</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40222</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3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xmlns=""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xmlns=""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xmlns=""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99205</xdr:rowOff>
    </xdr:from>
    <xdr:to>
      <xdr:col>55</xdr:col>
      <xdr:colOff>0</xdr:colOff>
      <xdr:row>57</xdr:row>
      <xdr:rowOff>142737</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9639300" y="9871855"/>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xmlns=""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99205</xdr:rowOff>
    </xdr:from>
    <xdr:to>
      <xdr:col>50</xdr:col>
      <xdr:colOff>114300</xdr:colOff>
      <xdr:row>57</xdr:row>
      <xdr:rowOff>141986</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8750300" y="9871855"/>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70390</xdr:rowOff>
    </xdr:from>
    <xdr:to>
      <xdr:col>45</xdr:col>
      <xdr:colOff>177800</xdr:colOff>
      <xdr:row>57</xdr:row>
      <xdr:rowOff>141986</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a:off x="7861300" y="9843040"/>
          <a:ext cx="889000" cy="7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70390</xdr:rowOff>
    </xdr:from>
    <xdr:to>
      <xdr:col>41</xdr:col>
      <xdr:colOff>50800</xdr:colOff>
      <xdr:row>57</xdr:row>
      <xdr:rowOff>114216</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6972300" y="9843040"/>
          <a:ext cx="889000" cy="4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91937</xdr:rowOff>
    </xdr:from>
    <xdr:to>
      <xdr:col>55</xdr:col>
      <xdr:colOff>50800</xdr:colOff>
      <xdr:row>58</xdr:row>
      <xdr:rowOff>22087</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10426700" y="9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70364</xdr:rowOff>
    </xdr:from>
    <xdr:ext cx="534377" cy="259045"/>
    <xdr:sp macro="" textlink="">
      <xdr:nvSpPr>
        <xdr:cNvPr id="373" name="農林水産業費該当値テキスト">
          <a:extLst>
            <a:ext uri="{FF2B5EF4-FFF2-40B4-BE49-F238E27FC236}">
              <a16:creationId xmlns:a16="http://schemas.microsoft.com/office/drawing/2014/main" xmlns="" id="{00000000-0008-0000-0700-000075010000}"/>
            </a:ext>
          </a:extLst>
        </xdr:cNvPr>
        <xdr:cNvSpPr txBox="1"/>
      </xdr:nvSpPr>
      <xdr:spPr>
        <a:xfrm>
          <a:off x="10528300" y="98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48405</xdr:rowOff>
    </xdr:from>
    <xdr:to>
      <xdr:col>50</xdr:col>
      <xdr:colOff>165100</xdr:colOff>
      <xdr:row>57</xdr:row>
      <xdr:rowOff>150005</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9588500" y="98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141132</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9372111" y="99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91186</xdr:rowOff>
    </xdr:from>
    <xdr:to>
      <xdr:col>46</xdr:col>
      <xdr:colOff>38100</xdr:colOff>
      <xdr:row>58</xdr:row>
      <xdr:rowOff>21336</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8699500" y="98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12463</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8483111" y="99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19590</xdr:rowOff>
    </xdr:from>
    <xdr:to>
      <xdr:col>41</xdr:col>
      <xdr:colOff>101600</xdr:colOff>
      <xdr:row>57</xdr:row>
      <xdr:rowOff>121190</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7810500" y="97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112317</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7594111" y="98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63416</xdr:rowOff>
    </xdr:from>
    <xdr:to>
      <xdr:col>36</xdr:col>
      <xdr:colOff>165100</xdr:colOff>
      <xdr:row>57</xdr:row>
      <xdr:rowOff>165016</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6921500" y="983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156143</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705111" y="99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27403</xdr:rowOff>
    </xdr:from>
    <xdr:to>
      <xdr:col>55</xdr:col>
      <xdr:colOff>0</xdr:colOff>
      <xdr:row>78</xdr:row>
      <xdr:rowOff>38545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400503"/>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17331</xdr:rowOff>
    </xdr:from>
    <xdr:to>
      <xdr:col>50</xdr:col>
      <xdr:colOff>114300</xdr:colOff>
      <xdr:row>78</xdr:row>
      <xdr:rowOff>27403</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390431"/>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17331</xdr:rowOff>
    </xdr:from>
    <xdr:to>
      <xdr:col>45</xdr:col>
      <xdr:colOff>177800</xdr:colOff>
      <xdr:row>78</xdr:row>
      <xdr:rowOff>21025</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39043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21025</xdr:rowOff>
    </xdr:from>
    <xdr:to>
      <xdr:col>41</xdr:col>
      <xdr:colOff>50800</xdr:colOff>
      <xdr:row>78</xdr:row>
      <xdr:rowOff>39007</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394125"/>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159195</xdr:rowOff>
    </xdr:from>
    <xdr:to>
      <xdr:col>55</xdr:col>
      <xdr:colOff>50800</xdr:colOff>
      <xdr:row>78</xdr:row>
      <xdr:rowOff>89345</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148053</xdr:rowOff>
    </xdr:from>
    <xdr:to>
      <xdr:col>50</xdr:col>
      <xdr:colOff>165100</xdr:colOff>
      <xdr:row>78</xdr:row>
      <xdr:rowOff>78203</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3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69330</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4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137981</xdr:rowOff>
    </xdr:from>
    <xdr:to>
      <xdr:col>46</xdr:col>
      <xdr:colOff>38100</xdr:colOff>
      <xdr:row>78</xdr:row>
      <xdr:rowOff>68131</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3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59258</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4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141675</xdr:rowOff>
    </xdr:from>
    <xdr:to>
      <xdr:col>41</xdr:col>
      <xdr:colOff>101600</xdr:colOff>
      <xdr:row>78</xdr:row>
      <xdr:rowOff>71825</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3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88352</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594111" y="131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159657</xdr:rowOff>
    </xdr:from>
    <xdr:to>
      <xdr:col>36</xdr:col>
      <xdr:colOff>165100</xdr:colOff>
      <xdr:row>78</xdr:row>
      <xdr:rowOff>89807</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106334</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05111" y="131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xmlns=""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xmlns=""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xmlns=""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75645</xdr:rowOff>
    </xdr:from>
    <xdr:to>
      <xdr:col>55</xdr:col>
      <xdr:colOff>0</xdr:colOff>
      <xdr:row>96</xdr:row>
      <xdr:rowOff>139985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9639300" y="16534845"/>
          <a:ext cx="838200" cy="6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xmlns=""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75645</xdr:rowOff>
    </xdr:from>
    <xdr:to>
      <xdr:col>50</xdr:col>
      <xdr:colOff>114300</xdr:colOff>
      <xdr:row>96</xdr:row>
      <xdr:rowOff>145024</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8750300" y="16534845"/>
          <a:ext cx="889000" cy="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145024</xdr:rowOff>
    </xdr:from>
    <xdr:to>
      <xdr:col>45</xdr:col>
      <xdr:colOff>177800</xdr:colOff>
      <xdr:row>97</xdr:row>
      <xdr:rowOff>66700</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7861300" y="16604224"/>
          <a:ext cx="889000" cy="9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66700</xdr:rowOff>
    </xdr:from>
    <xdr:to>
      <xdr:col>41</xdr:col>
      <xdr:colOff>50800</xdr:colOff>
      <xdr:row>97</xdr:row>
      <xdr:rowOff>79378</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flipV="1">
          <a:off x="6972300" y="16697350"/>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xmlns=""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89185</xdr:rowOff>
    </xdr:from>
    <xdr:to>
      <xdr:col>55</xdr:col>
      <xdr:colOff>50800</xdr:colOff>
      <xdr:row>97</xdr:row>
      <xdr:rowOff>19335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10426700" y="165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67612</xdr:rowOff>
    </xdr:from>
    <xdr:ext cx="534377" cy="259045"/>
    <xdr:sp macro="" textlink="">
      <xdr:nvSpPr>
        <xdr:cNvPr id="489" name="土木費該当値テキスト">
          <a:extLst>
            <a:ext uri="{FF2B5EF4-FFF2-40B4-BE49-F238E27FC236}">
              <a16:creationId xmlns:a16="http://schemas.microsoft.com/office/drawing/2014/main" xmlns="" id="{00000000-0008-0000-0700-0000E9010000}"/>
            </a:ext>
          </a:extLst>
        </xdr:cNvPr>
        <xdr:cNvSpPr txBox="1"/>
      </xdr:nvSpPr>
      <xdr:spPr>
        <a:xfrm>
          <a:off x="10528300" y="165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24845</xdr:rowOff>
    </xdr:from>
    <xdr:to>
      <xdr:col>50</xdr:col>
      <xdr:colOff>165100</xdr:colOff>
      <xdr:row>96</xdr:row>
      <xdr:rowOff>126445</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9588500" y="164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117572</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9372111" y="1657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94224</xdr:rowOff>
    </xdr:from>
    <xdr:to>
      <xdr:col>46</xdr:col>
      <xdr:colOff>38100</xdr:colOff>
      <xdr:row>97</xdr:row>
      <xdr:rowOff>24374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8699500" y="165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8483111" y="166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15900</xdr:rowOff>
    </xdr:from>
    <xdr:to>
      <xdr:col>41</xdr:col>
      <xdr:colOff>101600</xdr:colOff>
      <xdr:row>97</xdr:row>
      <xdr:rowOff>117500</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7810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108627</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7594111" y="167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28578</xdr:rowOff>
    </xdr:from>
    <xdr:to>
      <xdr:col>36</xdr:col>
      <xdr:colOff>165100</xdr:colOff>
      <xdr:row>97</xdr:row>
      <xdr:rowOff>130178</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6921500" y="166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121305</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6705111" y="167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58852</xdr:rowOff>
    </xdr:from>
    <xdr:to>
      <xdr:col>85</xdr:col>
      <xdr:colOff>127000</xdr:colOff>
      <xdr:row>37</xdr:row>
      <xdr:rowOff>70244</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402502"/>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57347</xdr:rowOff>
    </xdr:from>
    <xdr:to>
      <xdr:col>81</xdr:col>
      <xdr:colOff>50800</xdr:colOff>
      <xdr:row>37</xdr:row>
      <xdr:rowOff>70244</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4592300" y="6400997"/>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57347</xdr:rowOff>
    </xdr:from>
    <xdr:to>
      <xdr:col>76</xdr:col>
      <xdr:colOff>114300</xdr:colOff>
      <xdr:row>37</xdr:row>
      <xdr:rowOff>59461</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400997"/>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38888</xdr:rowOff>
    </xdr:from>
    <xdr:to>
      <xdr:col>71</xdr:col>
      <xdr:colOff>177800</xdr:colOff>
      <xdr:row>37</xdr:row>
      <xdr:rowOff>59461</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a:off x="12814300" y="6382538"/>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8052</xdr:rowOff>
    </xdr:from>
    <xdr:to>
      <xdr:col>85</xdr:col>
      <xdr:colOff>177800</xdr:colOff>
      <xdr:row>37</xdr:row>
      <xdr:rowOff>109652</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3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157929</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3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19444</xdr:rowOff>
    </xdr:from>
    <xdr:to>
      <xdr:col>81</xdr:col>
      <xdr:colOff>101600</xdr:colOff>
      <xdr:row>37</xdr:row>
      <xdr:rowOff>121044</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3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112171</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4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6547</xdr:rowOff>
    </xdr:from>
    <xdr:to>
      <xdr:col>76</xdr:col>
      <xdr:colOff>165100</xdr:colOff>
      <xdr:row>37</xdr:row>
      <xdr:rowOff>108147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3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99274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4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8661</xdr:rowOff>
    </xdr:from>
    <xdr:to>
      <xdr:col>72</xdr:col>
      <xdr:colOff>38100</xdr:colOff>
      <xdr:row>37</xdr:row>
      <xdr:rowOff>110261</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101388</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4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159538</xdr:rowOff>
    </xdr:from>
    <xdr:to>
      <xdr:col>67</xdr:col>
      <xdr:colOff>101600</xdr:colOff>
      <xdr:row>37</xdr:row>
      <xdr:rowOff>89688</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3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80815</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4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73876</xdr:rowOff>
    </xdr:from>
    <xdr:to>
      <xdr:col>85</xdr:col>
      <xdr:colOff>127000</xdr:colOff>
      <xdr:row>58</xdr:row>
      <xdr:rowOff>52692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5481300" y="9846526"/>
          <a:ext cx="838200" cy="1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100774</xdr:rowOff>
    </xdr:from>
    <xdr:to>
      <xdr:col>81</xdr:col>
      <xdr:colOff>50800</xdr:colOff>
      <xdr:row>58</xdr:row>
      <xdr:rowOff>52692</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4592300" y="9873424"/>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25184</xdr:rowOff>
    </xdr:from>
    <xdr:to>
      <xdr:col>76</xdr:col>
      <xdr:colOff>114300</xdr:colOff>
      <xdr:row>57</xdr:row>
      <xdr:rowOff>100774</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3703300" y="9626384"/>
          <a:ext cx="889000" cy="2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25184</xdr:rowOff>
    </xdr:from>
    <xdr:to>
      <xdr:col>71</xdr:col>
      <xdr:colOff>177800</xdr:colOff>
      <xdr:row>57</xdr:row>
      <xdr:rowOff>13983</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626384"/>
          <a:ext cx="889000" cy="1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23076</xdr:rowOff>
    </xdr:from>
    <xdr:to>
      <xdr:col>85</xdr:col>
      <xdr:colOff>177800</xdr:colOff>
      <xdr:row>57</xdr:row>
      <xdr:rowOff>124676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7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1503</xdr:rowOff>
    </xdr:from>
    <xdr:ext cx="534377"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97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1892</xdr:rowOff>
    </xdr:from>
    <xdr:to>
      <xdr:col>81</xdr:col>
      <xdr:colOff>101600</xdr:colOff>
      <xdr:row>58</xdr:row>
      <xdr:rowOff>103492</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99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94619</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14111" y="100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49974</xdr:rowOff>
    </xdr:from>
    <xdr:to>
      <xdr:col>76</xdr:col>
      <xdr:colOff>165100</xdr:colOff>
      <xdr:row>57</xdr:row>
      <xdr:rowOff>151574</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8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142701</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99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145834</xdr:rowOff>
    </xdr:from>
    <xdr:to>
      <xdr:col>72</xdr:col>
      <xdr:colOff>38100</xdr:colOff>
      <xdr:row>56</xdr:row>
      <xdr:rowOff>75984</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5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92511</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93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134633</xdr:rowOff>
    </xdr:from>
    <xdr:to>
      <xdr:col>67</xdr:col>
      <xdr:colOff>101600</xdr:colOff>
      <xdr:row>57</xdr:row>
      <xdr:rowOff>64783</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7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55910</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98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xmlns=""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xmlns=""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xmlns=""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68655</xdr:rowOff>
    </xdr:from>
    <xdr:to>
      <xdr:col>85</xdr:col>
      <xdr:colOff>127000</xdr:colOff>
      <xdr:row>78</xdr:row>
      <xdr:rowOff>104724</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5481300" y="13441755"/>
          <a:ext cx="8382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xmlns=""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41092</xdr:rowOff>
    </xdr:from>
    <xdr:to>
      <xdr:col>81</xdr:col>
      <xdr:colOff>50800</xdr:colOff>
      <xdr:row>78</xdr:row>
      <xdr:rowOff>68655</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4592300" y="13414192"/>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41092</xdr:rowOff>
    </xdr:from>
    <xdr:to>
      <xdr:col>76</xdr:col>
      <xdr:colOff>114300</xdr:colOff>
      <xdr:row>79</xdr:row>
      <xdr:rowOff>5136</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3703300" y="13414192"/>
          <a:ext cx="889000" cy="1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5136</xdr:rowOff>
    </xdr:from>
    <xdr:to>
      <xdr:col>71</xdr:col>
      <xdr:colOff>177800</xdr:colOff>
      <xdr:row>79</xdr:row>
      <xdr:rowOff>25890</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flipV="1">
          <a:off x="12814300" y="13549686"/>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53924</xdr:rowOff>
    </xdr:from>
    <xdr:to>
      <xdr:col>85</xdr:col>
      <xdr:colOff>177800</xdr:colOff>
      <xdr:row>78</xdr:row>
      <xdr:rowOff>155524</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62687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76801</xdr:rowOff>
    </xdr:from>
    <xdr:ext cx="534377" cy="259045"/>
    <xdr:sp macro="" textlink="">
      <xdr:nvSpPr>
        <xdr:cNvPr id="663" name="災害復旧費該当値テキスト">
          <a:extLst>
            <a:ext uri="{FF2B5EF4-FFF2-40B4-BE49-F238E27FC236}">
              <a16:creationId xmlns:a16="http://schemas.microsoft.com/office/drawing/2014/main" xmlns="" id="{00000000-0008-0000-0700-000097020000}"/>
            </a:ext>
          </a:extLst>
        </xdr:cNvPr>
        <xdr:cNvSpPr txBox="1"/>
      </xdr:nvSpPr>
      <xdr:spPr>
        <a:xfrm>
          <a:off x="16370300" y="1327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17855</xdr:rowOff>
    </xdr:from>
    <xdr:to>
      <xdr:col>81</xdr:col>
      <xdr:colOff>101600</xdr:colOff>
      <xdr:row>78</xdr:row>
      <xdr:rowOff>119455</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5430500" y="13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135982</xdr:rowOff>
    </xdr:from>
    <xdr:ext cx="534377"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5214111" y="131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161742</xdr:rowOff>
    </xdr:from>
    <xdr:to>
      <xdr:col>76</xdr:col>
      <xdr:colOff>165100</xdr:colOff>
      <xdr:row>78</xdr:row>
      <xdr:rowOff>91892</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4541500" y="133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108419</xdr:rowOff>
    </xdr:from>
    <xdr:ext cx="534377"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4325111" y="1313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125786</xdr:rowOff>
    </xdr:from>
    <xdr:to>
      <xdr:col>72</xdr:col>
      <xdr:colOff>38100</xdr:colOff>
      <xdr:row>79</xdr:row>
      <xdr:rowOff>55936</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3652500" y="134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47063</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3468428" y="135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146540</xdr:rowOff>
    </xdr:from>
    <xdr:to>
      <xdr:col>67</xdr:col>
      <xdr:colOff>101600</xdr:colOff>
      <xdr:row>79</xdr:row>
      <xdr:rowOff>76690</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2763500" y="13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67817</xdr:rowOff>
    </xdr:from>
    <xdr:ext cx="469744"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579428" y="136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56100</xdr:rowOff>
    </xdr:from>
    <xdr:to>
      <xdr:col>85</xdr:col>
      <xdr:colOff>127000</xdr:colOff>
      <xdr:row>98</xdr:row>
      <xdr:rowOff>108321</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858200"/>
          <a:ext cx="838200" cy="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108321</xdr:rowOff>
    </xdr:from>
    <xdr:to>
      <xdr:col>81</xdr:col>
      <xdr:colOff>50800</xdr:colOff>
      <xdr:row>98</xdr:row>
      <xdr:rowOff>118663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4592300" y="1691042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93464</xdr:rowOff>
    </xdr:from>
    <xdr:to>
      <xdr:col>76</xdr:col>
      <xdr:colOff>114300</xdr:colOff>
      <xdr:row>98</xdr:row>
      <xdr:rowOff>118663</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3703300" y="16895564"/>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77312</xdr:rowOff>
    </xdr:from>
    <xdr:to>
      <xdr:col>71</xdr:col>
      <xdr:colOff>177800</xdr:colOff>
      <xdr:row>98</xdr:row>
      <xdr:rowOff>93464</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879412"/>
          <a:ext cx="8890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5300</xdr:rowOff>
    </xdr:from>
    <xdr:to>
      <xdr:col>85</xdr:col>
      <xdr:colOff>177800</xdr:colOff>
      <xdr:row>98</xdr:row>
      <xdr:rowOff>106900</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116126</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7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57521</xdr:rowOff>
    </xdr:from>
    <xdr:to>
      <xdr:col>81</xdr:col>
      <xdr:colOff>101600</xdr:colOff>
      <xdr:row>98</xdr:row>
      <xdr:rowOff>159121</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150248</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95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67863</xdr:rowOff>
    </xdr:from>
    <xdr:to>
      <xdr:col>76</xdr:col>
      <xdr:colOff>165100</xdr:colOff>
      <xdr:row>98</xdr:row>
      <xdr:rowOff>169463</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160590</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42664</xdr:rowOff>
    </xdr:from>
    <xdr:to>
      <xdr:col>72</xdr:col>
      <xdr:colOff>38100</xdr:colOff>
      <xdr:row>98</xdr:row>
      <xdr:rowOff>144264</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8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135391</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6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26512</xdr:rowOff>
    </xdr:from>
    <xdr:to>
      <xdr:col>67</xdr:col>
      <xdr:colOff>101600</xdr:colOff>
      <xdr:row>98</xdr:row>
      <xdr:rowOff>128112</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8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119239</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69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xmlns=""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xmlns=""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xmlns=""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xmlns=""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xmlns=""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xmlns=""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xmlns=""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xmlns=""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xmlns=""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xmlns=""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xmlns=""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xmlns=""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xmlns=""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類似団体内平均値と比べると、各項目でほぼ平均あるいは低い水準となっている。</a:t>
          </a:r>
          <a:endParaRPr lang="ja-JP" altLang="ja-JP" sz="1400">
            <a:effectLst/>
          </a:endParaRPr>
        </a:p>
        <a:p>
          <a:r>
            <a:rPr kumimoji="1" lang="ja-JP" altLang="ja-JP" sz="1100">
              <a:solidFill>
                <a:schemeClr val="dk1"/>
              </a:solidFill>
              <a:effectLst/>
              <a:latin typeface="+mn-lt"/>
              <a:ea typeface="+mn-ea"/>
              <a:cs typeface="+mn-cs"/>
            </a:rPr>
            <a:t>民生費は高齢化率の増加、障がい者自立支援事業所の増加等に伴い増加傾向にある。令和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年度は住民税非課税世帯等に対する臨時特別給付金</a:t>
          </a:r>
          <a:r>
            <a:rPr kumimoji="1" lang="ja-JP" altLang="en-US" sz="1100">
              <a:solidFill>
                <a:schemeClr val="dk1"/>
              </a:solidFill>
              <a:effectLst/>
              <a:latin typeface="+mn-lt"/>
              <a:ea typeface="+mn-ea"/>
              <a:cs typeface="+mn-cs"/>
            </a:rPr>
            <a:t>等の減少</a:t>
          </a:r>
          <a:r>
            <a:rPr kumimoji="1" lang="ja-JP" altLang="ja-JP" sz="1100">
              <a:solidFill>
                <a:schemeClr val="dk1"/>
              </a:solidFill>
              <a:effectLst/>
              <a:latin typeface="+mn-lt"/>
              <a:ea typeface="+mn-ea"/>
              <a:cs typeface="+mn-cs"/>
            </a:rPr>
            <a:t>により前年度比で</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（住民一人あたり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9,535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下水道事業への繰出金・出資金が増加したものの</a:t>
          </a:r>
          <a:r>
            <a:rPr kumimoji="1" lang="ja-JP" altLang="ja-JP" sz="1100">
              <a:solidFill>
                <a:schemeClr val="dk1"/>
              </a:solidFill>
              <a:effectLst/>
              <a:latin typeface="+mn-lt"/>
              <a:ea typeface="+mn-ea"/>
              <a:cs typeface="+mn-cs"/>
            </a:rPr>
            <a:t>高見団地建替事業等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（前年比 総額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312,641</a:t>
          </a:r>
          <a:r>
            <a:rPr kumimoji="1" lang="ja-JP" altLang="ja-JP" sz="1100">
              <a:solidFill>
                <a:schemeClr val="dk1"/>
              </a:solidFill>
              <a:effectLst/>
              <a:latin typeface="+mn-lt"/>
              <a:ea typeface="+mn-ea"/>
              <a:cs typeface="+mn-cs"/>
            </a:rPr>
            <a:t>千円）により増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（住民一人あたり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6,755</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教育費については、御幸小学校</a:t>
          </a:r>
          <a:r>
            <a:rPr kumimoji="1" lang="ja-JP" altLang="en-US" sz="1100">
              <a:solidFill>
                <a:schemeClr val="dk1"/>
              </a:solidFill>
              <a:effectLst/>
              <a:latin typeface="+mn-lt"/>
              <a:ea typeface="+mn-ea"/>
              <a:cs typeface="+mn-cs"/>
            </a:rPr>
            <a:t>北</a:t>
          </a:r>
          <a:r>
            <a:rPr kumimoji="1" lang="ja-JP" altLang="ja-JP" sz="1100">
              <a:solidFill>
                <a:schemeClr val="dk1"/>
              </a:solidFill>
              <a:effectLst/>
              <a:latin typeface="+mn-lt"/>
              <a:ea typeface="+mn-ea"/>
              <a:cs typeface="+mn-cs"/>
            </a:rPr>
            <a:t>校舎大規模改造工事及び</a:t>
          </a:r>
          <a:r>
            <a:rPr kumimoji="1" lang="ja-JP" altLang="en-US" sz="1100">
              <a:solidFill>
                <a:schemeClr val="dk1"/>
              </a:solidFill>
              <a:effectLst/>
              <a:latin typeface="+mn-lt"/>
              <a:ea typeface="+mn-ea"/>
              <a:cs typeface="+mn-cs"/>
            </a:rPr>
            <a:t>物価高騰による給食調理等委託料・電気代</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の上昇</a:t>
          </a:r>
          <a:r>
            <a:rPr kumimoji="1" lang="ja-JP" altLang="ja-JP" sz="1100">
              <a:solidFill>
                <a:schemeClr val="dk1"/>
              </a:solidFill>
              <a:effectLst/>
              <a:latin typeface="+mn-lt"/>
              <a:ea typeface="+mn-ea"/>
              <a:cs typeface="+mn-cs"/>
            </a:rPr>
            <a:t>により増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（住民一人あたり</a:t>
          </a:r>
          <a:r>
            <a:rPr kumimoji="1" lang="en-US" altLang="ja-JP" sz="1100">
              <a:solidFill>
                <a:schemeClr val="dk1"/>
              </a:solidFill>
              <a:effectLst/>
              <a:latin typeface="+mn-lt"/>
              <a:ea typeface="+mn-ea"/>
              <a:cs typeface="+mn-cs"/>
            </a:rPr>
            <a:t>+11,832</a:t>
          </a:r>
          <a:r>
            <a:rPr kumimoji="1" lang="ja-JP" altLang="ja-JP" sz="1100">
              <a:solidFill>
                <a:schemeClr val="dk1"/>
              </a:solidFill>
              <a:effectLst/>
              <a:latin typeface="+mn-lt"/>
              <a:ea typeface="+mn-ea"/>
              <a:cs typeface="+mn-cs"/>
            </a:rPr>
            <a:t>円）となった。</a:t>
          </a:r>
          <a:endParaRPr lang="ja-JP" altLang="ja-JP" sz="1400">
            <a:effectLst/>
          </a:endParaRPr>
        </a:p>
        <a:p>
          <a:r>
            <a:rPr kumimoji="1" lang="ja-JP" altLang="ja-JP" sz="1100">
              <a:solidFill>
                <a:schemeClr val="dk1"/>
              </a:solidFill>
              <a:effectLst/>
              <a:latin typeface="+mn-lt"/>
              <a:ea typeface="+mn-ea"/>
              <a:cs typeface="+mn-cs"/>
            </a:rPr>
            <a:t>老朽化した施設の維持補修及び更新（建替えや複合化）が喫緊の課題となっており、うきは市公共施設等総合管理計画及び個別計画に基づき、施設の建替え等は十分な検討を行った上で財政健全化に努める。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継続的に黒字を確保しており、財政調整基金残高は適切な財源確保と歳出の精査により、近年取崩しを回避し増加傾向にある。今後の公共施設の更新等を見据え安易な取崩しは行わず最低水準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年度は、一般会計の実質収支で約</a:t>
          </a:r>
          <a:r>
            <a:rPr kumimoji="1" lang="en-US" altLang="ja-JP" sz="1100">
              <a:solidFill>
                <a:schemeClr val="dk1"/>
              </a:solidFill>
              <a:effectLst/>
              <a:latin typeface="+mn-lt"/>
              <a:ea typeface="+mn-ea"/>
              <a:cs typeface="+mn-cs"/>
            </a:rPr>
            <a:t>692</a:t>
          </a:r>
          <a:r>
            <a:rPr kumimoji="1" lang="ja-JP" altLang="ja-JP" sz="1100">
              <a:solidFill>
                <a:schemeClr val="dk1"/>
              </a:solidFill>
              <a:effectLst/>
              <a:latin typeface="+mn-lt"/>
              <a:ea typeface="+mn-ea"/>
              <a:cs typeface="+mn-cs"/>
            </a:rPr>
            <a:t>百万円の黒字であり、他の特別会計でもすべて黒字を確保でき、全会計連結で約</a:t>
          </a:r>
          <a:r>
            <a:rPr kumimoji="1" lang="en-US" altLang="ja-JP" sz="1100">
              <a:solidFill>
                <a:schemeClr val="dk1"/>
              </a:solidFill>
              <a:effectLst/>
              <a:latin typeface="+mn-lt"/>
              <a:ea typeface="+mn-ea"/>
              <a:cs typeface="+mn-cs"/>
            </a:rPr>
            <a:t>1,340</a:t>
          </a:r>
          <a:r>
            <a:rPr kumimoji="1" lang="ja-JP" altLang="ja-JP" sz="1100">
              <a:solidFill>
                <a:schemeClr val="dk1"/>
              </a:solidFill>
              <a:effectLst/>
              <a:latin typeface="+mn-lt"/>
              <a:ea typeface="+mn-ea"/>
              <a:cs typeface="+mn-cs"/>
            </a:rPr>
            <a:t>百万円の黒字となった。今後とも健全な財政運営に努める。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8" t="s">
        <v>82</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181"/>
      <c r="DK1" s="181"/>
      <c r="DL1" s="181"/>
      <c r="DM1" s="181"/>
      <c r="DN1" s="181"/>
      <c r="DO1" s="181"/>
    </row>
    <row r="2" spans="1:119" ht="24.75" thickBot="1" x14ac:dyDescent="0.2">
      <c r="B2" s="182" t="s">
        <v>83</v>
      </c>
      <c r="C2" s="182"/>
      <c r="D2" s="183"/>
    </row>
    <row r="3" spans="1:119" ht="18.75" customHeight="1" thickBot="1" x14ac:dyDescent="0.2">
      <c r="A3" s="181"/>
      <c r="B3" s="629" t="s">
        <v>84</v>
      </c>
      <c r="C3" s="630"/>
      <c r="D3" s="630"/>
      <c r="E3" s="631"/>
      <c r="F3" s="631"/>
      <c r="G3" s="631"/>
      <c r="H3" s="631"/>
      <c r="I3" s="631"/>
      <c r="J3" s="631"/>
      <c r="K3" s="631"/>
      <c r="L3" s="631" t="s">
        <v>85</v>
      </c>
      <c r="M3" s="631"/>
      <c r="N3" s="631"/>
      <c r="O3" s="631"/>
      <c r="P3" s="631"/>
      <c r="Q3" s="631"/>
      <c r="R3" s="634"/>
      <c r="S3" s="634"/>
      <c r="T3" s="634"/>
      <c r="U3" s="634"/>
      <c r="V3" s="635"/>
      <c r="W3" s="525" t="s">
        <v>86</v>
      </c>
      <c r="X3" s="526"/>
      <c r="Y3" s="526"/>
      <c r="Z3" s="526"/>
      <c r="AA3" s="526"/>
      <c r="AB3" s="630"/>
      <c r="AC3" s="634" t="s">
        <v>87</v>
      </c>
      <c r="AD3" s="526"/>
      <c r="AE3" s="526"/>
      <c r="AF3" s="526"/>
      <c r="AG3" s="526"/>
      <c r="AH3" s="526"/>
      <c r="AI3" s="526"/>
      <c r="AJ3" s="526"/>
      <c r="AK3" s="526"/>
      <c r="AL3" s="596"/>
      <c r="AM3" s="525" t="s">
        <v>88</v>
      </c>
      <c r="AN3" s="526"/>
      <c r="AO3" s="526"/>
      <c r="AP3" s="526"/>
      <c r="AQ3" s="526"/>
      <c r="AR3" s="526"/>
      <c r="AS3" s="526"/>
      <c r="AT3" s="526"/>
      <c r="AU3" s="526"/>
      <c r="AV3" s="526"/>
      <c r="AW3" s="526"/>
      <c r="AX3" s="596"/>
      <c r="AY3" s="588" t="s">
        <v>1</v>
      </c>
      <c r="AZ3" s="589"/>
      <c r="BA3" s="589"/>
      <c r="BB3" s="589"/>
      <c r="BC3" s="589"/>
      <c r="BD3" s="589"/>
      <c r="BE3" s="589"/>
      <c r="BF3" s="589"/>
      <c r="BG3" s="589"/>
      <c r="BH3" s="589"/>
      <c r="BI3" s="589"/>
      <c r="BJ3" s="589"/>
      <c r="BK3" s="589"/>
      <c r="BL3" s="589"/>
      <c r="BM3" s="638"/>
      <c r="BN3" s="525" t="s">
        <v>89</v>
      </c>
      <c r="BO3" s="526"/>
      <c r="BP3" s="526"/>
      <c r="BQ3" s="526"/>
      <c r="BR3" s="526"/>
      <c r="BS3" s="526"/>
      <c r="BT3" s="526"/>
      <c r="BU3" s="596"/>
      <c r="BV3" s="525" t="s">
        <v>90</v>
      </c>
      <c r="BW3" s="526"/>
      <c r="BX3" s="526"/>
      <c r="BY3" s="526"/>
      <c r="BZ3" s="526"/>
      <c r="CA3" s="526"/>
      <c r="CB3" s="526"/>
      <c r="CC3" s="596"/>
      <c r="CD3" s="588" t="s">
        <v>1</v>
      </c>
      <c r="CE3" s="589"/>
      <c r="CF3" s="589"/>
      <c r="CG3" s="589"/>
      <c r="CH3" s="589"/>
      <c r="CI3" s="589"/>
      <c r="CJ3" s="589"/>
      <c r="CK3" s="589"/>
      <c r="CL3" s="589"/>
      <c r="CM3" s="589"/>
      <c r="CN3" s="589"/>
      <c r="CO3" s="589"/>
      <c r="CP3" s="589"/>
      <c r="CQ3" s="589"/>
      <c r="CR3" s="589"/>
      <c r="CS3" s="638"/>
      <c r="CT3" s="525" t="s">
        <v>91</v>
      </c>
      <c r="CU3" s="526"/>
      <c r="CV3" s="526"/>
      <c r="CW3" s="526"/>
      <c r="CX3" s="526"/>
      <c r="CY3" s="526"/>
      <c r="CZ3" s="526"/>
      <c r="DA3" s="596"/>
      <c r="DB3" s="525" t="s">
        <v>92</v>
      </c>
      <c r="DC3" s="526"/>
      <c r="DD3" s="526"/>
      <c r="DE3" s="526"/>
      <c r="DF3" s="526"/>
      <c r="DG3" s="526"/>
      <c r="DH3" s="526"/>
      <c r="DI3" s="596"/>
    </row>
    <row r="4" spans="1:119" ht="18.75" customHeight="1" x14ac:dyDescent="0.15">
      <c r="A4" s="181"/>
      <c r="B4" s="604"/>
      <c r="C4" s="605"/>
      <c r="D4" s="605"/>
      <c r="E4" s="606"/>
      <c r="F4" s="606"/>
      <c r="G4" s="606"/>
      <c r="H4" s="606"/>
      <c r="I4" s="606"/>
      <c r="J4" s="606"/>
      <c r="K4" s="606"/>
      <c r="L4" s="606"/>
      <c r="M4" s="606"/>
      <c r="N4" s="606"/>
      <c r="O4" s="606"/>
      <c r="P4" s="606"/>
      <c r="Q4" s="606"/>
      <c r="R4" s="610"/>
      <c r="S4" s="610"/>
      <c r="T4" s="610"/>
      <c r="U4" s="610"/>
      <c r="V4" s="611"/>
      <c r="W4" s="597"/>
      <c r="X4" s="407"/>
      <c r="Y4" s="407"/>
      <c r="Z4" s="407"/>
      <c r="AA4" s="407"/>
      <c r="AB4" s="605"/>
      <c r="AC4" s="610"/>
      <c r="AD4" s="407"/>
      <c r="AE4" s="407"/>
      <c r="AF4" s="407"/>
      <c r="AG4" s="407"/>
      <c r="AH4" s="407"/>
      <c r="AI4" s="407"/>
      <c r="AJ4" s="407"/>
      <c r="AK4" s="407"/>
      <c r="AL4" s="598"/>
      <c r="AM4" s="547"/>
      <c r="AN4" s="445"/>
      <c r="AO4" s="445"/>
      <c r="AP4" s="445"/>
      <c r="AQ4" s="445"/>
      <c r="AR4" s="445"/>
      <c r="AS4" s="445"/>
      <c r="AT4" s="445"/>
      <c r="AU4" s="445"/>
      <c r="AV4" s="445"/>
      <c r="AW4" s="445"/>
      <c r="AX4" s="637"/>
      <c r="AY4" s="482" t="s">
        <v>93</v>
      </c>
      <c r="AZ4" s="483"/>
      <c r="BA4" s="483"/>
      <c r="BB4" s="483"/>
      <c r="BC4" s="483"/>
      <c r="BD4" s="483"/>
      <c r="BE4" s="483"/>
      <c r="BF4" s="483"/>
      <c r="BG4" s="483"/>
      <c r="BH4" s="483"/>
      <c r="BI4" s="483"/>
      <c r="BJ4" s="483"/>
      <c r="BK4" s="483"/>
      <c r="BL4" s="483"/>
      <c r="BM4" s="484"/>
      <c r="BN4" s="485">
        <v>18351157</v>
      </c>
      <c r="BO4" s="486"/>
      <c r="BP4" s="486"/>
      <c r="BQ4" s="486"/>
      <c r="BR4" s="486"/>
      <c r="BS4" s="486"/>
      <c r="BT4" s="486"/>
      <c r="BU4" s="487"/>
      <c r="BV4" s="485">
        <v>18721121</v>
      </c>
      <c r="BW4" s="486"/>
      <c r="BX4" s="486"/>
      <c r="BY4" s="486"/>
      <c r="BZ4" s="486"/>
      <c r="CA4" s="486"/>
      <c r="CB4" s="486"/>
      <c r="CC4" s="487"/>
      <c r="CD4" s="622" t="s">
        <v>94</v>
      </c>
      <c r="CE4" s="623"/>
      <c r="CF4" s="623"/>
      <c r="CG4" s="623"/>
      <c r="CH4" s="623"/>
      <c r="CI4" s="623"/>
      <c r="CJ4" s="623"/>
      <c r="CK4" s="623"/>
      <c r="CL4" s="623"/>
      <c r="CM4" s="623"/>
      <c r="CN4" s="623"/>
      <c r="CO4" s="623"/>
      <c r="CP4" s="623"/>
      <c r="CQ4" s="623"/>
      <c r="CR4" s="623"/>
      <c r="CS4" s="624"/>
      <c r="CT4" s="625">
        <v>7.7</v>
      </c>
      <c r="CU4" s="626"/>
      <c r="CV4" s="626"/>
      <c r="CW4" s="626"/>
      <c r="CX4" s="626"/>
      <c r="CY4" s="626"/>
      <c r="CZ4" s="626"/>
      <c r="DA4" s="627"/>
      <c r="DB4" s="625">
        <v>9.6999999999999993</v>
      </c>
      <c r="DC4" s="626"/>
      <c r="DD4" s="626"/>
      <c r="DE4" s="626"/>
      <c r="DF4" s="626"/>
      <c r="DG4" s="626"/>
      <c r="DH4" s="626"/>
      <c r="DI4" s="627"/>
    </row>
    <row r="5" spans="1:119" ht="18.75" customHeight="1" x14ac:dyDescent="0.15">
      <c r="A5" s="181"/>
      <c r="B5" s="632"/>
      <c r="C5" s="446"/>
      <c r="D5" s="446"/>
      <c r="E5" s="633"/>
      <c r="F5" s="633"/>
      <c r="G5" s="633"/>
      <c r="H5" s="633"/>
      <c r="I5" s="633"/>
      <c r="J5" s="633"/>
      <c r="K5" s="633"/>
      <c r="L5" s="633"/>
      <c r="M5" s="633"/>
      <c r="N5" s="633"/>
      <c r="O5" s="633"/>
      <c r="P5" s="633"/>
      <c r="Q5" s="633"/>
      <c r="R5" s="444"/>
      <c r="S5" s="444"/>
      <c r="T5" s="444"/>
      <c r="U5" s="444"/>
      <c r="V5" s="636"/>
      <c r="W5" s="547"/>
      <c r="X5" s="445"/>
      <c r="Y5" s="445"/>
      <c r="Z5" s="445"/>
      <c r="AA5" s="445"/>
      <c r="AB5" s="446"/>
      <c r="AC5" s="444"/>
      <c r="AD5" s="445"/>
      <c r="AE5" s="445"/>
      <c r="AF5" s="445"/>
      <c r="AG5" s="445"/>
      <c r="AH5" s="445"/>
      <c r="AI5" s="445"/>
      <c r="AJ5" s="445"/>
      <c r="AK5" s="445"/>
      <c r="AL5" s="637"/>
      <c r="AM5" s="513" t="s">
        <v>95</v>
      </c>
      <c r="AN5" s="413"/>
      <c r="AO5" s="413"/>
      <c r="AP5" s="413"/>
      <c r="AQ5" s="413"/>
      <c r="AR5" s="413"/>
      <c r="AS5" s="413"/>
      <c r="AT5" s="414"/>
      <c r="AU5" s="514" t="s">
        <v>96</v>
      </c>
      <c r="AV5" s="515"/>
      <c r="AW5" s="515"/>
      <c r="AX5" s="515"/>
      <c r="AY5" s="470" t="s">
        <v>97</v>
      </c>
      <c r="AZ5" s="471"/>
      <c r="BA5" s="471"/>
      <c r="BB5" s="471"/>
      <c r="BC5" s="471"/>
      <c r="BD5" s="471"/>
      <c r="BE5" s="471"/>
      <c r="BF5" s="471"/>
      <c r="BG5" s="471"/>
      <c r="BH5" s="471"/>
      <c r="BI5" s="471"/>
      <c r="BJ5" s="471"/>
      <c r="BK5" s="471"/>
      <c r="BL5" s="471"/>
      <c r="BM5" s="472"/>
      <c r="BN5" s="456">
        <v>17538049</v>
      </c>
      <c r="BO5" s="457"/>
      <c r="BP5" s="457"/>
      <c r="BQ5" s="457"/>
      <c r="BR5" s="457"/>
      <c r="BS5" s="457"/>
      <c r="BT5" s="457"/>
      <c r="BU5" s="458"/>
      <c r="BV5" s="456">
        <v>17693579</v>
      </c>
      <c r="BW5" s="457"/>
      <c r="BX5" s="457"/>
      <c r="BY5" s="457"/>
      <c r="BZ5" s="457"/>
      <c r="CA5" s="457"/>
      <c r="CB5" s="457"/>
      <c r="CC5" s="458"/>
      <c r="CD5" s="496" t="s">
        <v>98</v>
      </c>
      <c r="CE5" s="416"/>
      <c r="CF5" s="416"/>
      <c r="CG5" s="416"/>
      <c r="CH5" s="416"/>
      <c r="CI5" s="416"/>
      <c r="CJ5" s="416"/>
      <c r="CK5" s="416"/>
      <c r="CL5" s="416"/>
      <c r="CM5" s="416"/>
      <c r="CN5" s="416"/>
      <c r="CO5" s="416"/>
      <c r="CP5" s="416"/>
      <c r="CQ5" s="416"/>
      <c r="CR5" s="416"/>
      <c r="CS5" s="497"/>
      <c r="CT5" s="453">
        <v>82.6</v>
      </c>
      <c r="CU5" s="454"/>
      <c r="CV5" s="454"/>
      <c r="CW5" s="454"/>
      <c r="CX5" s="454"/>
      <c r="CY5" s="454"/>
      <c r="CZ5" s="454"/>
      <c r="DA5" s="455"/>
      <c r="DB5" s="453">
        <v>79.3</v>
      </c>
      <c r="DC5" s="454"/>
      <c r="DD5" s="454"/>
      <c r="DE5" s="454"/>
      <c r="DF5" s="454"/>
      <c r="DG5" s="454"/>
      <c r="DH5" s="454"/>
      <c r="DI5" s="455"/>
    </row>
    <row r="6" spans="1:119" ht="18.75" customHeight="1" x14ac:dyDescent="0.15">
      <c r="A6" s="181"/>
      <c r="B6" s="602" t="s">
        <v>99</v>
      </c>
      <c r="C6" s="443"/>
      <c r="D6" s="443"/>
      <c r="E6" s="603"/>
      <c r="F6" s="603"/>
      <c r="G6" s="603"/>
      <c r="H6" s="603"/>
      <c r="I6" s="603"/>
      <c r="J6" s="603"/>
      <c r="K6" s="603"/>
      <c r="L6" s="603" t="s">
        <v>100</v>
      </c>
      <c r="M6" s="603"/>
      <c r="N6" s="603"/>
      <c r="O6" s="603"/>
      <c r="P6" s="603"/>
      <c r="Q6" s="603"/>
      <c r="R6" s="441"/>
      <c r="S6" s="441"/>
      <c r="T6" s="441"/>
      <c r="U6" s="441"/>
      <c r="V6" s="609"/>
      <c r="W6" s="546" t="s">
        <v>101</v>
      </c>
      <c r="X6" s="442"/>
      <c r="Y6" s="442"/>
      <c r="Z6" s="442"/>
      <c r="AA6" s="442"/>
      <c r="AB6" s="443"/>
      <c r="AC6" s="614" t="s">
        <v>102</v>
      </c>
      <c r="AD6" s="615"/>
      <c r="AE6" s="615"/>
      <c r="AF6" s="615"/>
      <c r="AG6" s="615"/>
      <c r="AH6" s="615"/>
      <c r="AI6" s="615"/>
      <c r="AJ6" s="615"/>
      <c r="AK6" s="615"/>
      <c r="AL6" s="616"/>
      <c r="AM6" s="513" t="s">
        <v>103</v>
      </c>
      <c r="AN6" s="413"/>
      <c r="AO6" s="413"/>
      <c r="AP6" s="413"/>
      <c r="AQ6" s="413"/>
      <c r="AR6" s="413"/>
      <c r="AS6" s="413"/>
      <c r="AT6" s="414"/>
      <c r="AU6" s="514" t="s">
        <v>96</v>
      </c>
      <c r="AV6" s="515"/>
      <c r="AW6" s="515"/>
      <c r="AX6" s="515"/>
      <c r="AY6" s="470" t="s">
        <v>104</v>
      </c>
      <c r="AZ6" s="471"/>
      <c r="BA6" s="471"/>
      <c r="BB6" s="471"/>
      <c r="BC6" s="471"/>
      <c r="BD6" s="471"/>
      <c r="BE6" s="471"/>
      <c r="BF6" s="471"/>
      <c r="BG6" s="471"/>
      <c r="BH6" s="471"/>
      <c r="BI6" s="471"/>
      <c r="BJ6" s="471"/>
      <c r="BK6" s="471"/>
      <c r="BL6" s="471"/>
      <c r="BM6" s="472"/>
      <c r="BN6" s="456">
        <v>813108</v>
      </c>
      <c r="BO6" s="457"/>
      <c r="BP6" s="457"/>
      <c r="BQ6" s="457"/>
      <c r="BR6" s="457"/>
      <c r="BS6" s="457"/>
      <c r="BT6" s="457"/>
      <c r="BU6" s="458"/>
      <c r="BV6" s="456">
        <v>1027542</v>
      </c>
      <c r="BW6" s="457"/>
      <c r="BX6" s="457"/>
      <c r="BY6" s="457"/>
      <c r="BZ6" s="457"/>
      <c r="CA6" s="457"/>
      <c r="CB6" s="457"/>
      <c r="CC6" s="458"/>
      <c r="CD6" s="496" t="s">
        <v>105</v>
      </c>
      <c r="CE6" s="416"/>
      <c r="CF6" s="416"/>
      <c r="CG6" s="416"/>
      <c r="CH6" s="416"/>
      <c r="CI6" s="416"/>
      <c r="CJ6" s="416"/>
      <c r="CK6" s="416"/>
      <c r="CL6" s="416"/>
      <c r="CM6" s="416"/>
      <c r="CN6" s="416"/>
      <c r="CO6" s="416"/>
      <c r="CP6" s="416"/>
      <c r="CQ6" s="416"/>
      <c r="CR6" s="416"/>
      <c r="CS6" s="497"/>
      <c r="CT6" s="599">
        <v>83.7</v>
      </c>
      <c r="CU6" s="600"/>
      <c r="CV6" s="600"/>
      <c r="CW6" s="600"/>
      <c r="CX6" s="600"/>
      <c r="CY6" s="600"/>
      <c r="CZ6" s="600"/>
      <c r="DA6" s="601"/>
      <c r="DB6" s="599">
        <v>81.900000000000006</v>
      </c>
      <c r="DC6" s="600"/>
      <c r="DD6" s="600"/>
      <c r="DE6" s="600"/>
      <c r="DF6" s="600"/>
      <c r="DG6" s="600"/>
      <c r="DH6" s="600"/>
      <c r="DI6" s="601"/>
    </row>
    <row r="7" spans="1:119" ht="18.75" customHeight="1" x14ac:dyDescent="0.15">
      <c r="A7" s="181"/>
      <c r="B7" s="604"/>
      <c r="C7" s="605"/>
      <c r="D7" s="605"/>
      <c r="E7" s="606"/>
      <c r="F7" s="606"/>
      <c r="G7" s="606"/>
      <c r="H7" s="606"/>
      <c r="I7" s="606"/>
      <c r="J7" s="606"/>
      <c r="K7" s="606"/>
      <c r="L7" s="606"/>
      <c r="M7" s="606"/>
      <c r="N7" s="606"/>
      <c r="O7" s="606"/>
      <c r="P7" s="606"/>
      <c r="Q7" s="606"/>
      <c r="R7" s="610"/>
      <c r="S7" s="610"/>
      <c r="T7" s="610"/>
      <c r="U7" s="610"/>
      <c r="V7" s="611"/>
      <c r="W7" s="597"/>
      <c r="X7" s="407"/>
      <c r="Y7" s="407"/>
      <c r="Z7" s="407"/>
      <c r="AA7" s="407"/>
      <c r="AB7" s="605"/>
      <c r="AC7" s="617"/>
      <c r="AD7" s="408"/>
      <c r="AE7" s="408"/>
      <c r="AF7" s="408"/>
      <c r="AG7" s="408"/>
      <c r="AH7" s="408"/>
      <c r="AI7" s="408"/>
      <c r="AJ7" s="408"/>
      <c r="AK7" s="408"/>
      <c r="AL7" s="618"/>
      <c r="AM7" s="513" t="s">
        <v>106</v>
      </c>
      <c r="AN7" s="413"/>
      <c r="AO7" s="413"/>
      <c r="AP7" s="413"/>
      <c r="AQ7" s="413"/>
      <c r="AR7" s="413"/>
      <c r="AS7" s="413"/>
      <c r="AT7" s="414"/>
      <c r="AU7" s="514" t="s">
        <v>96</v>
      </c>
      <c r="AV7" s="515"/>
      <c r="AW7" s="515"/>
      <c r="AX7" s="515"/>
      <c r="AY7" s="470" t="s">
        <v>107</v>
      </c>
      <c r="AZ7" s="471"/>
      <c r="BA7" s="471"/>
      <c r="BB7" s="471"/>
      <c r="BC7" s="471"/>
      <c r="BD7" s="471"/>
      <c r="BE7" s="471"/>
      <c r="BF7" s="471"/>
      <c r="BG7" s="471"/>
      <c r="BH7" s="471"/>
      <c r="BI7" s="471"/>
      <c r="BJ7" s="471"/>
      <c r="BK7" s="471"/>
      <c r="BL7" s="471"/>
      <c r="BM7" s="472"/>
      <c r="BN7" s="456">
        <v>116240</v>
      </c>
      <c r="BO7" s="457"/>
      <c r="BP7" s="457"/>
      <c r="BQ7" s="457"/>
      <c r="BR7" s="457"/>
      <c r="BS7" s="457"/>
      <c r="BT7" s="457"/>
      <c r="BU7" s="458"/>
      <c r="BV7" s="456">
        <v>137906</v>
      </c>
      <c r="BW7" s="457"/>
      <c r="BX7" s="457"/>
      <c r="BY7" s="457"/>
      <c r="BZ7" s="457"/>
      <c r="CA7" s="457"/>
      <c r="CB7" s="457"/>
      <c r="CC7" s="458"/>
      <c r="CD7" s="496" t="s">
        <v>108</v>
      </c>
      <c r="CE7" s="416"/>
      <c r="CF7" s="416"/>
      <c r="CG7" s="416"/>
      <c r="CH7" s="416"/>
      <c r="CI7" s="416"/>
      <c r="CJ7" s="416"/>
      <c r="CK7" s="416"/>
      <c r="CL7" s="416"/>
      <c r="CM7" s="416"/>
      <c r="CN7" s="416"/>
      <c r="CO7" s="416"/>
      <c r="CP7" s="416"/>
      <c r="CQ7" s="416"/>
      <c r="CR7" s="416"/>
      <c r="CS7" s="497"/>
      <c r="CT7" s="456">
        <v>9037952</v>
      </c>
      <c r="CU7" s="457"/>
      <c r="CV7" s="457"/>
      <c r="CW7" s="457"/>
      <c r="CX7" s="457"/>
      <c r="CY7" s="457"/>
      <c r="CZ7" s="457"/>
      <c r="DA7" s="458"/>
      <c r="DB7" s="456">
        <v>9153648</v>
      </c>
      <c r="DC7" s="457"/>
      <c r="DD7" s="457"/>
      <c r="DE7" s="457"/>
      <c r="DF7" s="457"/>
      <c r="DG7" s="457"/>
      <c r="DH7" s="457"/>
      <c r="DI7" s="458"/>
    </row>
    <row r="8" spans="1:119" ht="18.75" customHeight="1" thickBot="1" x14ac:dyDescent="0.2">
      <c r="A8" s="181"/>
      <c r="B8" s="607"/>
      <c r="C8" s="552"/>
      <c r="D8" s="552"/>
      <c r="E8" s="608"/>
      <c r="F8" s="608"/>
      <c r="G8" s="608"/>
      <c r="H8" s="608"/>
      <c r="I8" s="608"/>
      <c r="J8" s="608"/>
      <c r="K8" s="608"/>
      <c r="L8" s="608"/>
      <c r="M8" s="608"/>
      <c r="N8" s="608"/>
      <c r="O8" s="608"/>
      <c r="P8" s="608"/>
      <c r="Q8" s="608"/>
      <c r="R8" s="612"/>
      <c r="S8" s="612"/>
      <c r="T8" s="612"/>
      <c r="U8" s="612"/>
      <c r="V8" s="613"/>
      <c r="W8" s="527"/>
      <c r="X8" s="528"/>
      <c r="Y8" s="528"/>
      <c r="Z8" s="528"/>
      <c r="AA8" s="528"/>
      <c r="AB8" s="552"/>
      <c r="AC8" s="619"/>
      <c r="AD8" s="620"/>
      <c r="AE8" s="620"/>
      <c r="AF8" s="620"/>
      <c r="AG8" s="620"/>
      <c r="AH8" s="620"/>
      <c r="AI8" s="620"/>
      <c r="AJ8" s="620"/>
      <c r="AK8" s="620"/>
      <c r="AL8" s="621"/>
      <c r="AM8" s="513" t="s">
        <v>109</v>
      </c>
      <c r="AN8" s="413"/>
      <c r="AO8" s="413"/>
      <c r="AP8" s="413"/>
      <c r="AQ8" s="413"/>
      <c r="AR8" s="413"/>
      <c r="AS8" s="413"/>
      <c r="AT8" s="414"/>
      <c r="AU8" s="514" t="s">
        <v>110</v>
      </c>
      <c r="AV8" s="515"/>
      <c r="AW8" s="515"/>
      <c r="AX8" s="515"/>
      <c r="AY8" s="470" t="s">
        <v>111</v>
      </c>
      <c r="AZ8" s="471"/>
      <c r="BA8" s="471"/>
      <c r="BB8" s="471"/>
      <c r="BC8" s="471"/>
      <c r="BD8" s="471"/>
      <c r="BE8" s="471"/>
      <c r="BF8" s="471"/>
      <c r="BG8" s="471"/>
      <c r="BH8" s="471"/>
      <c r="BI8" s="471"/>
      <c r="BJ8" s="471"/>
      <c r="BK8" s="471"/>
      <c r="BL8" s="471"/>
      <c r="BM8" s="472"/>
      <c r="BN8" s="456">
        <v>696868</v>
      </c>
      <c r="BO8" s="457"/>
      <c r="BP8" s="457"/>
      <c r="BQ8" s="457"/>
      <c r="BR8" s="457"/>
      <c r="BS8" s="457"/>
      <c r="BT8" s="457"/>
      <c r="BU8" s="458"/>
      <c r="BV8" s="456">
        <v>889636</v>
      </c>
      <c r="BW8" s="457"/>
      <c r="BX8" s="457"/>
      <c r="BY8" s="457"/>
      <c r="BZ8" s="457"/>
      <c r="CA8" s="457"/>
      <c r="CB8" s="457"/>
      <c r="CC8" s="458"/>
      <c r="CD8" s="496" t="s">
        <v>112</v>
      </c>
      <c r="CE8" s="416"/>
      <c r="CF8" s="416"/>
      <c r="CG8" s="416"/>
      <c r="CH8" s="416"/>
      <c r="CI8" s="416"/>
      <c r="CJ8" s="416"/>
      <c r="CK8" s="416"/>
      <c r="CL8" s="416"/>
      <c r="CM8" s="416"/>
      <c r="CN8" s="416"/>
      <c r="CO8" s="416"/>
      <c r="CP8" s="416"/>
      <c r="CQ8" s="416"/>
      <c r="CR8" s="416"/>
      <c r="CS8" s="497"/>
      <c r="CT8" s="559">
        <v>0.38</v>
      </c>
      <c r="CU8" s="560"/>
      <c r="CV8" s="560"/>
      <c r="CW8" s="560"/>
      <c r="CX8" s="560"/>
      <c r="CY8" s="560"/>
      <c r="CZ8" s="560"/>
      <c r="DA8" s="561"/>
      <c r="DB8" s="559">
        <v>0.39</v>
      </c>
      <c r="DC8" s="560"/>
      <c r="DD8" s="560"/>
      <c r="DE8" s="560"/>
      <c r="DF8" s="560"/>
      <c r="DG8" s="560"/>
      <c r="DH8" s="560"/>
      <c r="DI8" s="561"/>
    </row>
    <row r="9" spans="1:119" ht="18.75" customHeight="1" thickBot="1" x14ac:dyDescent="0.2">
      <c r="A9" s="181"/>
      <c r="B9" s="588" t="s">
        <v>113</v>
      </c>
      <c r="C9" s="589"/>
      <c r="D9" s="589"/>
      <c r="E9" s="589"/>
      <c r="F9" s="589"/>
      <c r="G9" s="589"/>
      <c r="H9" s="589"/>
      <c r="I9" s="589"/>
      <c r="J9" s="589"/>
      <c r="K9" s="507"/>
      <c r="L9" s="590" t="s">
        <v>114</v>
      </c>
      <c r="M9" s="591"/>
      <c r="N9" s="591"/>
      <c r="O9" s="591"/>
      <c r="P9" s="591"/>
      <c r="Q9" s="592"/>
      <c r="R9" s="593">
        <v>27981</v>
      </c>
      <c r="S9" s="594"/>
      <c r="T9" s="594"/>
      <c r="U9" s="594"/>
      <c r="V9" s="595"/>
      <c r="W9" s="525" t="s">
        <v>115</v>
      </c>
      <c r="X9" s="526"/>
      <c r="Y9" s="526"/>
      <c r="Z9" s="526"/>
      <c r="AA9" s="526"/>
      <c r="AB9" s="526"/>
      <c r="AC9" s="526"/>
      <c r="AD9" s="526"/>
      <c r="AE9" s="526"/>
      <c r="AF9" s="526"/>
      <c r="AG9" s="526"/>
      <c r="AH9" s="526"/>
      <c r="AI9" s="526"/>
      <c r="AJ9" s="526"/>
      <c r="AK9" s="526"/>
      <c r="AL9" s="596"/>
      <c r="AM9" s="513" t="s">
        <v>116</v>
      </c>
      <c r="AN9" s="413"/>
      <c r="AO9" s="413"/>
      <c r="AP9" s="413"/>
      <c r="AQ9" s="413"/>
      <c r="AR9" s="413"/>
      <c r="AS9" s="413"/>
      <c r="AT9" s="414"/>
      <c r="AU9" s="514" t="s">
        <v>96</v>
      </c>
      <c r="AV9" s="515"/>
      <c r="AW9" s="515"/>
      <c r="AX9" s="515"/>
      <c r="AY9" s="470" t="s">
        <v>117</v>
      </c>
      <c r="AZ9" s="471"/>
      <c r="BA9" s="471"/>
      <c r="BB9" s="471"/>
      <c r="BC9" s="471"/>
      <c r="BD9" s="471"/>
      <c r="BE9" s="471"/>
      <c r="BF9" s="471"/>
      <c r="BG9" s="471"/>
      <c r="BH9" s="471"/>
      <c r="BI9" s="471"/>
      <c r="BJ9" s="471"/>
      <c r="BK9" s="471"/>
      <c r="BL9" s="471"/>
      <c r="BM9" s="472"/>
      <c r="BN9" s="456">
        <v>-192768</v>
      </c>
      <c r="BO9" s="457"/>
      <c r="BP9" s="457"/>
      <c r="BQ9" s="457"/>
      <c r="BR9" s="457"/>
      <c r="BS9" s="457"/>
      <c r="BT9" s="457"/>
      <c r="BU9" s="458"/>
      <c r="BV9" s="456">
        <v>199171</v>
      </c>
      <c r="BW9" s="457"/>
      <c r="BX9" s="457"/>
      <c r="BY9" s="457"/>
      <c r="BZ9" s="457"/>
      <c r="CA9" s="457"/>
      <c r="CB9" s="457"/>
      <c r="CC9" s="458"/>
      <c r="CD9" s="496" t="s">
        <v>118</v>
      </c>
      <c r="CE9" s="416"/>
      <c r="CF9" s="416"/>
      <c r="CG9" s="416"/>
      <c r="CH9" s="416"/>
      <c r="CI9" s="416"/>
      <c r="CJ9" s="416"/>
      <c r="CK9" s="416"/>
      <c r="CL9" s="416"/>
      <c r="CM9" s="416"/>
      <c r="CN9" s="416"/>
      <c r="CO9" s="416"/>
      <c r="CP9" s="416"/>
      <c r="CQ9" s="416"/>
      <c r="CR9" s="416"/>
      <c r="CS9" s="497"/>
      <c r="CT9" s="453">
        <v>15</v>
      </c>
      <c r="CU9" s="454"/>
      <c r="CV9" s="454"/>
      <c r="CW9" s="454"/>
      <c r="CX9" s="454"/>
      <c r="CY9" s="454"/>
      <c r="CZ9" s="454"/>
      <c r="DA9" s="455"/>
      <c r="DB9" s="453">
        <v>11.7</v>
      </c>
      <c r="DC9" s="454"/>
      <c r="DD9" s="454"/>
      <c r="DE9" s="454"/>
      <c r="DF9" s="454"/>
      <c r="DG9" s="454"/>
      <c r="DH9" s="454"/>
      <c r="DI9" s="455"/>
    </row>
    <row r="10" spans="1:119" ht="18.75" customHeight="1" thickBot="1" x14ac:dyDescent="0.2">
      <c r="A10" s="181"/>
      <c r="B10" s="588"/>
      <c r="C10" s="589"/>
      <c r="D10" s="589"/>
      <c r="E10" s="589"/>
      <c r="F10" s="589"/>
      <c r="G10" s="589"/>
      <c r="H10" s="589"/>
      <c r="I10" s="589"/>
      <c r="J10" s="589"/>
      <c r="K10" s="507"/>
      <c r="L10" s="412" t="s">
        <v>119</v>
      </c>
      <c r="M10" s="413"/>
      <c r="N10" s="413"/>
      <c r="O10" s="413"/>
      <c r="P10" s="413"/>
      <c r="Q10" s="414"/>
      <c r="R10" s="409">
        <v>29509</v>
      </c>
      <c r="S10" s="410"/>
      <c r="T10" s="410"/>
      <c r="U10" s="410"/>
      <c r="V10" s="469"/>
      <c r="W10" s="597"/>
      <c r="X10" s="407"/>
      <c r="Y10" s="407"/>
      <c r="Z10" s="407"/>
      <c r="AA10" s="407"/>
      <c r="AB10" s="407"/>
      <c r="AC10" s="407"/>
      <c r="AD10" s="407"/>
      <c r="AE10" s="407"/>
      <c r="AF10" s="407"/>
      <c r="AG10" s="407"/>
      <c r="AH10" s="407"/>
      <c r="AI10" s="407"/>
      <c r="AJ10" s="407"/>
      <c r="AK10" s="407"/>
      <c r="AL10" s="598"/>
      <c r="AM10" s="513" t="s">
        <v>120</v>
      </c>
      <c r="AN10" s="413"/>
      <c r="AO10" s="413"/>
      <c r="AP10" s="413"/>
      <c r="AQ10" s="413"/>
      <c r="AR10" s="413"/>
      <c r="AS10" s="413"/>
      <c r="AT10" s="414"/>
      <c r="AU10" s="514" t="s">
        <v>121</v>
      </c>
      <c r="AV10" s="515"/>
      <c r="AW10" s="515"/>
      <c r="AX10" s="515"/>
      <c r="AY10" s="470" t="s">
        <v>122</v>
      </c>
      <c r="AZ10" s="471"/>
      <c r="BA10" s="471"/>
      <c r="BB10" s="471"/>
      <c r="BC10" s="471"/>
      <c r="BD10" s="471"/>
      <c r="BE10" s="471"/>
      <c r="BF10" s="471"/>
      <c r="BG10" s="471"/>
      <c r="BH10" s="471"/>
      <c r="BI10" s="471"/>
      <c r="BJ10" s="471"/>
      <c r="BK10" s="471"/>
      <c r="BL10" s="471"/>
      <c r="BM10" s="472"/>
      <c r="BN10" s="456">
        <v>101693</v>
      </c>
      <c r="BO10" s="457"/>
      <c r="BP10" s="457"/>
      <c r="BQ10" s="457"/>
      <c r="BR10" s="457"/>
      <c r="BS10" s="457"/>
      <c r="BT10" s="457"/>
      <c r="BU10" s="458"/>
      <c r="BV10" s="456">
        <v>268227</v>
      </c>
      <c r="BW10" s="457"/>
      <c r="BX10" s="457"/>
      <c r="BY10" s="457"/>
      <c r="BZ10" s="457"/>
      <c r="CA10" s="457"/>
      <c r="CB10" s="457"/>
      <c r="CC10" s="458"/>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8"/>
      <c r="C11" s="589"/>
      <c r="D11" s="589"/>
      <c r="E11" s="589"/>
      <c r="F11" s="589"/>
      <c r="G11" s="589"/>
      <c r="H11" s="589"/>
      <c r="I11" s="589"/>
      <c r="J11" s="589"/>
      <c r="K11" s="507"/>
      <c r="L11" s="417" t="s">
        <v>124</v>
      </c>
      <c r="M11" s="418"/>
      <c r="N11" s="418"/>
      <c r="O11" s="418"/>
      <c r="P11" s="418"/>
      <c r="Q11" s="419"/>
      <c r="R11" s="585" t="s">
        <v>125</v>
      </c>
      <c r="S11" s="586"/>
      <c r="T11" s="586"/>
      <c r="U11" s="586"/>
      <c r="V11" s="587"/>
      <c r="W11" s="597"/>
      <c r="X11" s="407"/>
      <c r="Y11" s="407"/>
      <c r="Z11" s="407"/>
      <c r="AA11" s="407"/>
      <c r="AB11" s="407"/>
      <c r="AC11" s="407"/>
      <c r="AD11" s="407"/>
      <c r="AE11" s="407"/>
      <c r="AF11" s="407"/>
      <c r="AG11" s="407"/>
      <c r="AH11" s="407"/>
      <c r="AI11" s="407"/>
      <c r="AJ11" s="407"/>
      <c r="AK11" s="407"/>
      <c r="AL11" s="598"/>
      <c r="AM11" s="513" t="s">
        <v>126</v>
      </c>
      <c r="AN11" s="413"/>
      <c r="AO11" s="413"/>
      <c r="AP11" s="413"/>
      <c r="AQ11" s="413"/>
      <c r="AR11" s="413"/>
      <c r="AS11" s="413"/>
      <c r="AT11" s="414"/>
      <c r="AU11" s="514" t="s">
        <v>127</v>
      </c>
      <c r="AV11" s="515"/>
      <c r="AW11" s="515"/>
      <c r="AX11" s="515"/>
      <c r="AY11" s="470" t="s">
        <v>128</v>
      </c>
      <c r="AZ11" s="471"/>
      <c r="BA11" s="471"/>
      <c r="BB11" s="471"/>
      <c r="BC11" s="471"/>
      <c r="BD11" s="471"/>
      <c r="BE11" s="471"/>
      <c r="BF11" s="471"/>
      <c r="BG11" s="471"/>
      <c r="BH11" s="471"/>
      <c r="BI11" s="471"/>
      <c r="BJ11" s="471"/>
      <c r="BK11" s="471"/>
      <c r="BL11" s="471"/>
      <c r="BM11" s="472"/>
      <c r="BN11" s="456">
        <v>359145</v>
      </c>
      <c r="BO11" s="457"/>
      <c r="BP11" s="457"/>
      <c r="BQ11" s="457"/>
      <c r="BR11" s="457"/>
      <c r="BS11" s="457"/>
      <c r="BT11" s="457"/>
      <c r="BU11" s="458"/>
      <c r="BV11" s="456">
        <v>0</v>
      </c>
      <c r="BW11" s="457"/>
      <c r="BX11" s="457"/>
      <c r="BY11" s="457"/>
      <c r="BZ11" s="457"/>
      <c r="CA11" s="457"/>
      <c r="CB11" s="457"/>
      <c r="CC11" s="458"/>
      <c r="CD11" s="496" t="s">
        <v>129</v>
      </c>
      <c r="CE11" s="416"/>
      <c r="CF11" s="416"/>
      <c r="CG11" s="416"/>
      <c r="CH11" s="416"/>
      <c r="CI11" s="416"/>
      <c r="CJ11" s="416"/>
      <c r="CK11" s="416"/>
      <c r="CL11" s="416"/>
      <c r="CM11" s="416"/>
      <c r="CN11" s="416"/>
      <c r="CO11" s="416"/>
      <c r="CP11" s="416"/>
      <c r="CQ11" s="416"/>
      <c r="CR11" s="416"/>
      <c r="CS11" s="497"/>
      <c r="CT11" s="559" t="s">
        <v>130</v>
      </c>
      <c r="CU11" s="560"/>
      <c r="CV11" s="560"/>
      <c r="CW11" s="560"/>
      <c r="CX11" s="560"/>
      <c r="CY11" s="560"/>
      <c r="CZ11" s="560"/>
      <c r="DA11" s="561"/>
      <c r="DB11" s="559" t="s">
        <v>130</v>
      </c>
      <c r="DC11" s="560"/>
      <c r="DD11" s="560"/>
      <c r="DE11" s="560"/>
      <c r="DF11" s="560"/>
      <c r="DG11" s="560"/>
      <c r="DH11" s="560"/>
      <c r="DI11" s="561"/>
    </row>
    <row r="12" spans="1:119" ht="18.75" customHeight="1" x14ac:dyDescent="0.15">
      <c r="A12" s="181"/>
      <c r="B12" s="562" t="s">
        <v>131</v>
      </c>
      <c r="C12" s="563"/>
      <c r="D12" s="563"/>
      <c r="E12" s="563"/>
      <c r="F12" s="563"/>
      <c r="G12" s="563"/>
      <c r="H12" s="563"/>
      <c r="I12" s="563"/>
      <c r="J12" s="563"/>
      <c r="K12" s="564"/>
      <c r="L12" s="571" t="s">
        <v>132</v>
      </c>
      <c r="M12" s="572"/>
      <c r="N12" s="572"/>
      <c r="O12" s="572"/>
      <c r="P12" s="572"/>
      <c r="Q12" s="573"/>
      <c r="R12" s="574">
        <v>28213</v>
      </c>
      <c r="S12" s="575"/>
      <c r="T12" s="575"/>
      <c r="U12" s="575"/>
      <c r="V12" s="576"/>
      <c r="W12" s="577" t="s">
        <v>1</v>
      </c>
      <c r="X12" s="515"/>
      <c r="Y12" s="515"/>
      <c r="Z12" s="515"/>
      <c r="AA12" s="515"/>
      <c r="AB12" s="578"/>
      <c r="AC12" s="579" t="s">
        <v>133</v>
      </c>
      <c r="AD12" s="580"/>
      <c r="AE12" s="580"/>
      <c r="AF12" s="580"/>
      <c r="AG12" s="581"/>
      <c r="AH12" s="579" t="s">
        <v>134</v>
      </c>
      <c r="AI12" s="580"/>
      <c r="AJ12" s="580"/>
      <c r="AK12" s="580"/>
      <c r="AL12" s="582"/>
      <c r="AM12" s="513" t="s">
        <v>135</v>
      </c>
      <c r="AN12" s="413"/>
      <c r="AO12" s="413"/>
      <c r="AP12" s="413"/>
      <c r="AQ12" s="413"/>
      <c r="AR12" s="413"/>
      <c r="AS12" s="413"/>
      <c r="AT12" s="414"/>
      <c r="AU12" s="514" t="s">
        <v>136</v>
      </c>
      <c r="AV12" s="515"/>
      <c r="AW12" s="515"/>
      <c r="AX12" s="515"/>
      <c r="AY12" s="470" t="s">
        <v>137</v>
      </c>
      <c r="AZ12" s="471"/>
      <c r="BA12" s="471"/>
      <c r="BB12" s="471"/>
      <c r="BC12" s="471"/>
      <c r="BD12" s="471"/>
      <c r="BE12" s="471"/>
      <c r="BF12" s="471"/>
      <c r="BG12" s="471"/>
      <c r="BH12" s="471"/>
      <c r="BI12" s="471"/>
      <c r="BJ12" s="471"/>
      <c r="BK12" s="471"/>
      <c r="BL12" s="471"/>
      <c r="BM12" s="472"/>
      <c r="BN12" s="456">
        <v>13831</v>
      </c>
      <c r="BO12" s="457"/>
      <c r="BP12" s="457"/>
      <c r="BQ12" s="457"/>
      <c r="BR12" s="457"/>
      <c r="BS12" s="457"/>
      <c r="BT12" s="457"/>
      <c r="BU12" s="458"/>
      <c r="BV12" s="456">
        <v>0</v>
      </c>
      <c r="BW12" s="457"/>
      <c r="BX12" s="457"/>
      <c r="BY12" s="457"/>
      <c r="BZ12" s="457"/>
      <c r="CA12" s="457"/>
      <c r="CB12" s="457"/>
      <c r="CC12" s="458"/>
      <c r="CD12" s="496" t="s">
        <v>138</v>
      </c>
      <c r="CE12" s="416"/>
      <c r="CF12" s="416"/>
      <c r="CG12" s="416"/>
      <c r="CH12" s="416"/>
      <c r="CI12" s="416"/>
      <c r="CJ12" s="416"/>
      <c r="CK12" s="416"/>
      <c r="CL12" s="416"/>
      <c r="CM12" s="416"/>
      <c r="CN12" s="416"/>
      <c r="CO12" s="416"/>
      <c r="CP12" s="416"/>
      <c r="CQ12" s="416"/>
      <c r="CR12" s="416"/>
      <c r="CS12" s="497"/>
      <c r="CT12" s="559" t="s">
        <v>139</v>
      </c>
      <c r="CU12" s="560"/>
      <c r="CV12" s="560"/>
      <c r="CW12" s="560"/>
      <c r="CX12" s="560"/>
      <c r="CY12" s="560"/>
      <c r="CZ12" s="560"/>
      <c r="DA12" s="561"/>
      <c r="DB12" s="559" t="s">
        <v>140</v>
      </c>
      <c r="DC12" s="560"/>
      <c r="DD12" s="560"/>
      <c r="DE12" s="560"/>
      <c r="DF12" s="560"/>
      <c r="DG12" s="560"/>
      <c r="DH12" s="560"/>
      <c r="DI12" s="561"/>
    </row>
    <row r="13" spans="1:119" ht="18.75" customHeight="1" x14ac:dyDescent="0.15">
      <c r="A13" s="181"/>
      <c r="B13" s="565"/>
      <c r="C13" s="566"/>
      <c r="D13" s="566"/>
      <c r="E13" s="566"/>
      <c r="F13" s="566"/>
      <c r="G13" s="566"/>
      <c r="H13" s="566"/>
      <c r="I13" s="566"/>
      <c r="J13" s="566"/>
      <c r="K13" s="567"/>
      <c r="L13" s="190"/>
      <c r="M13" s="540" t="s">
        <v>141</v>
      </c>
      <c r="N13" s="541"/>
      <c r="O13" s="541"/>
      <c r="P13" s="541"/>
      <c r="Q13" s="542"/>
      <c r="R13" s="543">
        <v>27870</v>
      </c>
      <c r="S13" s="544"/>
      <c r="T13" s="544"/>
      <c r="U13" s="544"/>
      <c r="V13" s="545"/>
      <c r="W13" s="546" t="s">
        <v>142</v>
      </c>
      <c r="X13" s="442"/>
      <c r="Y13" s="442"/>
      <c r="Z13" s="442"/>
      <c r="AA13" s="442"/>
      <c r="AB13" s="443"/>
      <c r="AC13" s="409">
        <v>2125</v>
      </c>
      <c r="AD13" s="410"/>
      <c r="AE13" s="410"/>
      <c r="AF13" s="410"/>
      <c r="AG13" s="411"/>
      <c r="AH13" s="409">
        <v>2266</v>
      </c>
      <c r="AI13" s="410"/>
      <c r="AJ13" s="410"/>
      <c r="AK13" s="410"/>
      <c r="AL13" s="469"/>
      <c r="AM13" s="513" t="s">
        <v>143</v>
      </c>
      <c r="AN13" s="413"/>
      <c r="AO13" s="413"/>
      <c r="AP13" s="413"/>
      <c r="AQ13" s="413"/>
      <c r="AR13" s="413"/>
      <c r="AS13" s="413"/>
      <c r="AT13" s="414"/>
      <c r="AU13" s="514" t="s">
        <v>144</v>
      </c>
      <c r="AV13" s="515"/>
      <c r="AW13" s="515"/>
      <c r="AX13" s="515"/>
      <c r="AY13" s="470" t="s">
        <v>145</v>
      </c>
      <c r="AZ13" s="471"/>
      <c r="BA13" s="471"/>
      <c r="BB13" s="471"/>
      <c r="BC13" s="471"/>
      <c r="BD13" s="471"/>
      <c r="BE13" s="471"/>
      <c r="BF13" s="471"/>
      <c r="BG13" s="471"/>
      <c r="BH13" s="471"/>
      <c r="BI13" s="471"/>
      <c r="BJ13" s="471"/>
      <c r="BK13" s="471"/>
      <c r="BL13" s="471"/>
      <c r="BM13" s="472"/>
      <c r="BN13" s="456">
        <v>254239</v>
      </c>
      <c r="BO13" s="457"/>
      <c r="BP13" s="457"/>
      <c r="BQ13" s="457"/>
      <c r="BR13" s="457"/>
      <c r="BS13" s="457"/>
      <c r="BT13" s="457"/>
      <c r="BU13" s="458"/>
      <c r="BV13" s="456">
        <v>467398</v>
      </c>
      <c r="BW13" s="457"/>
      <c r="BX13" s="457"/>
      <c r="BY13" s="457"/>
      <c r="BZ13" s="457"/>
      <c r="CA13" s="457"/>
      <c r="CB13" s="457"/>
      <c r="CC13" s="458"/>
      <c r="CD13" s="496" t="s">
        <v>146</v>
      </c>
      <c r="CE13" s="416"/>
      <c r="CF13" s="416"/>
      <c r="CG13" s="416"/>
      <c r="CH13" s="416"/>
      <c r="CI13" s="416"/>
      <c r="CJ13" s="416"/>
      <c r="CK13" s="416"/>
      <c r="CL13" s="416"/>
      <c r="CM13" s="416"/>
      <c r="CN13" s="416"/>
      <c r="CO13" s="416"/>
      <c r="CP13" s="416"/>
      <c r="CQ13" s="416"/>
      <c r="CR13" s="416"/>
      <c r="CS13" s="497"/>
      <c r="CT13" s="453">
        <v>6.6</v>
      </c>
      <c r="CU13" s="454"/>
      <c r="CV13" s="454"/>
      <c r="CW13" s="454"/>
      <c r="CX13" s="454"/>
      <c r="CY13" s="454"/>
      <c r="CZ13" s="454"/>
      <c r="DA13" s="455"/>
      <c r="DB13" s="453">
        <v>7</v>
      </c>
      <c r="DC13" s="454"/>
      <c r="DD13" s="454"/>
      <c r="DE13" s="454"/>
      <c r="DF13" s="454"/>
      <c r="DG13" s="454"/>
      <c r="DH13" s="454"/>
      <c r="DI13" s="455"/>
    </row>
    <row r="14" spans="1:119" ht="18.75" customHeight="1" thickBot="1" x14ac:dyDescent="0.2">
      <c r="A14" s="181"/>
      <c r="B14" s="565"/>
      <c r="C14" s="566"/>
      <c r="D14" s="566"/>
      <c r="E14" s="566"/>
      <c r="F14" s="566"/>
      <c r="G14" s="566"/>
      <c r="H14" s="566"/>
      <c r="I14" s="566"/>
      <c r="J14" s="566"/>
      <c r="K14" s="567"/>
      <c r="L14" s="530" t="s">
        <v>147</v>
      </c>
      <c r="M14" s="583"/>
      <c r="N14" s="583"/>
      <c r="O14" s="583"/>
      <c r="P14" s="583"/>
      <c r="Q14" s="584"/>
      <c r="R14" s="543">
        <v>28564</v>
      </c>
      <c r="S14" s="544"/>
      <c r="T14" s="544"/>
      <c r="U14" s="544"/>
      <c r="V14" s="545"/>
      <c r="W14" s="547"/>
      <c r="X14" s="445"/>
      <c r="Y14" s="445"/>
      <c r="Z14" s="445"/>
      <c r="AA14" s="445"/>
      <c r="AB14" s="446"/>
      <c r="AC14" s="536">
        <v>15.7</v>
      </c>
      <c r="AD14" s="537"/>
      <c r="AE14" s="537"/>
      <c r="AF14" s="537"/>
      <c r="AG14" s="538"/>
      <c r="AH14" s="536">
        <v>15.5</v>
      </c>
      <c r="AI14" s="537"/>
      <c r="AJ14" s="537"/>
      <c r="AK14" s="537"/>
      <c r="AL14" s="539"/>
      <c r="AM14" s="513"/>
      <c r="AN14" s="413"/>
      <c r="AO14" s="413"/>
      <c r="AP14" s="413"/>
      <c r="AQ14" s="413"/>
      <c r="AR14" s="413"/>
      <c r="AS14" s="413"/>
      <c r="AT14" s="414"/>
      <c r="AU14" s="514"/>
      <c r="AV14" s="515"/>
      <c r="AW14" s="515"/>
      <c r="AX14" s="515"/>
      <c r="AY14" s="470"/>
      <c r="AZ14" s="471"/>
      <c r="BA14" s="471"/>
      <c r="BB14" s="471"/>
      <c r="BC14" s="471"/>
      <c r="BD14" s="471"/>
      <c r="BE14" s="471"/>
      <c r="BF14" s="471"/>
      <c r="BG14" s="471"/>
      <c r="BH14" s="471"/>
      <c r="BI14" s="471"/>
      <c r="BJ14" s="471"/>
      <c r="BK14" s="471"/>
      <c r="BL14" s="471"/>
      <c r="BM14" s="472"/>
      <c r="BN14" s="456"/>
      <c r="BO14" s="457"/>
      <c r="BP14" s="457"/>
      <c r="BQ14" s="457"/>
      <c r="BR14" s="457"/>
      <c r="BS14" s="457"/>
      <c r="BT14" s="457"/>
      <c r="BU14" s="458"/>
      <c r="BV14" s="456"/>
      <c r="BW14" s="457"/>
      <c r="BX14" s="457"/>
      <c r="BY14" s="457"/>
      <c r="BZ14" s="457"/>
      <c r="CA14" s="457"/>
      <c r="CB14" s="457"/>
      <c r="CC14" s="458"/>
      <c r="CD14" s="493" t="s">
        <v>148</v>
      </c>
      <c r="CE14" s="494"/>
      <c r="CF14" s="494"/>
      <c r="CG14" s="494"/>
      <c r="CH14" s="494"/>
      <c r="CI14" s="494"/>
      <c r="CJ14" s="494"/>
      <c r="CK14" s="494"/>
      <c r="CL14" s="494"/>
      <c r="CM14" s="494"/>
      <c r="CN14" s="494"/>
      <c r="CO14" s="494"/>
      <c r="CP14" s="494"/>
      <c r="CQ14" s="494"/>
      <c r="CR14" s="494"/>
      <c r="CS14" s="495"/>
      <c r="CT14" s="553" t="s">
        <v>139</v>
      </c>
      <c r="CU14" s="554"/>
      <c r="CV14" s="554"/>
      <c r="CW14" s="554"/>
      <c r="CX14" s="554"/>
      <c r="CY14" s="554"/>
      <c r="CZ14" s="554"/>
      <c r="DA14" s="555"/>
      <c r="DB14" s="553" t="s">
        <v>139</v>
      </c>
      <c r="DC14" s="554"/>
      <c r="DD14" s="554"/>
      <c r="DE14" s="554"/>
      <c r="DF14" s="554"/>
      <c r="DG14" s="554"/>
      <c r="DH14" s="554"/>
      <c r="DI14" s="555"/>
    </row>
    <row r="15" spans="1:119" ht="18.75" customHeight="1" x14ac:dyDescent="0.15">
      <c r="A15" s="181"/>
      <c r="B15" s="565"/>
      <c r="C15" s="566"/>
      <c r="D15" s="566"/>
      <c r="E15" s="566"/>
      <c r="F15" s="566"/>
      <c r="G15" s="566"/>
      <c r="H15" s="566"/>
      <c r="I15" s="566"/>
      <c r="J15" s="566"/>
      <c r="K15" s="567"/>
      <c r="L15" s="190"/>
      <c r="M15" s="540" t="s">
        <v>141</v>
      </c>
      <c r="N15" s="541"/>
      <c r="O15" s="541"/>
      <c r="P15" s="541"/>
      <c r="Q15" s="542"/>
      <c r="R15" s="543">
        <v>28280</v>
      </c>
      <c r="S15" s="544"/>
      <c r="T15" s="544"/>
      <c r="U15" s="544"/>
      <c r="V15" s="545"/>
      <c r="W15" s="546" t="s">
        <v>149</v>
      </c>
      <c r="X15" s="442"/>
      <c r="Y15" s="442"/>
      <c r="Z15" s="442"/>
      <c r="AA15" s="442"/>
      <c r="AB15" s="443"/>
      <c r="AC15" s="409">
        <v>3678</v>
      </c>
      <c r="AD15" s="410"/>
      <c r="AE15" s="410"/>
      <c r="AF15" s="410"/>
      <c r="AG15" s="411"/>
      <c r="AH15" s="409">
        <v>3890</v>
      </c>
      <c r="AI15" s="410"/>
      <c r="AJ15" s="410"/>
      <c r="AK15" s="410"/>
      <c r="AL15" s="469"/>
      <c r="AM15" s="513"/>
      <c r="AN15" s="413"/>
      <c r="AO15" s="413"/>
      <c r="AP15" s="413"/>
      <c r="AQ15" s="413"/>
      <c r="AR15" s="413"/>
      <c r="AS15" s="413"/>
      <c r="AT15" s="414"/>
      <c r="AU15" s="514"/>
      <c r="AV15" s="515"/>
      <c r="AW15" s="515"/>
      <c r="AX15" s="515"/>
      <c r="AY15" s="482" t="s">
        <v>150</v>
      </c>
      <c r="AZ15" s="483"/>
      <c r="BA15" s="483"/>
      <c r="BB15" s="483"/>
      <c r="BC15" s="483"/>
      <c r="BD15" s="483"/>
      <c r="BE15" s="483"/>
      <c r="BF15" s="483"/>
      <c r="BG15" s="483"/>
      <c r="BH15" s="483"/>
      <c r="BI15" s="483"/>
      <c r="BJ15" s="483"/>
      <c r="BK15" s="483"/>
      <c r="BL15" s="483"/>
      <c r="BM15" s="484"/>
      <c r="BN15" s="485">
        <v>3133923</v>
      </c>
      <c r="BO15" s="486"/>
      <c r="BP15" s="486"/>
      <c r="BQ15" s="486"/>
      <c r="BR15" s="486"/>
      <c r="BS15" s="486"/>
      <c r="BT15" s="486"/>
      <c r="BU15" s="487"/>
      <c r="BV15" s="485">
        <v>2979933</v>
      </c>
      <c r="BW15" s="486"/>
      <c r="BX15" s="486"/>
      <c r="BY15" s="486"/>
      <c r="BZ15" s="486"/>
      <c r="CA15" s="486"/>
      <c r="CB15" s="486"/>
      <c r="CC15" s="487"/>
      <c r="CD15" s="556" t="s">
        <v>151</v>
      </c>
      <c r="CE15" s="557"/>
      <c r="CF15" s="557"/>
      <c r="CG15" s="557"/>
      <c r="CH15" s="557"/>
      <c r="CI15" s="557"/>
      <c r="CJ15" s="557"/>
      <c r="CK15" s="557"/>
      <c r="CL15" s="557"/>
      <c r="CM15" s="557"/>
      <c r="CN15" s="557"/>
      <c r="CO15" s="557"/>
      <c r="CP15" s="557"/>
      <c r="CQ15" s="557"/>
      <c r="CR15" s="557"/>
      <c r="CS15" s="55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5"/>
      <c r="C16" s="566"/>
      <c r="D16" s="566"/>
      <c r="E16" s="566"/>
      <c r="F16" s="566"/>
      <c r="G16" s="566"/>
      <c r="H16" s="566"/>
      <c r="I16" s="566"/>
      <c r="J16" s="566"/>
      <c r="K16" s="567"/>
      <c r="L16" s="530" t="s">
        <v>152</v>
      </c>
      <c r="M16" s="531"/>
      <c r="N16" s="531"/>
      <c r="O16" s="531"/>
      <c r="P16" s="531"/>
      <c r="Q16" s="532"/>
      <c r="R16" s="533" t="s">
        <v>153</v>
      </c>
      <c r="S16" s="534"/>
      <c r="T16" s="534"/>
      <c r="U16" s="534"/>
      <c r="V16" s="535"/>
      <c r="W16" s="547"/>
      <c r="X16" s="445"/>
      <c r="Y16" s="445"/>
      <c r="Z16" s="445"/>
      <c r="AA16" s="445"/>
      <c r="AB16" s="446"/>
      <c r="AC16" s="536">
        <v>27.1</v>
      </c>
      <c r="AD16" s="537"/>
      <c r="AE16" s="537"/>
      <c r="AF16" s="537"/>
      <c r="AG16" s="538"/>
      <c r="AH16" s="536">
        <v>26.7</v>
      </c>
      <c r="AI16" s="537"/>
      <c r="AJ16" s="537"/>
      <c r="AK16" s="537"/>
      <c r="AL16" s="539"/>
      <c r="AM16" s="513"/>
      <c r="AN16" s="413"/>
      <c r="AO16" s="413"/>
      <c r="AP16" s="413"/>
      <c r="AQ16" s="413"/>
      <c r="AR16" s="413"/>
      <c r="AS16" s="413"/>
      <c r="AT16" s="414"/>
      <c r="AU16" s="514"/>
      <c r="AV16" s="515"/>
      <c r="AW16" s="515"/>
      <c r="AX16" s="515"/>
      <c r="AY16" s="470" t="s">
        <v>154</v>
      </c>
      <c r="AZ16" s="471"/>
      <c r="BA16" s="471"/>
      <c r="BB16" s="471"/>
      <c r="BC16" s="471"/>
      <c r="BD16" s="471"/>
      <c r="BE16" s="471"/>
      <c r="BF16" s="471"/>
      <c r="BG16" s="471"/>
      <c r="BH16" s="471"/>
      <c r="BI16" s="471"/>
      <c r="BJ16" s="471"/>
      <c r="BK16" s="471"/>
      <c r="BL16" s="471"/>
      <c r="BM16" s="472"/>
      <c r="BN16" s="456">
        <v>8148138</v>
      </c>
      <c r="BO16" s="457"/>
      <c r="BP16" s="457"/>
      <c r="BQ16" s="457"/>
      <c r="BR16" s="457"/>
      <c r="BS16" s="457"/>
      <c r="BT16" s="457"/>
      <c r="BU16" s="458"/>
      <c r="BV16" s="456">
        <v>8026933</v>
      </c>
      <c r="BW16" s="457"/>
      <c r="BX16" s="457"/>
      <c r="BY16" s="457"/>
      <c r="BZ16" s="457"/>
      <c r="CA16" s="457"/>
      <c r="CB16" s="457"/>
      <c r="CC16" s="458"/>
      <c r="CD16" s="194"/>
      <c r="CE16" s="488"/>
      <c r="CF16" s="488"/>
      <c r="CG16" s="488"/>
      <c r="CH16" s="488"/>
      <c r="CI16" s="488"/>
      <c r="CJ16" s="488"/>
      <c r="CK16" s="488"/>
      <c r="CL16" s="488"/>
      <c r="CM16" s="488"/>
      <c r="CN16" s="488"/>
      <c r="CO16" s="488"/>
      <c r="CP16" s="488"/>
      <c r="CQ16" s="488"/>
      <c r="CR16" s="488"/>
      <c r="CS16" s="489"/>
      <c r="CT16" s="453"/>
      <c r="CU16" s="454"/>
      <c r="CV16" s="454"/>
      <c r="CW16" s="454"/>
      <c r="CX16" s="454"/>
      <c r="CY16" s="454"/>
      <c r="CZ16" s="454"/>
      <c r="DA16" s="455"/>
      <c r="DB16" s="453"/>
      <c r="DC16" s="454"/>
      <c r="DD16" s="454"/>
      <c r="DE16" s="454"/>
      <c r="DF16" s="454"/>
      <c r="DG16" s="454"/>
      <c r="DH16" s="454"/>
      <c r="DI16" s="455"/>
    </row>
    <row r="17" spans="1:113" ht="18.75" customHeight="1" thickBot="1" x14ac:dyDescent="0.2">
      <c r="A17" s="181"/>
      <c r="B17" s="568"/>
      <c r="C17" s="569"/>
      <c r="D17" s="569"/>
      <c r="E17" s="569"/>
      <c r="F17" s="569"/>
      <c r="G17" s="569"/>
      <c r="H17" s="569"/>
      <c r="I17" s="569"/>
      <c r="J17" s="569"/>
      <c r="K17" s="570"/>
      <c r="L17" s="195"/>
      <c r="M17" s="549" t="s">
        <v>155</v>
      </c>
      <c r="N17" s="550"/>
      <c r="O17" s="550"/>
      <c r="P17" s="550"/>
      <c r="Q17" s="551"/>
      <c r="R17" s="533" t="s">
        <v>156</v>
      </c>
      <c r="S17" s="534"/>
      <c r="T17" s="534"/>
      <c r="U17" s="534"/>
      <c r="V17" s="535"/>
      <c r="W17" s="546" t="s">
        <v>157</v>
      </c>
      <c r="X17" s="442"/>
      <c r="Y17" s="442"/>
      <c r="Z17" s="442"/>
      <c r="AA17" s="442"/>
      <c r="AB17" s="443"/>
      <c r="AC17" s="409">
        <v>7767</v>
      </c>
      <c r="AD17" s="410"/>
      <c r="AE17" s="410"/>
      <c r="AF17" s="410"/>
      <c r="AG17" s="411"/>
      <c r="AH17" s="409">
        <v>8428</v>
      </c>
      <c r="AI17" s="410"/>
      <c r="AJ17" s="410"/>
      <c r="AK17" s="410"/>
      <c r="AL17" s="469"/>
      <c r="AM17" s="513"/>
      <c r="AN17" s="413"/>
      <c r="AO17" s="413"/>
      <c r="AP17" s="413"/>
      <c r="AQ17" s="413"/>
      <c r="AR17" s="413"/>
      <c r="AS17" s="413"/>
      <c r="AT17" s="414"/>
      <c r="AU17" s="514"/>
      <c r="AV17" s="515"/>
      <c r="AW17" s="515"/>
      <c r="AX17" s="515"/>
      <c r="AY17" s="470" t="s">
        <v>158</v>
      </c>
      <c r="AZ17" s="471"/>
      <c r="BA17" s="471"/>
      <c r="BB17" s="471"/>
      <c r="BC17" s="471"/>
      <c r="BD17" s="471"/>
      <c r="BE17" s="471"/>
      <c r="BF17" s="471"/>
      <c r="BG17" s="471"/>
      <c r="BH17" s="471"/>
      <c r="BI17" s="471"/>
      <c r="BJ17" s="471"/>
      <c r="BK17" s="471"/>
      <c r="BL17" s="471"/>
      <c r="BM17" s="472"/>
      <c r="BN17" s="456">
        <v>3910802</v>
      </c>
      <c r="BO17" s="457"/>
      <c r="BP17" s="457"/>
      <c r="BQ17" s="457"/>
      <c r="BR17" s="457"/>
      <c r="BS17" s="457"/>
      <c r="BT17" s="457"/>
      <c r="BU17" s="458"/>
      <c r="BV17" s="456">
        <v>3702096</v>
      </c>
      <c r="BW17" s="457"/>
      <c r="BX17" s="457"/>
      <c r="BY17" s="457"/>
      <c r="BZ17" s="457"/>
      <c r="CA17" s="457"/>
      <c r="CB17" s="457"/>
      <c r="CC17" s="458"/>
      <c r="CD17" s="194"/>
      <c r="CE17" s="488"/>
      <c r="CF17" s="488"/>
      <c r="CG17" s="488"/>
      <c r="CH17" s="488"/>
      <c r="CI17" s="488"/>
      <c r="CJ17" s="488"/>
      <c r="CK17" s="488"/>
      <c r="CL17" s="488"/>
      <c r="CM17" s="488"/>
      <c r="CN17" s="488"/>
      <c r="CO17" s="488"/>
      <c r="CP17" s="488"/>
      <c r="CQ17" s="488"/>
      <c r="CR17" s="488"/>
      <c r="CS17" s="489"/>
      <c r="CT17" s="453"/>
      <c r="CU17" s="454"/>
      <c r="CV17" s="454"/>
      <c r="CW17" s="454"/>
      <c r="CX17" s="454"/>
      <c r="CY17" s="454"/>
      <c r="CZ17" s="454"/>
      <c r="DA17" s="455"/>
      <c r="DB17" s="453"/>
      <c r="DC17" s="454"/>
      <c r="DD17" s="454"/>
      <c r="DE17" s="454"/>
      <c r="DF17" s="454"/>
      <c r="DG17" s="454"/>
      <c r="DH17" s="454"/>
      <c r="DI17" s="455"/>
    </row>
    <row r="18" spans="1:113" ht="18.75" customHeight="1" thickBot="1" x14ac:dyDescent="0.2">
      <c r="A18" s="181"/>
      <c r="B18" s="506" t="s">
        <v>159</v>
      </c>
      <c r="C18" s="507"/>
      <c r="D18" s="507"/>
      <c r="E18" s="508"/>
      <c r="F18" s="508"/>
      <c r="G18" s="508"/>
      <c r="H18" s="508"/>
      <c r="I18" s="508"/>
      <c r="J18" s="508"/>
      <c r="K18" s="508"/>
      <c r="L18" s="509">
        <v>117.46</v>
      </c>
      <c r="M18" s="509"/>
      <c r="N18" s="509"/>
      <c r="O18" s="509"/>
      <c r="P18" s="509"/>
      <c r="Q18" s="509"/>
      <c r="R18" s="510"/>
      <c r="S18" s="510"/>
      <c r="T18" s="510"/>
      <c r="U18" s="510"/>
      <c r="V18" s="511"/>
      <c r="W18" s="527"/>
      <c r="X18" s="528"/>
      <c r="Y18" s="528"/>
      <c r="Z18" s="528"/>
      <c r="AA18" s="528"/>
      <c r="AB18" s="552"/>
      <c r="AC18" s="426">
        <v>57.2</v>
      </c>
      <c r="AD18" s="427"/>
      <c r="AE18" s="427"/>
      <c r="AF18" s="427"/>
      <c r="AG18" s="512"/>
      <c r="AH18" s="426">
        <v>57.8</v>
      </c>
      <c r="AI18" s="427"/>
      <c r="AJ18" s="427"/>
      <c r="AK18" s="427"/>
      <c r="AL18" s="428"/>
      <c r="AM18" s="513"/>
      <c r="AN18" s="413"/>
      <c r="AO18" s="413"/>
      <c r="AP18" s="413"/>
      <c r="AQ18" s="413"/>
      <c r="AR18" s="413"/>
      <c r="AS18" s="413"/>
      <c r="AT18" s="414"/>
      <c r="AU18" s="514"/>
      <c r="AV18" s="515"/>
      <c r="AW18" s="515"/>
      <c r="AX18" s="515"/>
      <c r="AY18" s="470" t="s">
        <v>160</v>
      </c>
      <c r="AZ18" s="471"/>
      <c r="BA18" s="471"/>
      <c r="BB18" s="471"/>
      <c r="BC18" s="471"/>
      <c r="BD18" s="471"/>
      <c r="BE18" s="471"/>
      <c r="BF18" s="471"/>
      <c r="BG18" s="471"/>
      <c r="BH18" s="471"/>
      <c r="BI18" s="471"/>
      <c r="BJ18" s="471"/>
      <c r="BK18" s="471"/>
      <c r="BL18" s="471"/>
      <c r="BM18" s="472"/>
      <c r="BN18" s="456">
        <v>7575659</v>
      </c>
      <c r="BO18" s="457"/>
      <c r="BP18" s="457"/>
      <c r="BQ18" s="457"/>
      <c r="BR18" s="457"/>
      <c r="BS18" s="457"/>
      <c r="BT18" s="457"/>
      <c r="BU18" s="458"/>
      <c r="BV18" s="456">
        <v>7379375</v>
      </c>
      <c r="BW18" s="457"/>
      <c r="BX18" s="457"/>
      <c r="BY18" s="457"/>
      <c r="BZ18" s="457"/>
      <c r="CA18" s="457"/>
      <c r="CB18" s="457"/>
      <c r="CC18" s="458"/>
      <c r="CD18" s="194"/>
      <c r="CE18" s="488"/>
      <c r="CF18" s="488"/>
      <c r="CG18" s="488"/>
      <c r="CH18" s="488"/>
      <c r="CI18" s="488"/>
      <c r="CJ18" s="488"/>
      <c r="CK18" s="488"/>
      <c r="CL18" s="488"/>
      <c r="CM18" s="488"/>
      <c r="CN18" s="488"/>
      <c r="CO18" s="488"/>
      <c r="CP18" s="488"/>
      <c r="CQ18" s="488"/>
      <c r="CR18" s="488"/>
      <c r="CS18" s="489"/>
      <c r="CT18" s="453"/>
      <c r="CU18" s="454"/>
      <c r="CV18" s="454"/>
      <c r="CW18" s="454"/>
      <c r="CX18" s="454"/>
      <c r="CY18" s="454"/>
      <c r="CZ18" s="454"/>
      <c r="DA18" s="455"/>
      <c r="DB18" s="453"/>
      <c r="DC18" s="454"/>
      <c r="DD18" s="454"/>
      <c r="DE18" s="454"/>
      <c r="DF18" s="454"/>
      <c r="DG18" s="454"/>
      <c r="DH18" s="454"/>
      <c r="DI18" s="455"/>
    </row>
    <row r="19" spans="1:113" ht="18.75" customHeight="1" thickBot="1" x14ac:dyDescent="0.2">
      <c r="A19" s="181"/>
      <c r="B19" s="506" t="s">
        <v>161</v>
      </c>
      <c r="C19" s="507"/>
      <c r="D19" s="507"/>
      <c r="E19" s="508"/>
      <c r="F19" s="508"/>
      <c r="G19" s="508"/>
      <c r="H19" s="508"/>
      <c r="I19" s="508"/>
      <c r="J19" s="508"/>
      <c r="K19" s="508"/>
      <c r="L19" s="516">
        <v>238</v>
      </c>
      <c r="M19" s="516"/>
      <c r="N19" s="516"/>
      <c r="O19" s="516"/>
      <c r="P19" s="516"/>
      <c r="Q19" s="516"/>
      <c r="R19" s="517"/>
      <c r="S19" s="517"/>
      <c r="T19" s="517"/>
      <c r="U19" s="517"/>
      <c r="V19" s="518"/>
      <c r="W19" s="525"/>
      <c r="X19" s="526"/>
      <c r="Y19" s="526"/>
      <c r="Z19" s="526"/>
      <c r="AA19" s="526"/>
      <c r="AB19" s="526"/>
      <c r="AC19" s="529"/>
      <c r="AD19" s="529"/>
      <c r="AE19" s="529"/>
      <c r="AF19" s="529"/>
      <c r="AG19" s="529"/>
      <c r="AH19" s="529"/>
      <c r="AI19" s="529"/>
      <c r="AJ19" s="529"/>
      <c r="AK19" s="529"/>
      <c r="AL19" s="548"/>
      <c r="AM19" s="513"/>
      <c r="AN19" s="413"/>
      <c r="AO19" s="413"/>
      <c r="AP19" s="413"/>
      <c r="AQ19" s="413"/>
      <c r="AR19" s="413"/>
      <c r="AS19" s="413"/>
      <c r="AT19" s="414"/>
      <c r="AU19" s="514"/>
      <c r="AV19" s="515"/>
      <c r="AW19" s="515"/>
      <c r="AX19" s="515"/>
      <c r="AY19" s="470" t="s">
        <v>162</v>
      </c>
      <c r="AZ19" s="471"/>
      <c r="BA19" s="471"/>
      <c r="BB19" s="471"/>
      <c r="BC19" s="471"/>
      <c r="BD19" s="471"/>
      <c r="BE19" s="471"/>
      <c r="BF19" s="471"/>
      <c r="BG19" s="471"/>
      <c r="BH19" s="471"/>
      <c r="BI19" s="471"/>
      <c r="BJ19" s="471"/>
      <c r="BK19" s="471"/>
      <c r="BL19" s="471"/>
      <c r="BM19" s="472"/>
      <c r="BN19" s="456">
        <v>11899470</v>
      </c>
      <c r="BO19" s="457"/>
      <c r="BP19" s="457"/>
      <c r="BQ19" s="457"/>
      <c r="BR19" s="457"/>
      <c r="BS19" s="457"/>
      <c r="BT19" s="457"/>
      <c r="BU19" s="458"/>
      <c r="BV19" s="456">
        <v>11474760</v>
      </c>
      <c r="BW19" s="457"/>
      <c r="BX19" s="457"/>
      <c r="BY19" s="457"/>
      <c r="BZ19" s="457"/>
      <c r="CA19" s="457"/>
      <c r="CB19" s="457"/>
      <c r="CC19" s="458"/>
      <c r="CD19" s="194"/>
      <c r="CE19" s="488"/>
      <c r="CF19" s="488"/>
      <c r="CG19" s="488"/>
      <c r="CH19" s="488"/>
      <c r="CI19" s="488"/>
      <c r="CJ19" s="488"/>
      <c r="CK19" s="488"/>
      <c r="CL19" s="488"/>
      <c r="CM19" s="488"/>
      <c r="CN19" s="488"/>
      <c r="CO19" s="488"/>
      <c r="CP19" s="488"/>
      <c r="CQ19" s="488"/>
      <c r="CR19" s="488"/>
      <c r="CS19" s="489"/>
      <c r="CT19" s="453"/>
      <c r="CU19" s="454"/>
      <c r="CV19" s="454"/>
      <c r="CW19" s="454"/>
      <c r="CX19" s="454"/>
      <c r="CY19" s="454"/>
      <c r="CZ19" s="454"/>
      <c r="DA19" s="455"/>
      <c r="DB19" s="453"/>
      <c r="DC19" s="454"/>
      <c r="DD19" s="454"/>
      <c r="DE19" s="454"/>
      <c r="DF19" s="454"/>
      <c r="DG19" s="454"/>
      <c r="DH19" s="454"/>
      <c r="DI19" s="455"/>
    </row>
    <row r="20" spans="1:113" ht="18.75" customHeight="1" thickBot="1" x14ac:dyDescent="0.2">
      <c r="A20" s="181"/>
      <c r="B20" s="506" t="s">
        <v>163</v>
      </c>
      <c r="C20" s="507"/>
      <c r="D20" s="507"/>
      <c r="E20" s="508"/>
      <c r="F20" s="508"/>
      <c r="G20" s="508"/>
      <c r="H20" s="508"/>
      <c r="I20" s="508"/>
      <c r="J20" s="508"/>
      <c r="K20" s="508"/>
      <c r="L20" s="516">
        <v>10128</v>
      </c>
      <c r="M20" s="516"/>
      <c r="N20" s="516"/>
      <c r="O20" s="516"/>
      <c r="P20" s="516"/>
      <c r="Q20" s="516"/>
      <c r="R20" s="517"/>
      <c r="S20" s="517"/>
      <c r="T20" s="517"/>
      <c r="U20" s="517"/>
      <c r="V20" s="518"/>
      <c r="W20" s="527"/>
      <c r="X20" s="528"/>
      <c r="Y20" s="528"/>
      <c r="Z20" s="528"/>
      <c r="AA20" s="528"/>
      <c r="AB20" s="528"/>
      <c r="AC20" s="519"/>
      <c r="AD20" s="519"/>
      <c r="AE20" s="519"/>
      <c r="AF20" s="519"/>
      <c r="AG20" s="519"/>
      <c r="AH20" s="519"/>
      <c r="AI20" s="519"/>
      <c r="AJ20" s="519"/>
      <c r="AK20" s="519"/>
      <c r="AL20" s="520"/>
      <c r="AM20" s="521"/>
      <c r="AN20" s="418"/>
      <c r="AO20" s="418"/>
      <c r="AP20" s="418"/>
      <c r="AQ20" s="418"/>
      <c r="AR20" s="418"/>
      <c r="AS20" s="418"/>
      <c r="AT20" s="419"/>
      <c r="AU20" s="522"/>
      <c r="AV20" s="523"/>
      <c r="AW20" s="523"/>
      <c r="AX20" s="524"/>
      <c r="AY20" s="470"/>
      <c r="AZ20" s="471"/>
      <c r="BA20" s="471"/>
      <c r="BB20" s="471"/>
      <c r="BC20" s="471"/>
      <c r="BD20" s="471"/>
      <c r="BE20" s="471"/>
      <c r="BF20" s="471"/>
      <c r="BG20" s="471"/>
      <c r="BH20" s="471"/>
      <c r="BI20" s="471"/>
      <c r="BJ20" s="471"/>
      <c r="BK20" s="471"/>
      <c r="BL20" s="471"/>
      <c r="BM20" s="472"/>
      <c r="BN20" s="456"/>
      <c r="BO20" s="457"/>
      <c r="BP20" s="457"/>
      <c r="BQ20" s="457"/>
      <c r="BR20" s="457"/>
      <c r="BS20" s="457"/>
      <c r="BT20" s="457"/>
      <c r="BU20" s="458"/>
      <c r="BV20" s="456"/>
      <c r="BW20" s="457"/>
      <c r="BX20" s="457"/>
      <c r="BY20" s="457"/>
      <c r="BZ20" s="457"/>
      <c r="CA20" s="457"/>
      <c r="CB20" s="457"/>
      <c r="CC20" s="458"/>
      <c r="CD20" s="194"/>
      <c r="CE20" s="488"/>
      <c r="CF20" s="488"/>
      <c r="CG20" s="488"/>
      <c r="CH20" s="488"/>
      <c r="CI20" s="488"/>
      <c r="CJ20" s="488"/>
      <c r="CK20" s="488"/>
      <c r="CL20" s="488"/>
      <c r="CM20" s="488"/>
      <c r="CN20" s="488"/>
      <c r="CO20" s="488"/>
      <c r="CP20" s="488"/>
      <c r="CQ20" s="488"/>
      <c r="CR20" s="488"/>
      <c r="CS20" s="489"/>
      <c r="CT20" s="453"/>
      <c r="CU20" s="454"/>
      <c r="CV20" s="454"/>
      <c r="CW20" s="454"/>
      <c r="CX20" s="454"/>
      <c r="CY20" s="454"/>
      <c r="CZ20" s="454"/>
      <c r="DA20" s="455"/>
      <c r="DB20" s="453"/>
      <c r="DC20" s="454"/>
      <c r="DD20" s="454"/>
      <c r="DE20" s="454"/>
      <c r="DF20" s="454"/>
      <c r="DG20" s="454"/>
      <c r="DH20" s="454"/>
      <c r="DI20" s="455"/>
    </row>
    <row r="21" spans="1:113" ht="18.75" customHeight="1" thickBot="1" x14ac:dyDescent="0.2">
      <c r="A21" s="181"/>
      <c r="B21" s="503" t="s">
        <v>164</v>
      </c>
      <c r="C21" s="504"/>
      <c r="D21" s="504"/>
      <c r="E21" s="504"/>
      <c r="F21" s="504"/>
      <c r="G21" s="504"/>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5"/>
      <c r="AY21" s="429"/>
      <c r="AZ21" s="430"/>
      <c r="BA21" s="430"/>
      <c r="BB21" s="430"/>
      <c r="BC21" s="430"/>
      <c r="BD21" s="430"/>
      <c r="BE21" s="430"/>
      <c r="BF21" s="430"/>
      <c r="BG21" s="430"/>
      <c r="BH21" s="430"/>
      <c r="BI21" s="430"/>
      <c r="BJ21" s="430"/>
      <c r="BK21" s="430"/>
      <c r="BL21" s="430"/>
      <c r="BM21" s="431"/>
      <c r="BN21" s="490"/>
      <c r="BO21" s="491"/>
      <c r="BP21" s="491"/>
      <c r="BQ21" s="491"/>
      <c r="BR21" s="491"/>
      <c r="BS21" s="491"/>
      <c r="BT21" s="491"/>
      <c r="BU21" s="492"/>
      <c r="BV21" s="490"/>
      <c r="BW21" s="491"/>
      <c r="BX21" s="491"/>
      <c r="BY21" s="491"/>
      <c r="BZ21" s="491"/>
      <c r="CA21" s="491"/>
      <c r="CB21" s="491"/>
      <c r="CC21" s="492"/>
      <c r="CD21" s="194"/>
      <c r="CE21" s="488"/>
      <c r="CF21" s="488"/>
      <c r="CG21" s="488"/>
      <c r="CH21" s="488"/>
      <c r="CI21" s="488"/>
      <c r="CJ21" s="488"/>
      <c r="CK21" s="488"/>
      <c r="CL21" s="488"/>
      <c r="CM21" s="488"/>
      <c r="CN21" s="488"/>
      <c r="CO21" s="488"/>
      <c r="CP21" s="488"/>
      <c r="CQ21" s="488"/>
      <c r="CR21" s="488"/>
      <c r="CS21" s="489"/>
      <c r="CT21" s="453"/>
      <c r="CU21" s="454"/>
      <c r="CV21" s="454"/>
      <c r="CW21" s="454"/>
      <c r="CX21" s="454"/>
      <c r="CY21" s="454"/>
      <c r="CZ21" s="454"/>
      <c r="DA21" s="455"/>
      <c r="DB21" s="453"/>
      <c r="DC21" s="454"/>
      <c r="DD21" s="454"/>
      <c r="DE21" s="454"/>
      <c r="DF21" s="454"/>
      <c r="DG21" s="454"/>
      <c r="DH21" s="454"/>
      <c r="DI21" s="455"/>
    </row>
    <row r="22" spans="1:113" ht="18.75" customHeight="1" x14ac:dyDescent="0.15">
      <c r="A22" s="181"/>
      <c r="B22" s="432" t="s">
        <v>165</v>
      </c>
      <c r="C22" s="433"/>
      <c r="D22" s="434"/>
      <c r="E22" s="441" t="s">
        <v>1</v>
      </c>
      <c r="F22" s="442"/>
      <c r="G22" s="442"/>
      <c r="H22" s="442"/>
      <c r="I22" s="442"/>
      <c r="J22" s="442"/>
      <c r="K22" s="443"/>
      <c r="L22" s="441" t="s">
        <v>166</v>
      </c>
      <c r="M22" s="442"/>
      <c r="N22" s="442"/>
      <c r="O22" s="442"/>
      <c r="P22" s="443"/>
      <c r="Q22" s="447" t="s">
        <v>167</v>
      </c>
      <c r="R22" s="448"/>
      <c r="S22" s="448"/>
      <c r="T22" s="448"/>
      <c r="U22" s="448"/>
      <c r="V22" s="449"/>
      <c r="W22" s="498" t="s">
        <v>168</v>
      </c>
      <c r="X22" s="433"/>
      <c r="Y22" s="434"/>
      <c r="Z22" s="441" t="s">
        <v>1</v>
      </c>
      <c r="AA22" s="442"/>
      <c r="AB22" s="442"/>
      <c r="AC22" s="442"/>
      <c r="AD22" s="442"/>
      <c r="AE22" s="442"/>
      <c r="AF22" s="442"/>
      <c r="AG22" s="443"/>
      <c r="AH22" s="459" t="s">
        <v>169</v>
      </c>
      <c r="AI22" s="442"/>
      <c r="AJ22" s="442"/>
      <c r="AK22" s="442"/>
      <c r="AL22" s="443"/>
      <c r="AM22" s="459" t="s">
        <v>170</v>
      </c>
      <c r="AN22" s="460"/>
      <c r="AO22" s="460"/>
      <c r="AP22" s="460"/>
      <c r="AQ22" s="460"/>
      <c r="AR22" s="461"/>
      <c r="AS22" s="447" t="s">
        <v>167</v>
      </c>
      <c r="AT22" s="448"/>
      <c r="AU22" s="448"/>
      <c r="AV22" s="448"/>
      <c r="AW22" s="448"/>
      <c r="AX22" s="465"/>
      <c r="AY22" s="482" t="s">
        <v>171</v>
      </c>
      <c r="AZ22" s="483"/>
      <c r="BA22" s="483"/>
      <c r="BB22" s="483"/>
      <c r="BC22" s="483"/>
      <c r="BD22" s="483"/>
      <c r="BE22" s="483"/>
      <c r="BF22" s="483"/>
      <c r="BG22" s="483"/>
      <c r="BH22" s="483"/>
      <c r="BI22" s="483"/>
      <c r="BJ22" s="483"/>
      <c r="BK22" s="483"/>
      <c r="BL22" s="483"/>
      <c r="BM22" s="484"/>
      <c r="BN22" s="485">
        <v>11084526</v>
      </c>
      <c r="BO22" s="486"/>
      <c r="BP22" s="486"/>
      <c r="BQ22" s="486"/>
      <c r="BR22" s="486"/>
      <c r="BS22" s="486"/>
      <c r="BT22" s="486"/>
      <c r="BU22" s="487"/>
      <c r="BV22" s="485">
        <v>12206481</v>
      </c>
      <c r="BW22" s="486"/>
      <c r="BX22" s="486"/>
      <c r="BY22" s="486"/>
      <c r="BZ22" s="486"/>
      <c r="CA22" s="486"/>
      <c r="CB22" s="486"/>
      <c r="CC22" s="487"/>
      <c r="CD22" s="194"/>
      <c r="CE22" s="488"/>
      <c r="CF22" s="488"/>
      <c r="CG22" s="488"/>
      <c r="CH22" s="488"/>
      <c r="CI22" s="488"/>
      <c r="CJ22" s="488"/>
      <c r="CK22" s="488"/>
      <c r="CL22" s="488"/>
      <c r="CM22" s="488"/>
      <c r="CN22" s="488"/>
      <c r="CO22" s="488"/>
      <c r="CP22" s="488"/>
      <c r="CQ22" s="488"/>
      <c r="CR22" s="488"/>
      <c r="CS22" s="489"/>
      <c r="CT22" s="453"/>
      <c r="CU22" s="454"/>
      <c r="CV22" s="454"/>
      <c r="CW22" s="454"/>
      <c r="CX22" s="454"/>
      <c r="CY22" s="454"/>
      <c r="CZ22" s="454"/>
      <c r="DA22" s="455"/>
      <c r="DB22" s="453"/>
      <c r="DC22" s="454"/>
      <c r="DD22" s="454"/>
      <c r="DE22" s="454"/>
      <c r="DF22" s="454"/>
      <c r="DG22" s="454"/>
      <c r="DH22" s="454"/>
      <c r="DI22" s="455"/>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99"/>
      <c r="X23" s="436"/>
      <c r="Y23" s="437"/>
      <c r="Z23" s="444"/>
      <c r="AA23" s="445"/>
      <c r="AB23" s="445"/>
      <c r="AC23" s="445"/>
      <c r="AD23" s="445"/>
      <c r="AE23" s="445"/>
      <c r="AF23" s="445"/>
      <c r="AG23" s="446"/>
      <c r="AH23" s="444"/>
      <c r="AI23" s="445"/>
      <c r="AJ23" s="445"/>
      <c r="AK23" s="445"/>
      <c r="AL23" s="446"/>
      <c r="AM23" s="462"/>
      <c r="AN23" s="463"/>
      <c r="AO23" s="463"/>
      <c r="AP23" s="463"/>
      <c r="AQ23" s="463"/>
      <c r="AR23" s="464"/>
      <c r="AS23" s="450"/>
      <c r="AT23" s="451"/>
      <c r="AU23" s="451"/>
      <c r="AV23" s="451"/>
      <c r="AW23" s="451"/>
      <c r="AX23" s="466"/>
      <c r="AY23" s="470" t="s">
        <v>172</v>
      </c>
      <c r="AZ23" s="471"/>
      <c r="BA23" s="471"/>
      <c r="BB23" s="471"/>
      <c r="BC23" s="471"/>
      <c r="BD23" s="471"/>
      <c r="BE23" s="471"/>
      <c r="BF23" s="471"/>
      <c r="BG23" s="471"/>
      <c r="BH23" s="471"/>
      <c r="BI23" s="471"/>
      <c r="BJ23" s="471"/>
      <c r="BK23" s="471"/>
      <c r="BL23" s="471"/>
      <c r="BM23" s="472"/>
      <c r="BN23" s="456">
        <v>8615042</v>
      </c>
      <c r="BO23" s="457"/>
      <c r="BP23" s="457"/>
      <c r="BQ23" s="457"/>
      <c r="BR23" s="457"/>
      <c r="BS23" s="457"/>
      <c r="BT23" s="457"/>
      <c r="BU23" s="458"/>
      <c r="BV23" s="456">
        <v>9600150</v>
      </c>
      <c r="BW23" s="457"/>
      <c r="BX23" s="457"/>
      <c r="BY23" s="457"/>
      <c r="BZ23" s="457"/>
      <c r="CA23" s="457"/>
      <c r="CB23" s="457"/>
      <c r="CC23" s="458"/>
      <c r="CD23" s="194"/>
      <c r="CE23" s="488"/>
      <c r="CF23" s="488"/>
      <c r="CG23" s="488"/>
      <c r="CH23" s="488"/>
      <c r="CI23" s="488"/>
      <c r="CJ23" s="488"/>
      <c r="CK23" s="488"/>
      <c r="CL23" s="488"/>
      <c r="CM23" s="488"/>
      <c r="CN23" s="488"/>
      <c r="CO23" s="488"/>
      <c r="CP23" s="488"/>
      <c r="CQ23" s="488"/>
      <c r="CR23" s="488"/>
      <c r="CS23" s="489"/>
      <c r="CT23" s="453"/>
      <c r="CU23" s="454"/>
      <c r="CV23" s="454"/>
      <c r="CW23" s="454"/>
      <c r="CX23" s="454"/>
      <c r="CY23" s="454"/>
      <c r="CZ23" s="454"/>
      <c r="DA23" s="455"/>
      <c r="DB23" s="453"/>
      <c r="DC23" s="454"/>
      <c r="DD23" s="454"/>
      <c r="DE23" s="454"/>
      <c r="DF23" s="454"/>
      <c r="DG23" s="454"/>
      <c r="DH23" s="454"/>
      <c r="DI23" s="455"/>
    </row>
    <row r="24" spans="1:113" ht="18.75" customHeight="1" thickBot="1" x14ac:dyDescent="0.2">
      <c r="A24" s="181"/>
      <c r="B24" s="435"/>
      <c r="C24" s="436"/>
      <c r="D24" s="437"/>
      <c r="E24" s="412" t="s">
        <v>173</v>
      </c>
      <c r="F24" s="413"/>
      <c r="G24" s="413"/>
      <c r="H24" s="413"/>
      <c r="I24" s="413"/>
      <c r="J24" s="413"/>
      <c r="K24" s="414"/>
      <c r="L24" s="409">
        <v>1</v>
      </c>
      <c r="M24" s="410"/>
      <c r="N24" s="410"/>
      <c r="O24" s="410"/>
      <c r="P24" s="411"/>
      <c r="Q24" s="409">
        <v>8160</v>
      </c>
      <c r="R24" s="410"/>
      <c r="S24" s="410"/>
      <c r="T24" s="410"/>
      <c r="U24" s="410"/>
      <c r="V24" s="411"/>
      <c r="W24" s="499"/>
      <c r="X24" s="436"/>
      <c r="Y24" s="437"/>
      <c r="Z24" s="412" t="s">
        <v>174</v>
      </c>
      <c r="AA24" s="413"/>
      <c r="AB24" s="413"/>
      <c r="AC24" s="413"/>
      <c r="AD24" s="413"/>
      <c r="AE24" s="413"/>
      <c r="AF24" s="413"/>
      <c r="AG24" s="414"/>
      <c r="AH24" s="409">
        <v>217</v>
      </c>
      <c r="AI24" s="410"/>
      <c r="AJ24" s="410"/>
      <c r="AK24" s="410"/>
      <c r="AL24" s="411"/>
      <c r="AM24" s="409">
        <v>626913</v>
      </c>
      <c r="AN24" s="410"/>
      <c r="AO24" s="410"/>
      <c r="AP24" s="410"/>
      <c r="AQ24" s="410"/>
      <c r="AR24" s="411"/>
      <c r="AS24" s="409">
        <v>2889</v>
      </c>
      <c r="AT24" s="410"/>
      <c r="AU24" s="410"/>
      <c r="AV24" s="410"/>
      <c r="AW24" s="410"/>
      <c r="AX24" s="469"/>
      <c r="AY24" s="429" t="s">
        <v>175</v>
      </c>
      <c r="AZ24" s="430"/>
      <c r="BA24" s="430"/>
      <c r="BB24" s="430"/>
      <c r="BC24" s="430"/>
      <c r="BD24" s="430"/>
      <c r="BE24" s="430"/>
      <c r="BF24" s="430"/>
      <c r="BG24" s="430"/>
      <c r="BH24" s="430"/>
      <c r="BI24" s="430"/>
      <c r="BJ24" s="430"/>
      <c r="BK24" s="430"/>
      <c r="BL24" s="430"/>
      <c r="BM24" s="431"/>
      <c r="BN24" s="456">
        <v>6731738</v>
      </c>
      <c r="BO24" s="457"/>
      <c r="BP24" s="457"/>
      <c r="BQ24" s="457"/>
      <c r="BR24" s="457"/>
      <c r="BS24" s="457"/>
      <c r="BT24" s="457"/>
      <c r="BU24" s="458"/>
      <c r="BV24" s="456">
        <v>7171932</v>
      </c>
      <c r="BW24" s="457"/>
      <c r="BX24" s="457"/>
      <c r="BY24" s="457"/>
      <c r="BZ24" s="457"/>
      <c r="CA24" s="457"/>
      <c r="CB24" s="457"/>
      <c r="CC24" s="458"/>
      <c r="CD24" s="194"/>
      <c r="CE24" s="488"/>
      <c r="CF24" s="488"/>
      <c r="CG24" s="488"/>
      <c r="CH24" s="488"/>
      <c r="CI24" s="488"/>
      <c r="CJ24" s="488"/>
      <c r="CK24" s="488"/>
      <c r="CL24" s="488"/>
      <c r="CM24" s="488"/>
      <c r="CN24" s="488"/>
      <c r="CO24" s="488"/>
      <c r="CP24" s="488"/>
      <c r="CQ24" s="488"/>
      <c r="CR24" s="488"/>
      <c r="CS24" s="489"/>
      <c r="CT24" s="453"/>
      <c r="CU24" s="454"/>
      <c r="CV24" s="454"/>
      <c r="CW24" s="454"/>
      <c r="CX24" s="454"/>
      <c r="CY24" s="454"/>
      <c r="CZ24" s="454"/>
      <c r="DA24" s="455"/>
      <c r="DB24" s="453"/>
      <c r="DC24" s="454"/>
      <c r="DD24" s="454"/>
      <c r="DE24" s="454"/>
      <c r="DF24" s="454"/>
      <c r="DG24" s="454"/>
      <c r="DH24" s="454"/>
      <c r="DI24" s="455"/>
    </row>
    <row r="25" spans="1:113" ht="18.75" customHeight="1" x14ac:dyDescent="0.15">
      <c r="A25" s="181"/>
      <c r="B25" s="435"/>
      <c r="C25" s="436"/>
      <c r="D25" s="437"/>
      <c r="E25" s="412" t="s">
        <v>176</v>
      </c>
      <c r="F25" s="413"/>
      <c r="G25" s="413"/>
      <c r="H25" s="413"/>
      <c r="I25" s="413"/>
      <c r="J25" s="413"/>
      <c r="K25" s="414"/>
      <c r="L25" s="409">
        <v>1</v>
      </c>
      <c r="M25" s="410"/>
      <c r="N25" s="410"/>
      <c r="O25" s="410"/>
      <c r="P25" s="411"/>
      <c r="Q25" s="409">
        <v>6520</v>
      </c>
      <c r="R25" s="410"/>
      <c r="S25" s="410"/>
      <c r="T25" s="410"/>
      <c r="U25" s="410"/>
      <c r="V25" s="411"/>
      <c r="W25" s="499"/>
      <c r="X25" s="436"/>
      <c r="Y25" s="437"/>
      <c r="Z25" s="412" t="s">
        <v>177</v>
      </c>
      <c r="AA25" s="413"/>
      <c r="AB25" s="413"/>
      <c r="AC25" s="413"/>
      <c r="AD25" s="413"/>
      <c r="AE25" s="413"/>
      <c r="AF25" s="413"/>
      <c r="AG25" s="414"/>
      <c r="AH25" s="409" t="s">
        <v>130</v>
      </c>
      <c r="AI25" s="410"/>
      <c r="AJ25" s="410"/>
      <c r="AK25" s="410"/>
      <c r="AL25" s="411"/>
      <c r="AM25" s="409" t="s">
        <v>139</v>
      </c>
      <c r="AN25" s="410"/>
      <c r="AO25" s="410"/>
      <c r="AP25" s="410"/>
      <c r="AQ25" s="410"/>
      <c r="AR25" s="411"/>
      <c r="AS25" s="409" t="s">
        <v>139</v>
      </c>
      <c r="AT25" s="410"/>
      <c r="AU25" s="410"/>
      <c r="AV25" s="410"/>
      <c r="AW25" s="410"/>
      <c r="AX25" s="469"/>
      <c r="AY25" s="482" t="s">
        <v>178</v>
      </c>
      <c r="AZ25" s="483"/>
      <c r="BA25" s="483"/>
      <c r="BB25" s="483"/>
      <c r="BC25" s="483"/>
      <c r="BD25" s="483"/>
      <c r="BE25" s="483"/>
      <c r="BF25" s="483"/>
      <c r="BG25" s="483"/>
      <c r="BH25" s="483"/>
      <c r="BI25" s="483"/>
      <c r="BJ25" s="483"/>
      <c r="BK25" s="483"/>
      <c r="BL25" s="483"/>
      <c r="BM25" s="484"/>
      <c r="BN25" s="485">
        <v>830426</v>
      </c>
      <c r="BO25" s="486"/>
      <c r="BP25" s="486"/>
      <c r="BQ25" s="486"/>
      <c r="BR25" s="486"/>
      <c r="BS25" s="486"/>
      <c r="BT25" s="486"/>
      <c r="BU25" s="487"/>
      <c r="BV25" s="485">
        <v>936626</v>
      </c>
      <c r="BW25" s="486"/>
      <c r="BX25" s="486"/>
      <c r="BY25" s="486"/>
      <c r="BZ25" s="486"/>
      <c r="CA25" s="486"/>
      <c r="CB25" s="486"/>
      <c r="CC25" s="487"/>
      <c r="CD25" s="194"/>
      <c r="CE25" s="488"/>
      <c r="CF25" s="488"/>
      <c r="CG25" s="488"/>
      <c r="CH25" s="488"/>
      <c r="CI25" s="488"/>
      <c r="CJ25" s="488"/>
      <c r="CK25" s="488"/>
      <c r="CL25" s="488"/>
      <c r="CM25" s="488"/>
      <c r="CN25" s="488"/>
      <c r="CO25" s="488"/>
      <c r="CP25" s="488"/>
      <c r="CQ25" s="488"/>
      <c r="CR25" s="488"/>
      <c r="CS25" s="489"/>
      <c r="CT25" s="453"/>
      <c r="CU25" s="454"/>
      <c r="CV25" s="454"/>
      <c r="CW25" s="454"/>
      <c r="CX25" s="454"/>
      <c r="CY25" s="454"/>
      <c r="CZ25" s="454"/>
      <c r="DA25" s="455"/>
      <c r="DB25" s="453"/>
      <c r="DC25" s="454"/>
      <c r="DD25" s="454"/>
      <c r="DE25" s="454"/>
      <c r="DF25" s="454"/>
      <c r="DG25" s="454"/>
      <c r="DH25" s="454"/>
      <c r="DI25" s="455"/>
    </row>
    <row r="26" spans="1:113" ht="18.75" customHeight="1" x14ac:dyDescent="0.15">
      <c r="A26" s="181"/>
      <c r="B26" s="435"/>
      <c r="C26" s="436"/>
      <c r="D26" s="437"/>
      <c r="E26" s="412" t="s">
        <v>179</v>
      </c>
      <c r="F26" s="413"/>
      <c r="G26" s="413"/>
      <c r="H26" s="413"/>
      <c r="I26" s="413"/>
      <c r="J26" s="413"/>
      <c r="K26" s="414"/>
      <c r="L26" s="409">
        <v>1</v>
      </c>
      <c r="M26" s="410"/>
      <c r="N26" s="410"/>
      <c r="O26" s="410"/>
      <c r="P26" s="411"/>
      <c r="Q26" s="409">
        <v>6040</v>
      </c>
      <c r="R26" s="410"/>
      <c r="S26" s="410"/>
      <c r="T26" s="410"/>
      <c r="U26" s="410"/>
      <c r="V26" s="411"/>
      <c r="W26" s="499"/>
      <c r="X26" s="436"/>
      <c r="Y26" s="437"/>
      <c r="Z26" s="412" t="s">
        <v>180</v>
      </c>
      <c r="AA26" s="467"/>
      <c r="AB26" s="467"/>
      <c r="AC26" s="467"/>
      <c r="AD26" s="467"/>
      <c r="AE26" s="467"/>
      <c r="AF26" s="467"/>
      <c r="AG26" s="468"/>
      <c r="AH26" s="409">
        <v>11</v>
      </c>
      <c r="AI26" s="410"/>
      <c r="AJ26" s="410"/>
      <c r="AK26" s="410"/>
      <c r="AL26" s="411"/>
      <c r="AM26" s="409">
        <v>37312</v>
      </c>
      <c r="AN26" s="410"/>
      <c r="AO26" s="410"/>
      <c r="AP26" s="410"/>
      <c r="AQ26" s="410"/>
      <c r="AR26" s="411"/>
      <c r="AS26" s="409">
        <v>3392</v>
      </c>
      <c r="AT26" s="410"/>
      <c r="AU26" s="410"/>
      <c r="AV26" s="410"/>
      <c r="AW26" s="410"/>
      <c r="AX26" s="469"/>
      <c r="AY26" s="496" t="s">
        <v>181</v>
      </c>
      <c r="AZ26" s="416"/>
      <c r="BA26" s="416"/>
      <c r="BB26" s="416"/>
      <c r="BC26" s="416"/>
      <c r="BD26" s="416"/>
      <c r="BE26" s="416"/>
      <c r="BF26" s="416"/>
      <c r="BG26" s="416"/>
      <c r="BH26" s="416"/>
      <c r="BI26" s="416"/>
      <c r="BJ26" s="416"/>
      <c r="BK26" s="416"/>
      <c r="BL26" s="416"/>
      <c r="BM26" s="497"/>
      <c r="BN26" s="456" t="s">
        <v>139</v>
      </c>
      <c r="BO26" s="457"/>
      <c r="BP26" s="457"/>
      <c r="BQ26" s="457"/>
      <c r="BR26" s="457"/>
      <c r="BS26" s="457"/>
      <c r="BT26" s="457"/>
      <c r="BU26" s="458"/>
      <c r="BV26" s="456" t="s">
        <v>130</v>
      </c>
      <c r="BW26" s="457"/>
      <c r="BX26" s="457"/>
      <c r="BY26" s="457"/>
      <c r="BZ26" s="457"/>
      <c r="CA26" s="457"/>
      <c r="CB26" s="457"/>
      <c r="CC26" s="458"/>
      <c r="CD26" s="194"/>
      <c r="CE26" s="488"/>
      <c r="CF26" s="488"/>
      <c r="CG26" s="488"/>
      <c r="CH26" s="488"/>
      <c r="CI26" s="488"/>
      <c r="CJ26" s="488"/>
      <c r="CK26" s="488"/>
      <c r="CL26" s="488"/>
      <c r="CM26" s="488"/>
      <c r="CN26" s="488"/>
      <c r="CO26" s="488"/>
      <c r="CP26" s="488"/>
      <c r="CQ26" s="488"/>
      <c r="CR26" s="488"/>
      <c r="CS26" s="489"/>
      <c r="CT26" s="453"/>
      <c r="CU26" s="454"/>
      <c r="CV26" s="454"/>
      <c r="CW26" s="454"/>
      <c r="CX26" s="454"/>
      <c r="CY26" s="454"/>
      <c r="CZ26" s="454"/>
      <c r="DA26" s="455"/>
      <c r="DB26" s="453"/>
      <c r="DC26" s="454"/>
      <c r="DD26" s="454"/>
      <c r="DE26" s="454"/>
      <c r="DF26" s="454"/>
      <c r="DG26" s="454"/>
      <c r="DH26" s="454"/>
      <c r="DI26" s="455"/>
    </row>
    <row r="27" spans="1:113" ht="18.75" customHeight="1" thickBot="1" x14ac:dyDescent="0.2">
      <c r="A27" s="181"/>
      <c r="B27" s="435"/>
      <c r="C27" s="436"/>
      <c r="D27" s="437"/>
      <c r="E27" s="412" t="s">
        <v>182</v>
      </c>
      <c r="F27" s="413"/>
      <c r="G27" s="413"/>
      <c r="H27" s="413"/>
      <c r="I27" s="413"/>
      <c r="J27" s="413"/>
      <c r="K27" s="414"/>
      <c r="L27" s="409">
        <v>1</v>
      </c>
      <c r="M27" s="410"/>
      <c r="N27" s="410"/>
      <c r="O27" s="410"/>
      <c r="P27" s="411"/>
      <c r="Q27" s="409">
        <v>4100</v>
      </c>
      <c r="R27" s="410"/>
      <c r="S27" s="410"/>
      <c r="T27" s="410"/>
      <c r="U27" s="410"/>
      <c r="V27" s="411"/>
      <c r="W27" s="499"/>
      <c r="X27" s="436"/>
      <c r="Y27" s="437"/>
      <c r="Z27" s="412" t="s">
        <v>183</v>
      </c>
      <c r="AA27" s="413"/>
      <c r="AB27" s="413"/>
      <c r="AC27" s="413"/>
      <c r="AD27" s="413"/>
      <c r="AE27" s="413"/>
      <c r="AF27" s="413"/>
      <c r="AG27" s="414"/>
      <c r="AH27" s="409">
        <v>3</v>
      </c>
      <c r="AI27" s="410"/>
      <c r="AJ27" s="410"/>
      <c r="AK27" s="410"/>
      <c r="AL27" s="411"/>
      <c r="AM27" s="409">
        <v>8465</v>
      </c>
      <c r="AN27" s="410"/>
      <c r="AO27" s="410"/>
      <c r="AP27" s="410"/>
      <c r="AQ27" s="410"/>
      <c r="AR27" s="411"/>
      <c r="AS27" s="409">
        <v>2822</v>
      </c>
      <c r="AT27" s="410"/>
      <c r="AU27" s="410"/>
      <c r="AV27" s="410"/>
      <c r="AW27" s="410"/>
      <c r="AX27" s="469"/>
      <c r="AY27" s="493" t="s">
        <v>184</v>
      </c>
      <c r="AZ27" s="494"/>
      <c r="BA27" s="494"/>
      <c r="BB27" s="494"/>
      <c r="BC27" s="494"/>
      <c r="BD27" s="494"/>
      <c r="BE27" s="494"/>
      <c r="BF27" s="494"/>
      <c r="BG27" s="494"/>
      <c r="BH27" s="494"/>
      <c r="BI27" s="494"/>
      <c r="BJ27" s="494"/>
      <c r="BK27" s="494"/>
      <c r="BL27" s="494"/>
      <c r="BM27" s="495"/>
      <c r="BN27" s="490">
        <v>469650</v>
      </c>
      <c r="BO27" s="491"/>
      <c r="BP27" s="491"/>
      <c r="BQ27" s="491"/>
      <c r="BR27" s="491"/>
      <c r="BS27" s="491"/>
      <c r="BT27" s="491"/>
      <c r="BU27" s="492"/>
      <c r="BV27" s="490">
        <v>464623</v>
      </c>
      <c r="BW27" s="491"/>
      <c r="BX27" s="491"/>
      <c r="BY27" s="491"/>
      <c r="BZ27" s="491"/>
      <c r="CA27" s="491"/>
      <c r="CB27" s="491"/>
      <c r="CC27" s="492"/>
      <c r="CD27" s="196"/>
      <c r="CE27" s="488"/>
      <c r="CF27" s="488"/>
      <c r="CG27" s="488"/>
      <c r="CH27" s="488"/>
      <c r="CI27" s="488"/>
      <c r="CJ27" s="488"/>
      <c r="CK27" s="488"/>
      <c r="CL27" s="488"/>
      <c r="CM27" s="488"/>
      <c r="CN27" s="488"/>
      <c r="CO27" s="488"/>
      <c r="CP27" s="488"/>
      <c r="CQ27" s="488"/>
      <c r="CR27" s="488"/>
      <c r="CS27" s="489"/>
      <c r="CT27" s="453"/>
      <c r="CU27" s="454"/>
      <c r="CV27" s="454"/>
      <c r="CW27" s="454"/>
      <c r="CX27" s="454"/>
      <c r="CY27" s="454"/>
      <c r="CZ27" s="454"/>
      <c r="DA27" s="455"/>
      <c r="DB27" s="453"/>
      <c r="DC27" s="454"/>
      <c r="DD27" s="454"/>
      <c r="DE27" s="454"/>
      <c r="DF27" s="454"/>
      <c r="DG27" s="454"/>
      <c r="DH27" s="454"/>
      <c r="DI27" s="455"/>
    </row>
    <row r="28" spans="1:113" ht="18.75" customHeight="1" x14ac:dyDescent="0.15">
      <c r="A28" s="181"/>
      <c r="B28" s="435"/>
      <c r="C28" s="436"/>
      <c r="D28" s="437"/>
      <c r="E28" s="412" t="s">
        <v>185</v>
      </c>
      <c r="F28" s="413"/>
      <c r="G28" s="413"/>
      <c r="H28" s="413"/>
      <c r="I28" s="413"/>
      <c r="J28" s="413"/>
      <c r="K28" s="414"/>
      <c r="L28" s="409">
        <v>1</v>
      </c>
      <c r="M28" s="410"/>
      <c r="N28" s="410"/>
      <c r="O28" s="410"/>
      <c r="P28" s="411"/>
      <c r="Q28" s="409">
        <v>3600</v>
      </c>
      <c r="R28" s="410"/>
      <c r="S28" s="410"/>
      <c r="T28" s="410"/>
      <c r="U28" s="410"/>
      <c r="V28" s="411"/>
      <c r="W28" s="499"/>
      <c r="X28" s="436"/>
      <c r="Y28" s="437"/>
      <c r="Z28" s="412" t="s">
        <v>186</v>
      </c>
      <c r="AA28" s="413"/>
      <c r="AB28" s="413"/>
      <c r="AC28" s="413"/>
      <c r="AD28" s="413"/>
      <c r="AE28" s="413"/>
      <c r="AF28" s="413"/>
      <c r="AG28" s="414"/>
      <c r="AH28" s="409" t="s">
        <v>139</v>
      </c>
      <c r="AI28" s="410"/>
      <c r="AJ28" s="410"/>
      <c r="AK28" s="410"/>
      <c r="AL28" s="411"/>
      <c r="AM28" s="409" t="s">
        <v>139</v>
      </c>
      <c r="AN28" s="410"/>
      <c r="AO28" s="410"/>
      <c r="AP28" s="410"/>
      <c r="AQ28" s="410"/>
      <c r="AR28" s="411"/>
      <c r="AS28" s="409" t="s">
        <v>139</v>
      </c>
      <c r="AT28" s="410"/>
      <c r="AU28" s="410"/>
      <c r="AV28" s="410"/>
      <c r="AW28" s="410"/>
      <c r="AX28" s="469"/>
      <c r="AY28" s="473" t="s">
        <v>187</v>
      </c>
      <c r="AZ28" s="474"/>
      <c r="BA28" s="474"/>
      <c r="BB28" s="475"/>
      <c r="BC28" s="482" t="s">
        <v>50</v>
      </c>
      <c r="BD28" s="483"/>
      <c r="BE28" s="483"/>
      <c r="BF28" s="483"/>
      <c r="BG28" s="483"/>
      <c r="BH28" s="483"/>
      <c r="BI28" s="483"/>
      <c r="BJ28" s="483"/>
      <c r="BK28" s="483"/>
      <c r="BL28" s="483"/>
      <c r="BM28" s="484"/>
      <c r="BN28" s="485">
        <v>5893682</v>
      </c>
      <c r="BO28" s="486"/>
      <c r="BP28" s="486"/>
      <c r="BQ28" s="486"/>
      <c r="BR28" s="486"/>
      <c r="BS28" s="486"/>
      <c r="BT28" s="486"/>
      <c r="BU28" s="487"/>
      <c r="BV28" s="485">
        <v>5806362</v>
      </c>
      <c r="BW28" s="486"/>
      <c r="BX28" s="486"/>
      <c r="BY28" s="486"/>
      <c r="BZ28" s="486"/>
      <c r="CA28" s="486"/>
      <c r="CB28" s="486"/>
      <c r="CC28" s="487"/>
      <c r="CD28" s="194"/>
      <c r="CE28" s="488"/>
      <c r="CF28" s="488"/>
      <c r="CG28" s="488"/>
      <c r="CH28" s="488"/>
      <c r="CI28" s="488"/>
      <c r="CJ28" s="488"/>
      <c r="CK28" s="488"/>
      <c r="CL28" s="488"/>
      <c r="CM28" s="488"/>
      <c r="CN28" s="488"/>
      <c r="CO28" s="488"/>
      <c r="CP28" s="488"/>
      <c r="CQ28" s="488"/>
      <c r="CR28" s="488"/>
      <c r="CS28" s="489"/>
      <c r="CT28" s="453"/>
      <c r="CU28" s="454"/>
      <c r="CV28" s="454"/>
      <c r="CW28" s="454"/>
      <c r="CX28" s="454"/>
      <c r="CY28" s="454"/>
      <c r="CZ28" s="454"/>
      <c r="DA28" s="455"/>
      <c r="DB28" s="453"/>
      <c r="DC28" s="454"/>
      <c r="DD28" s="454"/>
      <c r="DE28" s="454"/>
      <c r="DF28" s="454"/>
      <c r="DG28" s="454"/>
      <c r="DH28" s="454"/>
      <c r="DI28" s="455"/>
    </row>
    <row r="29" spans="1:113" ht="18.75" customHeight="1" x14ac:dyDescent="0.15">
      <c r="A29" s="181"/>
      <c r="B29" s="435"/>
      <c r="C29" s="436"/>
      <c r="D29" s="437"/>
      <c r="E29" s="412" t="s">
        <v>188</v>
      </c>
      <c r="F29" s="413"/>
      <c r="G29" s="413"/>
      <c r="H29" s="413"/>
      <c r="I29" s="413"/>
      <c r="J29" s="413"/>
      <c r="K29" s="414"/>
      <c r="L29" s="409">
        <v>12</v>
      </c>
      <c r="M29" s="410"/>
      <c r="N29" s="410"/>
      <c r="O29" s="410"/>
      <c r="P29" s="411"/>
      <c r="Q29" s="409">
        <v>3300</v>
      </c>
      <c r="R29" s="410"/>
      <c r="S29" s="410"/>
      <c r="T29" s="410"/>
      <c r="U29" s="410"/>
      <c r="V29" s="411"/>
      <c r="W29" s="500"/>
      <c r="X29" s="501"/>
      <c r="Y29" s="502"/>
      <c r="Z29" s="412" t="s">
        <v>189</v>
      </c>
      <c r="AA29" s="413"/>
      <c r="AB29" s="413"/>
      <c r="AC29" s="413"/>
      <c r="AD29" s="413"/>
      <c r="AE29" s="413"/>
      <c r="AF29" s="413"/>
      <c r="AG29" s="414"/>
      <c r="AH29" s="409">
        <v>220</v>
      </c>
      <c r="AI29" s="410"/>
      <c r="AJ29" s="410"/>
      <c r="AK29" s="410"/>
      <c r="AL29" s="411"/>
      <c r="AM29" s="409">
        <v>635378</v>
      </c>
      <c r="AN29" s="410"/>
      <c r="AO29" s="410"/>
      <c r="AP29" s="410"/>
      <c r="AQ29" s="410"/>
      <c r="AR29" s="411"/>
      <c r="AS29" s="409">
        <v>2888</v>
      </c>
      <c r="AT29" s="410"/>
      <c r="AU29" s="410"/>
      <c r="AV29" s="410"/>
      <c r="AW29" s="410"/>
      <c r="AX29" s="469"/>
      <c r="AY29" s="476"/>
      <c r="AZ29" s="477"/>
      <c r="BA29" s="477"/>
      <c r="BB29" s="478"/>
      <c r="BC29" s="470" t="s">
        <v>190</v>
      </c>
      <c r="BD29" s="471"/>
      <c r="BE29" s="471"/>
      <c r="BF29" s="471"/>
      <c r="BG29" s="471"/>
      <c r="BH29" s="471"/>
      <c r="BI29" s="471"/>
      <c r="BJ29" s="471"/>
      <c r="BK29" s="471"/>
      <c r="BL29" s="471"/>
      <c r="BM29" s="472"/>
      <c r="BN29" s="456">
        <v>1186847</v>
      </c>
      <c r="BO29" s="457"/>
      <c r="BP29" s="457"/>
      <c r="BQ29" s="457"/>
      <c r="BR29" s="457"/>
      <c r="BS29" s="457"/>
      <c r="BT29" s="457"/>
      <c r="BU29" s="458"/>
      <c r="BV29" s="456">
        <v>1106820</v>
      </c>
      <c r="BW29" s="457"/>
      <c r="BX29" s="457"/>
      <c r="BY29" s="457"/>
      <c r="BZ29" s="457"/>
      <c r="CA29" s="457"/>
      <c r="CB29" s="457"/>
      <c r="CC29" s="458"/>
      <c r="CD29" s="196"/>
      <c r="CE29" s="488"/>
      <c r="CF29" s="488"/>
      <c r="CG29" s="488"/>
      <c r="CH29" s="488"/>
      <c r="CI29" s="488"/>
      <c r="CJ29" s="488"/>
      <c r="CK29" s="488"/>
      <c r="CL29" s="488"/>
      <c r="CM29" s="488"/>
      <c r="CN29" s="488"/>
      <c r="CO29" s="488"/>
      <c r="CP29" s="488"/>
      <c r="CQ29" s="488"/>
      <c r="CR29" s="488"/>
      <c r="CS29" s="489"/>
      <c r="CT29" s="453"/>
      <c r="CU29" s="454"/>
      <c r="CV29" s="454"/>
      <c r="CW29" s="454"/>
      <c r="CX29" s="454"/>
      <c r="CY29" s="454"/>
      <c r="CZ29" s="454"/>
      <c r="DA29" s="455"/>
      <c r="DB29" s="453"/>
      <c r="DC29" s="454"/>
      <c r="DD29" s="454"/>
      <c r="DE29" s="454"/>
      <c r="DF29" s="454"/>
      <c r="DG29" s="454"/>
      <c r="DH29" s="454"/>
      <c r="DI29" s="455"/>
    </row>
    <row r="30" spans="1:113" ht="18.75" customHeight="1" thickBot="1" x14ac:dyDescent="0.2">
      <c r="A30" s="181"/>
      <c r="B30" s="438"/>
      <c r="C30" s="439"/>
      <c r="D30" s="440"/>
      <c r="E30" s="417"/>
      <c r="F30" s="418"/>
      <c r="G30" s="418"/>
      <c r="H30" s="418"/>
      <c r="I30" s="418"/>
      <c r="J30" s="418"/>
      <c r="K30" s="419"/>
      <c r="L30" s="420"/>
      <c r="M30" s="421"/>
      <c r="N30" s="421"/>
      <c r="O30" s="421"/>
      <c r="P30" s="422"/>
      <c r="Q30" s="420"/>
      <c r="R30" s="421"/>
      <c r="S30" s="421"/>
      <c r="T30" s="421"/>
      <c r="U30" s="421"/>
      <c r="V30" s="422"/>
      <c r="W30" s="423" t="s">
        <v>191</v>
      </c>
      <c r="X30" s="424"/>
      <c r="Y30" s="424"/>
      <c r="Z30" s="424"/>
      <c r="AA30" s="424"/>
      <c r="AB30" s="424"/>
      <c r="AC30" s="424"/>
      <c r="AD30" s="424"/>
      <c r="AE30" s="424"/>
      <c r="AF30" s="424"/>
      <c r="AG30" s="425"/>
      <c r="AH30" s="426">
        <v>97.7</v>
      </c>
      <c r="AI30" s="427"/>
      <c r="AJ30" s="427"/>
      <c r="AK30" s="427"/>
      <c r="AL30" s="427"/>
      <c r="AM30" s="427"/>
      <c r="AN30" s="427"/>
      <c r="AO30" s="427"/>
      <c r="AP30" s="427"/>
      <c r="AQ30" s="427"/>
      <c r="AR30" s="427"/>
      <c r="AS30" s="427"/>
      <c r="AT30" s="427"/>
      <c r="AU30" s="427"/>
      <c r="AV30" s="427"/>
      <c r="AW30" s="427"/>
      <c r="AX30" s="428"/>
      <c r="AY30" s="479"/>
      <c r="AZ30" s="480"/>
      <c r="BA30" s="480"/>
      <c r="BB30" s="481"/>
      <c r="BC30" s="429" t="s">
        <v>52</v>
      </c>
      <c r="BD30" s="430"/>
      <c r="BE30" s="430"/>
      <c r="BF30" s="430"/>
      <c r="BG30" s="430"/>
      <c r="BH30" s="430"/>
      <c r="BI30" s="430"/>
      <c r="BJ30" s="430"/>
      <c r="BK30" s="430"/>
      <c r="BL30" s="430"/>
      <c r="BM30" s="431"/>
      <c r="BN30" s="490">
        <v>6371765</v>
      </c>
      <c r="BO30" s="491"/>
      <c r="BP30" s="491"/>
      <c r="BQ30" s="491"/>
      <c r="BR30" s="491"/>
      <c r="BS30" s="491"/>
      <c r="BT30" s="491"/>
      <c r="BU30" s="492"/>
      <c r="BV30" s="490">
        <v>6064337</v>
      </c>
      <c r="BW30" s="491"/>
      <c r="BX30" s="491"/>
      <c r="BY30" s="491"/>
      <c r="BZ30" s="491"/>
      <c r="CA30" s="491"/>
      <c r="CB30" s="491"/>
      <c r="CC30" s="492"/>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5" t="s">
        <v>192</v>
      </c>
      <c r="D32" s="415"/>
      <c r="E32" s="415"/>
      <c r="F32" s="415"/>
      <c r="G32" s="415"/>
      <c r="H32" s="415"/>
      <c r="I32" s="415"/>
      <c r="J32" s="415"/>
      <c r="K32" s="415"/>
      <c r="L32" s="415"/>
      <c r="M32" s="415"/>
      <c r="N32" s="415"/>
      <c r="O32" s="415"/>
      <c r="P32" s="415"/>
      <c r="Q32" s="415"/>
      <c r="R32" s="415"/>
      <c r="S32" s="415"/>
      <c r="U32" s="416" t="s">
        <v>193</v>
      </c>
      <c r="V32" s="416"/>
      <c r="W32" s="416"/>
      <c r="X32" s="416"/>
      <c r="Y32" s="416"/>
      <c r="Z32" s="416"/>
      <c r="AA32" s="416"/>
      <c r="AB32" s="416"/>
      <c r="AC32" s="416"/>
      <c r="AD32" s="416"/>
      <c r="AE32" s="416"/>
      <c r="AF32" s="416"/>
      <c r="AG32" s="416"/>
      <c r="AH32" s="416"/>
      <c r="AI32" s="416"/>
      <c r="AJ32" s="416"/>
      <c r="AK32" s="416"/>
      <c r="AM32" s="416" t="s">
        <v>194</v>
      </c>
      <c r="AN32" s="416"/>
      <c r="AO32" s="416"/>
      <c r="AP32" s="416"/>
      <c r="AQ32" s="416"/>
      <c r="AR32" s="416"/>
      <c r="AS32" s="416"/>
      <c r="AT32" s="416"/>
      <c r="AU32" s="416"/>
      <c r="AV32" s="416"/>
      <c r="AW32" s="416"/>
      <c r="AX32" s="416"/>
      <c r="AY32" s="416"/>
      <c r="AZ32" s="416"/>
      <c r="BA32" s="416"/>
      <c r="BB32" s="416"/>
      <c r="BC32" s="416"/>
      <c r="BE32" s="416" t="s">
        <v>195</v>
      </c>
      <c r="BF32" s="416"/>
      <c r="BG32" s="416"/>
      <c r="BH32" s="416"/>
      <c r="BI32" s="416"/>
      <c r="BJ32" s="416"/>
      <c r="BK32" s="416"/>
      <c r="BL32" s="416"/>
      <c r="BM32" s="416"/>
      <c r="BN32" s="416"/>
      <c r="BO32" s="416"/>
      <c r="BP32" s="416"/>
      <c r="BQ32" s="416"/>
      <c r="BR32" s="416"/>
      <c r="BS32" s="416"/>
      <c r="BT32" s="416"/>
      <c r="BU32" s="416"/>
      <c r="BW32" s="416" t="s">
        <v>196</v>
      </c>
      <c r="BX32" s="416"/>
      <c r="BY32" s="416"/>
      <c r="BZ32" s="416"/>
      <c r="CA32" s="416"/>
      <c r="CB32" s="416"/>
      <c r="CC32" s="416"/>
      <c r="CD32" s="416"/>
      <c r="CE32" s="416"/>
      <c r="CF32" s="416"/>
      <c r="CG32" s="416"/>
      <c r="CH32" s="416"/>
      <c r="CI32" s="416"/>
      <c r="CJ32" s="416"/>
      <c r="CK32" s="416"/>
      <c r="CL32" s="416"/>
      <c r="CM32" s="416"/>
      <c r="CO32" s="416" t="s">
        <v>197</v>
      </c>
      <c r="CP32" s="416"/>
      <c r="CQ32" s="416"/>
      <c r="CR32" s="416"/>
      <c r="CS32" s="416"/>
      <c r="CT32" s="416"/>
      <c r="CU32" s="416"/>
      <c r="CV32" s="416"/>
      <c r="CW32" s="416"/>
      <c r="CX32" s="416"/>
      <c r="CY32" s="416"/>
      <c r="CZ32" s="416"/>
      <c r="DA32" s="416"/>
      <c r="DB32" s="416"/>
      <c r="DC32" s="416"/>
      <c r="DD32" s="416"/>
      <c r="DE32" s="416"/>
      <c r="DI32" s="204"/>
    </row>
    <row r="33" spans="1:113" ht="13.5" customHeight="1" x14ac:dyDescent="0.15">
      <c r="A33" s="181"/>
      <c r="B33" s="205"/>
      <c r="C33" s="408" t="s">
        <v>198</v>
      </c>
      <c r="D33" s="408"/>
      <c r="E33" s="407" t="s">
        <v>199</v>
      </c>
      <c r="F33" s="407"/>
      <c r="G33" s="407"/>
      <c r="H33" s="407"/>
      <c r="I33" s="407"/>
      <c r="J33" s="407"/>
      <c r="K33" s="407"/>
      <c r="L33" s="407"/>
      <c r="M33" s="407"/>
      <c r="N33" s="407"/>
      <c r="O33" s="407"/>
      <c r="P33" s="407"/>
      <c r="Q33" s="407"/>
      <c r="R33" s="407"/>
      <c r="S33" s="407"/>
      <c r="T33" s="206"/>
      <c r="U33" s="408" t="s">
        <v>200</v>
      </c>
      <c r="V33" s="408"/>
      <c r="W33" s="407" t="s">
        <v>201</v>
      </c>
      <c r="X33" s="407"/>
      <c r="Y33" s="407"/>
      <c r="Z33" s="407"/>
      <c r="AA33" s="407"/>
      <c r="AB33" s="407"/>
      <c r="AC33" s="407"/>
      <c r="AD33" s="407"/>
      <c r="AE33" s="407"/>
      <c r="AF33" s="407"/>
      <c r="AG33" s="407"/>
      <c r="AH33" s="407"/>
      <c r="AI33" s="407"/>
      <c r="AJ33" s="407"/>
      <c r="AK33" s="407"/>
      <c r="AL33" s="206"/>
      <c r="AM33" s="408" t="s">
        <v>200</v>
      </c>
      <c r="AN33" s="408"/>
      <c r="AO33" s="407" t="s">
        <v>199</v>
      </c>
      <c r="AP33" s="407"/>
      <c r="AQ33" s="407"/>
      <c r="AR33" s="407"/>
      <c r="AS33" s="407"/>
      <c r="AT33" s="407"/>
      <c r="AU33" s="407"/>
      <c r="AV33" s="407"/>
      <c r="AW33" s="407"/>
      <c r="AX33" s="407"/>
      <c r="AY33" s="407"/>
      <c r="AZ33" s="407"/>
      <c r="BA33" s="407"/>
      <c r="BB33" s="407"/>
      <c r="BC33" s="407"/>
      <c r="BD33" s="207"/>
      <c r="BE33" s="407" t="s">
        <v>202</v>
      </c>
      <c r="BF33" s="407"/>
      <c r="BG33" s="407" t="s">
        <v>203</v>
      </c>
      <c r="BH33" s="407"/>
      <c r="BI33" s="407"/>
      <c r="BJ33" s="407"/>
      <c r="BK33" s="407"/>
      <c r="BL33" s="407"/>
      <c r="BM33" s="407"/>
      <c r="BN33" s="407"/>
      <c r="BO33" s="407"/>
      <c r="BP33" s="407"/>
      <c r="BQ33" s="407"/>
      <c r="BR33" s="407"/>
      <c r="BS33" s="407"/>
      <c r="BT33" s="407"/>
      <c r="BU33" s="407"/>
      <c r="BV33" s="207"/>
      <c r="BW33" s="408" t="s">
        <v>202</v>
      </c>
      <c r="BX33" s="408"/>
      <c r="BY33" s="407" t="s">
        <v>204</v>
      </c>
      <c r="BZ33" s="407"/>
      <c r="CA33" s="407"/>
      <c r="CB33" s="407"/>
      <c r="CC33" s="407"/>
      <c r="CD33" s="407"/>
      <c r="CE33" s="407"/>
      <c r="CF33" s="407"/>
      <c r="CG33" s="407"/>
      <c r="CH33" s="407"/>
      <c r="CI33" s="407"/>
      <c r="CJ33" s="407"/>
      <c r="CK33" s="407"/>
      <c r="CL33" s="407"/>
      <c r="CM33" s="407"/>
      <c r="CN33" s="206"/>
      <c r="CO33" s="408" t="s">
        <v>200</v>
      </c>
      <c r="CP33" s="408"/>
      <c r="CQ33" s="407" t="s">
        <v>205</v>
      </c>
      <c r="CR33" s="407"/>
      <c r="CS33" s="407"/>
      <c r="CT33" s="407"/>
      <c r="CU33" s="407"/>
      <c r="CV33" s="407"/>
      <c r="CW33" s="407"/>
      <c r="CX33" s="407"/>
      <c r="CY33" s="407"/>
      <c r="CZ33" s="407"/>
      <c r="DA33" s="407"/>
      <c r="DB33" s="407"/>
      <c r="DC33" s="407"/>
      <c r="DD33" s="407"/>
      <c r="DE33" s="407"/>
      <c r="DF33" s="206"/>
      <c r="DG33" s="406" t="s">
        <v>206</v>
      </c>
      <c r="DH33" s="406"/>
      <c r="DI33" s="208"/>
    </row>
    <row r="34" spans="1:113" ht="32.25" customHeight="1" x14ac:dyDescent="0.15">
      <c r="A34" s="181"/>
      <c r="B34" s="205"/>
      <c r="C34" s="404">
        <f>IF(E34="","",1)</f>
        <v>1</v>
      </c>
      <c r="D34" s="404"/>
      <c r="E34" s="405" t="str">
        <f>IF('各会計、関係団体の財政状況及び健全化判断比率'!B7="","",'各会計、関係団体の財政状況及び健全化判断比率'!B7)</f>
        <v>一般会計</v>
      </c>
      <c r="F34" s="405"/>
      <c r="G34" s="405"/>
      <c r="H34" s="405"/>
      <c r="I34" s="405"/>
      <c r="J34" s="405"/>
      <c r="K34" s="405"/>
      <c r="L34" s="405"/>
      <c r="M34" s="405"/>
      <c r="N34" s="405"/>
      <c r="O34" s="405"/>
      <c r="P34" s="405"/>
      <c r="Q34" s="405"/>
      <c r="R34" s="405"/>
      <c r="S34" s="405"/>
      <c r="T34" s="181"/>
      <c r="U34" s="404">
        <f>IF(W34="","",MAX(C34:D43)+1)</f>
        <v>3</v>
      </c>
      <c r="V34" s="404"/>
      <c r="W34" s="405" t="str">
        <f>IF('各会計、関係団体の財政状況及び健全化判断比率'!B28="","",'各会計、関係団体の財政状況及び健全化判断比率'!B28)</f>
        <v>国民健康保険事業特別会計</v>
      </c>
      <c r="X34" s="405"/>
      <c r="Y34" s="405"/>
      <c r="Z34" s="405"/>
      <c r="AA34" s="405"/>
      <c r="AB34" s="405"/>
      <c r="AC34" s="405"/>
      <c r="AD34" s="405"/>
      <c r="AE34" s="405"/>
      <c r="AF34" s="405"/>
      <c r="AG34" s="405"/>
      <c r="AH34" s="405"/>
      <c r="AI34" s="405"/>
      <c r="AJ34" s="405"/>
      <c r="AK34" s="405"/>
      <c r="AL34" s="181"/>
      <c r="AM34" s="404">
        <f>IF(AO34="","",MAX(C34:D43,U34:V43)+1)</f>
        <v>5</v>
      </c>
      <c r="AN34" s="404"/>
      <c r="AO34" s="405" t="str">
        <f>IF('各会計、関係団体の財政状況及び健全化判断比率'!B30="","",'各会計、関係団体の財政状況及び健全化判断比率'!B30)</f>
        <v>下水道事業会計</v>
      </c>
      <c r="AP34" s="405"/>
      <c r="AQ34" s="405"/>
      <c r="AR34" s="405"/>
      <c r="AS34" s="405"/>
      <c r="AT34" s="405"/>
      <c r="AU34" s="405"/>
      <c r="AV34" s="405"/>
      <c r="AW34" s="405"/>
      <c r="AX34" s="405"/>
      <c r="AY34" s="405"/>
      <c r="AZ34" s="405"/>
      <c r="BA34" s="405"/>
      <c r="BB34" s="405"/>
      <c r="BC34" s="405"/>
      <c r="BD34" s="181"/>
      <c r="BE34" s="404" t="str">
        <f>IF(BG34="","",MAX(C34:D43,U34:V43,AM34:AN43)+1)</f>
        <v/>
      </c>
      <c r="BF34" s="404"/>
      <c r="BG34" s="405"/>
      <c r="BH34" s="405"/>
      <c r="BI34" s="405"/>
      <c r="BJ34" s="405"/>
      <c r="BK34" s="405"/>
      <c r="BL34" s="405"/>
      <c r="BM34" s="405"/>
      <c r="BN34" s="405"/>
      <c r="BO34" s="405"/>
      <c r="BP34" s="405"/>
      <c r="BQ34" s="405"/>
      <c r="BR34" s="405"/>
      <c r="BS34" s="405"/>
      <c r="BT34" s="405"/>
      <c r="BU34" s="405"/>
      <c r="BV34" s="181"/>
      <c r="BW34" s="404">
        <f>IF(BY34="","",MAX(C34:D43,U34:V43,AM34:AN43,BE34:BF43)+1)</f>
        <v>7</v>
      </c>
      <c r="BX34" s="404"/>
      <c r="BY34" s="405" t="str">
        <f>IF('各会計、関係団体の財政状況及び健全化判断比率'!B68="","",'各会計、関係団体の財政状況及び健全化判断比率'!B68)</f>
        <v>うきは久留米環境施設組合</v>
      </c>
      <c r="BZ34" s="405"/>
      <c r="CA34" s="405"/>
      <c r="CB34" s="405"/>
      <c r="CC34" s="405"/>
      <c r="CD34" s="405"/>
      <c r="CE34" s="405"/>
      <c r="CF34" s="405"/>
      <c r="CG34" s="405"/>
      <c r="CH34" s="405"/>
      <c r="CI34" s="405"/>
      <c r="CJ34" s="405"/>
      <c r="CK34" s="405"/>
      <c r="CL34" s="405"/>
      <c r="CM34" s="405"/>
      <c r="CN34" s="181"/>
      <c r="CO34" s="404">
        <f>IF(CQ34="","",MAX(C34:D43,U34:V43,AM34:AN43,BE34:BF43,BW34:BX43)+1)</f>
        <v>17</v>
      </c>
      <c r="CP34" s="404"/>
      <c r="CQ34" s="405" t="str">
        <f>IF('各会計、関係団体の財政状況及び健全化判断比率'!BS7="","",'各会計、関係団体の財政状況及び健全化判断比率'!BS7)</f>
        <v>うきはの里株式会社</v>
      </c>
      <c r="CR34" s="405"/>
      <c r="CS34" s="405"/>
      <c r="CT34" s="405"/>
      <c r="CU34" s="405"/>
      <c r="CV34" s="405"/>
      <c r="CW34" s="405"/>
      <c r="CX34" s="405"/>
      <c r="CY34" s="405"/>
      <c r="CZ34" s="405"/>
      <c r="DA34" s="405"/>
      <c r="DB34" s="405"/>
      <c r="DC34" s="405"/>
      <c r="DD34" s="405"/>
      <c r="DE34" s="405"/>
      <c r="DG34" s="402" t="str">
        <f>IF('各会計、関係団体の財政状況及び健全化判断比率'!BR7="","",'各会計、関係団体の財政状況及び健全化判断比率'!BR7)</f>
        <v/>
      </c>
      <c r="DH34" s="402"/>
      <c r="DI34" s="208"/>
    </row>
    <row r="35" spans="1:113" ht="32.25" customHeight="1" x14ac:dyDescent="0.15">
      <c r="A35" s="181"/>
      <c r="B35" s="205"/>
      <c r="C35" s="404">
        <f>IF(E35="","",C34+1)</f>
        <v>2</v>
      </c>
      <c r="D35" s="404"/>
      <c r="E35" s="405" t="str">
        <f>IF('各会計、関係団体の財政状況及び健全化判断比率'!B8="","",'各会計、関係団体の財政状況及び健全化判断比率'!B8)</f>
        <v>自動車学校特別会計</v>
      </c>
      <c r="F35" s="405"/>
      <c r="G35" s="405"/>
      <c r="H35" s="405"/>
      <c r="I35" s="405"/>
      <c r="J35" s="405"/>
      <c r="K35" s="405"/>
      <c r="L35" s="405"/>
      <c r="M35" s="405"/>
      <c r="N35" s="405"/>
      <c r="O35" s="405"/>
      <c r="P35" s="405"/>
      <c r="Q35" s="405"/>
      <c r="R35" s="405"/>
      <c r="S35" s="405"/>
      <c r="T35" s="181"/>
      <c r="U35" s="404">
        <f>IF(W35="","",U34+1)</f>
        <v>4</v>
      </c>
      <c r="V35" s="404"/>
      <c r="W35" s="405" t="str">
        <f>IF('各会計、関係団体の財政状況及び健全化判断比率'!B29="","",'各会計、関係団体の財政状況及び健全化判断比率'!B29)</f>
        <v>後期高齢者医療事業特別会計</v>
      </c>
      <c r="X35" s="405"/>
      <c r="Y35" s="405"/>
      <c r="Z35" s="405"/>
      <c r="AA35" s="405"/>
      <c r="AB35" s="405"/>
      <c r="AC35" s="405"/>
      <c r="AD35" s="405"/>
      <c r="AE35" s="405"/>
      <c r="AF35" s="405"/>
      <c r="AG35" s="405"/>
      <c r="AH35" s="405"/>
      <c r="AI35" s="405"/>
      <c r="AJ35" s="405"/>
      <c r="AK35" s="405"/>
      <c r="AL35" s="181"/>
      <c r="AM35" s="404">
        <f t="shared" ref="AM35:AM43" si="0">IF(AO35="","",AM34+1)</f>
        <v>6</v>
      </c>
      <c r="AN35" s="404"/>
      <c r="AO35" s="405" t="str">
        <f>IF('各会計、関係団体の財政状況及び健全化判断比率'!B31="","",'各会計、関係団体の財政状況及び健全化判断比率'!B31)</f>
        <v>簡易水道事業会計</v>
      </c>
      <c r="AP35" s="405"/>
      <c r="AQ35" s="405"/>
      <c r="AR35" s="405"/>
      <c r="AS35" s="405"/>
      <c r="AT35" s="405"/>
      <c r="AU35" s="405"/>
      <c r="AV35" s="405"/>
      <c r="AW35" s="405"/>
      <c r="AX35" s="405"/>
      <c r="AY35" s="405"/>
      <c r="AZ35" s="405"/>
      <c r="BA35" s="405"/>
      <c r="BB35" s="405"/>
      <c r="BC35" s="405"/>
      <c r="BD35" s="181"/>
      <c r="BE35" s="404" t="str">
        <f t="shared" ref="BE35:BE43" si="1">IF(BG35="","",BE34+1)</f>
        <v/>
      </c>
      <c r="BF35" s="404"/>
      <c r="BG35" s="405"/>
      <c r="BH35" s="405"/>
      <c r="BI35" s="405"/>
      <c r="BJ35" s="405"/>
      <c r="BK35" s="405"/>
      <c r="BL35" s="405"/>
      <c r="BM35" s="405"/>
      <c r="BN35" s="405"/>
      <c r="BO35" s="405"/>
      <c r="BP35" s="405"/>
      <c r="BQ35" s="405"/>
      <c r="BR35" s="405"/>
      <c r="BS35" s="405"/>
      <c r="BT35" s="405"/>
      <c r="BU35" s="405"/>
      <c r="BV35" s="181"/>
      <c r="BW35" s="404">
        <f t="shared" ref="BW35:BW43" si="2">IF(BY35="","",BW34+1)</f>
        <v>8</v>
      </c>
      <c r="BX35" s="404"/>
      <c r="BY35" s="405" t="str">
        <f>IF('各会計、関係団体の財政状況及び健全化判断比率'!B69="","",'各会計、関係団体の財政状況及び健全化判断比率'!B69)</f>
        <v>福岡県市町村消防団員等公務災害補償組合</v>
      </c>
      <c r="BZ35" s="405"/>
      <c r="CA35" s="405"/>
      <c r="CB35" s="405"/>
      <c r="CC35" s="405"/>
      <c r="CD35" s="405"/>
      <c r="CE35" s="405"/>
      <c r="CF35" s="405"/>
      <c r="CG35" s="405"/>
      <c r="CH35" s="405"/>
      <c r="CI35" s="405"/>
      <c r="CJ35" s="405"/>
      <c r="CK35" s="405"/>
      <c r="CL35" s="405"/>
      <c r="CM35" s="405"/>
      <c r="CN35" s="181"/>
      <c r="CO35" s="404">
        <f t="shared" ref="CO35:CO43" si="3">IF(CQ35="","",CO34+1)</f>
        <v>18</v>
      </c>
      <c r="CP35" s="404"/>
      <c r="CQ35" s="405" t="str">
        <f>IF('各会計、関係団体の財政状況及び健全化判断比率'!BS8="","",'各会計、関係団体の財政状況及び健全化判断比率'!BS8)</f>
        <v>うきは市土地開発公社</v>
      </c>
      <c r="CR35" s="405"/>
      <c r="CS35" s="405"/>
      <c r="CT35" s="405"/>
      <c r="CU35" s="405"/>
      <c r="CV35" s="405"/>
      <c r="CW35" s="405"/>
      <c r="CX35" s="405"/>
      <c r="CY35" s="405"/>
      <c r="CZ35" s="405"/>
      <c r="DA35" s="405"/>
      <c r="DB35" s="405"/>
      <c r="DC35" s="405"/>
      <c r="DD35" s="405"/>
      <c r="DE35" s="405"/>
      <c r="DG35" s="402" t="str">
        <f>IF('各会計、関係団体の財政状況及び健全化判断比率'!BR8="","",'各会計、関係団体の財政状況及び健全化判断比率'!BR8)</f>
        <v/>
      </c>
      <c r="DH35" s="402"/>
      <c r="DI35" s="208"/>
    </row>
    <row r="36" spans="1:113" ht="32.25" customHeight="1" x14ac:dyDescent="0.15">
      <c r="A36" s="181"/>
      <c r="B36" s="205"/>
      <c r="C36" s="404" t="str">
        <f>IF(E36="","",C35+1)</f>
        <v/>
      </c>
      <c r="D36" s="404"/>
      <c r="E36" s="405" t="str">
        <f>IF('各会計、関係団体の財政状況及び健全化判断比率'!B9="","",'各会計、関係団体の財政状況及び健全化判断比率'!B9)</f>
        <v/>
      </c>
      <c r="F36" s="405"/>
      <c r="G36" s="405"/>
      <c r="H36" s="405"/>
      <c r="I36" s="405"/>
      <c r="J36" s="405"/>
      <c r="K36" s="405"/>
      <c r="L36" s="405"/>
      <c r="M36" s="405"/>
      <c r="N36" s="405"/>
      <c r="O36" s="405"/>
      <c r="P36" s="405"/>
      <c r="Q36" s="405"/>
      <c r="R36" s="405"/>
      <c r="S36" s="405"/>
      <c r="T36" s="181"/>
      <c r="U36" s="404" t="str">
        <f t="shared" ref="U36:U43" si="4">IF(W36="","",U35+1)</f>
        <v/>
      </c>
      <c r="V36" s="404"/>
      <c r="W36" s="405"/>
      <c r="X36" s="405"/>
      <c r="Y36" s="405"/>
      <c r="Z36" s="405"/>
      <c r="AA36" s="405"/>
      <c r="AB36" s="405"/>
      <c r="AC36" s="405"/>
      <c r="AD36" s="405"/>
      <c r="AE36" s="405"/>
      <c r="AF36" s="405"/>
      <c r="AG36" s="405"/>
      <c r="AH36" s="405"/>
      <c r="AI36" s="405"/>
      <c r="AJ36" s="405"/>
      <c r="AK36" s="405"/>
      <c r="AL36" s="181"/>
      <c r="AM36" s="404" t="str">
        <f t="shared" si="0"/>
        <v/>
      </c>
      <c r="AN36" s="404"/>
      <c r="AO36" s="405"/>
      <c r="AP36" s="405"/>
      <c r="AQ36" s="405"/>
      <c r="AR36" s="405"/>
      <c r="AS36" s="405"/>
      <c r="AT36" s="405"/>
      <c r="AU36" s="405"/>
      <c r="AV36" s="405"/>
      <c r="AW36" s="405"/>
      <c r="AX36" s="405"/>
      <c r="AY36" s="405"/>
      <c r="AZ36" s="405"/>
      <c r="BA36" s="405"/>
      <c r="BB36" s="405"/>
      <c r="BC36" s="405"/>
      <c r="BD36" s="181"/>
      <c r="BE36" s="404" t="str">
        <f t="shared" si="1"/>
        <v/>
      </c>
      <c r="BF36" s="404"/>
      <c r="BG36" s="405"/>
      <c r="BH36" s="405"/>
      <c r="BI36" s="405"/>
      <c r="BJ36" s="405"/>
      <c r="BK36" s="405"/>
      <c r="BL36" s="405"/>
      <c r="BM36" s="405"/>
      <c r="BN36" s="405"/>
      <c r="BO36" s="405"/>
      <c r="BP36" s="405"/>
      <c r="BQ36" s="405"/>
      <c r="BR36" s="405"/>
      <c r="BS36" s="405"/>
      <c r="BT36" s="405"/>
      <c r="BU36" s="405"/>
      <c r="BV36" s="181"/>
      <c r="BW36" s="404">
        <f t="shared" si="2"/>
        <v>9</v>
      </c>
      <c r="BX36" s="404"/>
      <c r="BY36" s="405" t="str">
        <f>IF('各会計、関係団体の財政状況及び健全化判断比率'!B70="","",'各会計、関係団体の財政状況及び健全化判断比率'!B70)</f>
        <v>福岡県市町村職員退職手当組合（一般会計）</v>
      </c>
      <c r="BZ36" s="405"/>
      <c r="CA36" s="405"/>
      <c r="CB36" s="405"/>
      <c r="CC36" s="405"/>
      <c r="CD36" s="405"/>
      <c r="CE36" s="405"/>
      <c r="CF36" s="405"/>
      <c r="CG36" s="405"/>
      <c r="CH36" s="405"/>
      <c r="CI36" s="405"/>
      <c r="CJ36" s="405"/>
      <c r="CK36" s="405"/>
      <c r="CL36" s="405"/>
      <c r="CM36" s="405"/>
      <c r="CN36" s="181"/>
      <c r="CO36" s="404">
        <f t="shared" si="3"/>
        <v>19</v>
      </c>
      <c r="CP36" s="404"/>
      <c r="CQ36" s="405" t="str">
        <f>IF('各会計、関係団体の財政状況及び健全化判断比率'!BS9="","",'各会計、関係団体の財政状況及び健全化判断比率'!BS9)</f>
        <v>株式会社うきはレインボーファーム</v>
      </c>
      <c r="CR36" s="405"/>
      <c r="CS36" s="405"/>
      <c r="CT36" s="405"/>
      <c r="CU36" s="405"/>
      <c r="CV36" s="405"/>
      <c r="CW36" s="405"/>
      <c r="CX36" s="405"/>
      <c r="CY36" s="405"/>
      <c r="CZ36" s="405"/>
      <c r="DA36" s="405"/>
      <c r="DB36" s="405"/>
      <c r="DC36" s="405"/>
      <c r="DD36" s="405"/>
      <c r="DE36" s="405"/>
      <c r="DG36" s="402" t="str">
        <f>IF('各会計、関係団体の財政状況及び健全化判断比率'!BR9="","",'各会計、関係団体の財政状況及び健全化判断比率'!BR9)</f>
        <v/>
      </c>
      <c r="DH36" s="402"/>
      <c r="DI36" s="208"/>
    </row>
    <row r="37" spans="1:113" ht="32.25" customHeight="1" x14ac:dyDescent="0.15">
      <c r="A37" s="181"/>
      <c r="B37" s="205"/>
      <c r="C37" s="404" t="str">
        <f>IF(E37="","",C36+1)</f>
        <v/>
      </c>
      <c r="D37" s="404"/>
      <c r="E37" s="405" t="str">
        <f>IF('各会計、関係団体の財政状況及び健全化判断比率'!B10="","",'各会計、関係団体の財政状況及び健全化判断比率'!B10)</f>
        <v/>
      </c>
      <c r="F37" s="405"/>
      <c r="G37" s="405"/>
      <c r="H37" s="405"/>
      <c r="I37" s="405"/>
      <c r="J37" s="405"/>
      <c r="K37" s="405"/>
      <c r="L37" s="405"/>
      <c r="M37" s="405"/>
      <c r="N37" s="405"/>
      <c r="O37" s="405"/>
      <c r="P37" s="405"/>
      <c r="Q37" s="405"/>
      <c r="R37" s="405"/>
      <c r="S37" s="405"/>
      <c r="T37" s="181"/>
      <c r="U37" s="404" t="str">
        <f t="shared" si="4"/>
        <v/>
      </c>
      <c r="V37" s="404"/>
      <c r="W37" s="405"/>
      <c r="X37" s="405"/>
      <c r="Y37" s="405"/>
      <c r="Z37" s="405"/>
      <c r="AA37" s="405"/>
      <c r="AB37" s="405"/>
      <c r="AC37" s="405"/>
      <c r="AD37" s="405"/>
      <c r="AE37" s="405"/>
      <c r="AF37" s="405"/>
      <c r="AG37" s="405"/>
      <c r="AH37" s="405"/>
      <c r="AI37" s="405"/>
      <c r="AJ37" s="405"/>
      <c r="AK37" s="405"/>
      <c r="AL37" s="181"/>
      <c r="AM37" s="404" t="str">
        <f t="shared" si="0"/>
        <v/>
      </c>
      <c r="AN37" s="404"/>
      <c r="AO37" s="405"/>
      <c r="AP37" s="405"/>
      <c r="AQ37" s="405"/>
      <c r="AR37" s="405"/>
      <c r="AS37" s="405"/>
      <c r="AT37" s="405"/>
      <c r="AU37" s="405"/>
      <c r="AV37" s="405"/>
      <c r="AW37" s="405"/>
      <c r="AX37" s="405"/>
      <c r="AY37" s="405"/>
      <c r="AZ37" s="405"/>
      <c r="BA37" s="405"/>
      <c r="BB37" s="405"/>
      <c r="BC37" s="405"/>
      <c r="BD37" s="181"/>
      <c r="BE37" s="404" t="str">
        <f t="shared" si="1"/>
        <v/>
      </c>
      <c r="BF37" s="404"/>
      <c r="BG37" s="405"/>
      <c r="BH37" s="405"/>
      <c r="BI37" s="405"/>
      <c r="BJ37" s="405"/>
      <c r="BK37" s="405"/>
      <c r="BL37" s="405"/>
      <c r="BM37" s="405"/>
      <c r="BN37" s="405"/>
      <c r="BO37" s="405"/>
      <c r="BP37" s="405"/>
      <c r="BQ37" s="405"/>
      <c r="BR37" s="405"/>
      <c r="BS37" s="405"/>
      <c r="BT37" s="405"/>
      <c r="BU37" s="405"/>
      <c r="BV37" s="181"/>
      <c r="BW37" s="404">
        <f t="shared" si="2"/>
        <v>10</v>
      </c>
      <c r="BX37" s="404"/>
      <c r="BY37" s="405" t="str">
        <f>IF('各会計、関係団体の財政状況及び健全化判断比率'!B71="","",'各会計、関係団体の財政状況及び健全化判断比率'!B71)</f>
        <v>福岡県市町村職員退職手当組合（基金特別会計）</v>
      </c>
      <c r="BZ37" s="405"/>
      <c r="CA37" s="405"/>
      <c r="CB37" s="405"/>
      <c r="CC37" s="405"/>
      <c r="CD37" s="405"/>
      <c r="CE37" s="405"/>
      <c r="CF37" s="405"/>
      <c r="CG37" s="405"/>
      <c r="CH37" s="405"/>
      <c r="CI37" s="405"/>
      <c r="CJ37" s="405"/>
      <c r="CK37" s="405"/>
      <c r="CL37" s="405"/>
      <c r="CM37" s="405"/>
      <c r="CN37" s="181"/>
      <c r="CO37" s="404" t="str">
        <f t="shared" si="3"/>
        <v/>
      </c>
      <c r="CP37" s="404"/>
      <c r="CQ37" s="405" t="str">
        <f>IF('各会計、関係団体の財政状況及び健全化判断比率'!BS10="","",'各会計、関係団体の財政状況及び健全化判断比率'!BS10)</f>
        <v/>
      </c>
      <c r="CR37" s="405"/>
      <c r="CS37" s="405"/>
      <c r="CT37" s="405"/>
      <c r="CU37" s="405"/>
      <c r="CV37" s="405"/>
      <c r="CW37" s="405"/>
      <c r="CX37" s="405"/>
      <c r="CY37" s="405"/>
      <c r="CZ37" s="405"/>
      <c r="DA37" s="405"/>
      <c r="DB37" s="405"/>
      <c r="DC37" s="405"/>
      <c r="DD37" s="405"/>
      <c r="DE37" s="405"/>
      <c r="DG37" s="402" t="str">
        <f>IF('各会計、関係団体の財政状況及び健全化判断比率'!BR10="","",'各会計、関係団体の財政状況及び健全化判断比率'!BR10)</f>
        <v/>
      </c>
      <c r="DH37" s="402"/>
      <c r="DI37" s="208"/>
    </row>
    <row r="38" spans="1:113" ht="32.25" customHeight="1" x14ac:dyDescent="0.15">
      <c r="A38" s="181"/>
      <c r="B38" s="205"/>
      <c r="C38" s="404" t="str">
        <f t="shared" ref="C38:C43" si="5">IF(E38="","",C37+1)</f>
        <v/>
      </c>
      <c r="D38" s="404"/>
      <c r="E38" s="405" t="str">
        <f>IF('各会計、関係団体の財政状況及び健全化判断比率'!B11="","",'各会計、関係団体の財政状況及び健全化判断比率'!B11)</f>
        <v/>
      </c>
      <c r="F38" s="405"/>
      <c r="G38" s="405"/>
      <c r="H38" s="405"/>
      <c r="I38" s="405"/>
      <c r="J38" s="405"/>
      <c r="K38" s="405"/>
      <c r="L38" s="405"/>
      <c r="M38" s="405"/>
      <c r="N38" s="405"/>
      <c r="O38" s="405"/>
      <c r="P38" s="405"/>
      <c r="Q38" s="405"/>
      <c r="R38" s="405"/>
      <c r="S38" s="405"/>
      <c r="T38" s="181"/>
      <c r="U38" s="404" t="str">
        <f t="shared" si="4"/>
        <v/>
      </c>
      <c r="V38" s="404"/>
      <c r="W38" s="405"/>
      <c r="X38" s="405"/>
      <c r="Y38" s="405"/>
      <c r="Z38" s="405"/>
      <c r="AA38" s="405"/>
      <c r="AB38" s="405"/>
      <c r="AC38" s="405"/>
      <c r="AD38" s="405"/>
      <c r="AE38" s="405"/>
      <c r="AF38" s="405"/>
      <c r="AG38" s="405"/>
      <c r="AH38" s="405"/>
      <c r="AI38" s="405"/>
      <c r="AJ38" s="405"/>
      <c r="AK38" s="405"/>
      <c r="AL38" s="181"/>
      <c r="AM38" s="404" t="str">
        <f t="shared" si="0"/>
        <v/>
      </c>
      <c r="AN38" s="404"/>
      <c r="AO38" s="405"/>
      <c r="AP38" s="405"/>
      <c r="AQ38" s="405"/>
      <c r="AR38" s="405"/>
      <c r="AS38" s="405"/>
      <c r="AT38" s="405"/>
      <c r="AU38" s="405"/>
      <c r="AV38" s="405"/>
      <c r="AW38" s="405"/>
      <c r="AX38" s="405"/>
      <c r="AY38" s="405"/>
      <c r="AZ38" s="405"/>
      <c r="BA38" s="405"/>
      <c r="BB38" s="405"/>
      <c r="BC38" s="405"/>
      <c r="BD38" s="181"/>
      <c r="BE38" s="404" t="str">
        <f t="shared" si="1"/>
        <v/>
      </c>
      <c r="BF38" s="404"/>
      <c r="BG38" s="405"/>
      <c r="BH38" s="405"/>
      <c r="BI38" s="405"/>
      <c r="BJ38" s="405"/>
      <c r="BK38" s="405"/>
      <c r="BL38" s="405"/>
      <c r="BM38" s="405"/>
      <c r="BN38" s="405"/>
      <c r="BO38" s="405"/>
      <c r="BP38" s="405"/>
      <c r="BQ38" s="405"/>
      <c r="BR38" s="405"/>
      <c r="BS38" s="405"/>
      <c r="BT38" s="405"/>
      <c r="BU38" s="405"/>
      <c r="BV38" s="181"/>
      <c r="BW38" s="404">
        <f t="shared" si="2"/>
        <v>11</v>
      </c>
      <c r="BX38" s="404"/>
      <c r="BY38" s="405" t="str">
        <f>IF('各会計、関係団体の財政状況及び健全化判断比率'!B72="","",'各会計、関係団体の財政状況及び健全化判断比率'!B72)</f>
        <v>久留米広域市町村圏事務組合（一般会計）</v>
      </c>
      <c r="BZ38" s="405"/>
      <c r="CA38" s="405"/>
      <c r="CB38" s="405"/>
      <c r="CC38" s="405"/>
      <c r="CD38" s="405"/>
      <c r="CE38" s="405"/>
      <c r="CF38" s="405"/>
      <c r="CG38" s="405"/>
      <c r="CH38" s="405"/>
      <c r="CI38" s="405"/>
      <c r="CJ38" s="405"/>
      <c r="CK38" s="405"/>
      <c r="CL38" s="405"/>
      <c r="CM38" s="405"/>
      <c r="CN38" s="181"/>
      <c r="CO38" s="404" t="str">
        <f t="shared" si="3"/>
        <v/>
      </c>
      <c r="CP38" s="404"/>
      <c r="CQ38" s="405" t="str">
        <f>IF('各会計、関係団体の財政状況及び健全化判断比率'!BS11="","",'各会計、関係団体の財政状況及び健全化判断比率'!BS11)</f>
        <v/>
      </c>
      <c r="CR38" s="405"/>
      <c r="CS38" s="405"/>
      <c r="CT38" s="405"/>
      <c r="CU38" s="405"/>
      <c r="CV38" s="405"/>
      <c r="CW38" s="405"/>
      <c r="CX38" s="405"/>
      <c r="CY38" s="405"/>
      <c r="CZ38" s="405"/>
      <c r="DA38" s="405"/>
      <c r="DB38" s="405"/>
      <c r="DC38" s="405"/>
      <c r="DD38" s="405"/>
      <c r="DE38" s="405"/>
      <c r="DG38" s="402" t="str">
        <f>IF('各会計、関係団体の財政状況及び健全化判断比率'!BR11="","",'各会計、関係団体の財政状況及び健全化判断比率'!BR11)</f>
        <v/>
      </c>
      <c r="DH38" s="402"/>
      <c r="DI38" s="208"/>
    </row>
    <row r="39" spans="1:113" ht="32.25" customHeight="1" x14ac:dyDescent="0.15">
      <c r="A39" s="181"/>
      <c r="B39" s="205"/>
      <c r="C39" s="404" t="str">
        <f t="shared" si="5"/>
        <v/>
      </c>
      <c r="D39" s="404"/>
      <c r="E39" s="405" t="str">
        <f>IF('各会計、関係団体の財政状況及び健全化判断比率'!B12="","",'各会計、関係団体の財政状況及び健全化判断比率'!B12)</f>
        <v/>
      </c>
      <c r="F39" s="405"/>
      <c r="G39" s="405"/>
      <c r="H39" s="405"/>
      <c r="I39" s="405"/>
      <c r="J39" s="405"/>
      <c r="K39" s="405"/>
      <c r="L39" s="405"/>
      <c r="M39" s="405"/>
      <c r="N39" s="405"/>
      <c r="O39" s="405"/>
      <c r="P39" s="405"/>
      <c r="Q39" s="405"/>
      <c r="R39" s="405"/>
      <c r="S39" s="405"/>
      <c r="T39" s="181"/>
      <c r="U39" s="404" t="str">
        <f t="shared" si="4"/>
        <v/>
      </c>
      <c r="V39" s="404"/>
      <c r="W39" s="405"/>
      <c r="X39" s="405"/>
      <c r="Y39" s="405"/>
      <c r="Z39" s="405"/>
      <c r="AA39" s="405"/>
      <c r="AB39" s="405"/>
      <c r="AC39" s="405"/>
      <c r="AD39" s="405"/>
      <c r="AE39" s="405"/>
      <c r="AF39" s="405"/>
      <c r="AG39" s="405"/>
      <c r="AH39" s="405"/>
      <c r="AI39" s="405"/>
      <c r="AJ39" s="405"/>
      <c r="AK39" s="405"/>
      <c r="AL39" s="181"/>
      <c r="AM39" s="404" t="str">
        <f t="shared" si="0"/>
        <v/>
      </c>
      <c r="AN39" s="404"/>
      <c r="AO39" s="405"/>
      <c r="AP39" s="405"/>
      <c r="AQ39" s="405"/>
      <c r="AR39" s="405"/>
      <c r="AS39" s="405"/>
      <c r="AT39" s="405"/>
      <c r="AU39" s="405"/>
      <c r="AV39" s="405"/>
      <c r="AW39" s="405"/>
      <c r="AX39" s="405"/>
      <c r="AY39" s="405"/>
      <c r="AZ39" s="405"/>
      <c r="BA39" s="405"/>
      <c r="BB39" s="405"/>
      <c r="BC39" s="405"/>
      <c r="BD39" s="181"/>
      <c r="BE39" s="404" t="str">
        <f t="shared" si="1"/>
        <v/>
      </c>
      <c r="BF39" s="404"/>
      <c r="BG39" s="405"/>
      <c r="BH39" s="405"/>
      <c r="BI39" s="405"/>
      <c r="BJ39" s="405"/>
      <c r="BK39" s="405"/>
      <c r="BL39" s="405"/>
      <c r="BM39" s="405"/>
      <c r="BN39" s="405"/>
      <c r="BO39" s="405"/>
      <c r="BP39" s="405"/>
      <c r="BQ39" s="405"/>
      <c r="BR39" s="405"/>
      <c r="BS39" s="405"/>
      <c r="BT39" s="405"/>
      <c r="BU39" s="405"/>
      <c r="BV39" s="181"/>
      <c r="BW39" s="404">
        <f t="shared" si="2"/>
        <v>12</v>
      </c>
      <c r="BX39" s="404"/>
      <c r="BY39" s="405" t="str">
        <f>IF('各会計、関係団体の財政状況及び健全化判断比率'!B73="","",'各会計、関係団体の財政状況及び健全化判断比率'!B73)</f>
        <v>久留米広域市町村圏事務組合（小児救急医療支援事業特別会計）</v>
      </c>
      <c r="BZ39" s="405"/>
      <c r="CA39" s="405"/>
      <c r="CB39" s="405"/>
      <c r="CC39" s="405"/>
      <c r="CD39" s="405"/>
      <c r="CE39" s="405"/>
      <c r="CF39" s="405"/>
      <c r="CG39" s="405"/>
      <c r="CH39" s="405"/>
      <c r="CI39" s="405"/>
      <c r="CJ39" s="405"/>
      <c r="CK39" s="405"/>
      <c r="CL39" s="405"/>
      <c r="CM39" s="405"/>
      <c r="CN39" s="181"/>
      <c r="CO39" s="404" t="str">
        <f t="shared" si="3"/>
        <v/>
      </c>
      <c r="CP39" s="404"/>
      <c r="CQ39" s="405" t="str">
        <f>IF('各会計、関係団体の財政状況及び健全化判断比率'!BS12="","",'各会計、関係団体の財政状況及び健全化判断比率'!BS12)</f>
        <v/>
      </c>
      <c r="CR39" s="405"/>
      <c r="CS39" s="405"/>
      <c r="CT39" s="405"/>
      <c r="CU39" s="405"/>
      <c r="CV39" s="405"/>
      <c r="CW39" s="405"/>
      <c r="CX39" s="405"/>
      <c r="CY39" s="405"/>
      <c r="CZ39" s="405"/>
      <c r="DA39" s="405"/>
      <c r="DB39" s="405"/>
      <c r="DC39" s="405"/>
      <c r="DD39" s="405"/>
      <c r="DE39" s="405"/>
      <c r="DG39" s="402" t="str">
        <f>IF('各会計、関係団体の財政状況及び健全化判断比率'!BR12="","",'各会計、関係団体の財政状況及び健全化判断比率'!BR12)</f>
        <v/>
      </c>
      <c r="DH39" s="402"/>
      <c r="DI39" s="208"/>
    </row>
    <row r="40" spans="1:113" ht="32.25" customHeight="1" x14ac:dyDescent="0.15">
      <c r="A40" s="181"/>
      <c r="B40" s="205"/>
      <c r="C40" s="404" t="str">
        <f t="shared" si="5"/>
        <v/>
      </c>
      <c r="D40" s="404"/>
      <c r="E40" s="405" t="str">
        <f>IF('各会計、関係団体の財政状況及び健全化判断比率'!B13="","",'各会計、関係団体の財政状況及び健全化判断比率'!B13)</f>
        <v/>
      </c>
      <c r="F40" s="405"/>
      <c r="G40" s="405"/>
      <c r="H40" s="405"/>
      <c r="I40" s="405"/>
      <c r="J40" s="405"/>
      <c r="K40" s="405"/>
      <c r="L40" s="405"/>
      <c r="M40" s="405"/>
      <c r="N40" s="405"/>
      <c r="O40" s="405"/>
      <c r="P40" s="405"/>
      <c r="Q40" s="405"/>
      <c r="R40" s="405"/>
      <c r="S40" s="405"/>
      <c r="T40" s="181"/>
      <c r="U40" s="404" t="str">
        <f t="shared" si="4"/>
        <v/>
      </c>
      <c r="V40" s="404"/>
      <c r="W40" s="405"/>
      <c r="X40" s="405"/>
      <c r="Y40" s="405"/>
      <c r="Z40" s="405"/>
      <c r="AA40" s="405"/>
      <c r="AB40" s="405"/>
      <c r="AC40" s="405"/>
      <c r="AD40" s="405"/>
      <c r="AE40" s="405"/>
      <c r="AF40" s="405"/>
      <c r="AG40" s="405"/>
      <c r="AH40" s="405"/>
      <c r="AI40" s="405"/>
      <c r="AJ40" s="405"/>
      <c r="AK40" s="405"/>
      <c r="AL40" s="181"/>
      <c r="AM40" s="404" t="str">
        <f t="shared" si="0"/>
        <v/>
      </c>
      <c r="AN40" s="404"/>
      <c r="AO40" s="405"/>
      <c r="AP40" s="405"/>
      <c r="AQ40" s="405"/>
      <c r="AR40" s="405"/>
      <c r="AS40" s="405"/>
      <c r="AT40" s="405"/>
      <c r="AU40" s="405"/>
      <c r="AV40" s="405"/>
      <c r="AW40" s="405"/>
      <c r="AX40" s="405"/>
      <c r="AY40" s="405"/>
      <c r="AZ40" s="405"/>
      <c r="BA40" s="405"/>
      <c r="BB40" s="405"/>
      <c r="BC40" s="405"/>
      <c r="BD40" s="181"/>
      <c r="BE40" s="404" t="str">
        <f t="shared" si="1"/>
        <v/>
      </c>
      <c r="BF40" s="404"/>
      <c r="BG40" s="405"/>
      <c r="BH40" s="405"/>
      <c r="BI40" s="405"/>
      <c r="BJ40" s="405"/>
      <c r="BK40" s="405"/>
      <c r="BL40" s="405"/>
      <c r="BM40" s="405"/>
      <c r="BN40" s="405"/>
      <c r="BO40" s="405"/>
      <c r="BP40" s="405"/>
      <c r="BQ40" s="405"/>
      <c r="BR40" s="405"/>
      <c r="BS40" s="405"/>
      <c r="BT40" s="405"/>
      <c r="BU40" s="405"/>
      <c r="BV40" s="181"/>
      <c r="BW40" s="404">
        <f t="shared" si="2"/>
        <v>13</v>
      </c>
      <c r="BX40" s="404"/>
      <c r="BY40" s="405" t="str">
        <f>IF('各会計、関係団体の財政状況及び健全化判断比率'!B74="","",'各会計、関係団体の財政状況及び健全化判断比率'!B74)</f>
        <v>久留米広域市町村圏事務組合（広域消防特別会計）</v>
      </c>
      <c r="BZ40" s="405"/>
      <c r="CA40" s="405"/>
      <c r="CB40" s="405"/>
      <c r="CC40" s="405"/>
      <c r="CD40" s="405"/>
      <c r="CE40" s="405"/>
      <c r="CF40" s="405"/>
      <c r="CG40" s="405"/>
      <c r="CH40" s="405"/>
      <c r="CI40" s="405"/>
      <c r="CJ40" s="405"/>
      <c r="CK40" s="405"/>
      <c r="CL40" s="405"/>
      <c r="CM40" s="405"/>
      <c r="CN40" s="181"/>
      <c r="CO40" s="404" t="str">
        <f t="shared" si="3"/>
        <v/>
      </c>
      <c r="CP40" s="404"/>
      <c r="CQ40" s="405" t="str">
        <f>IF('各会計、関係団体の財政状況及び健全化判断比率'!BS13="","",'各会計、関係団体の財政状況及び健全化判断比率'!BS13)</f>
        <v/>
      </c>
      <c r="CR40" s="405"/>
      <c r="CS40" s="405"/>
      <c r="CT40" s="405"/>
      <c r="CU40" s="405"/>
      <c r="CV40" s="405"/>
      <c r="CW40" s="405"/>
      <c r="CX40" s="405"/>
      <c r="CY40" s="405"/>
      <c r="CZ40" s="405"/>
      <c r="DA40" s="405"/>
      <c r="DB40" s="405"/>
      <c r="DC40" s="405"/>
      <c r="DD40" s="405"/>
      <c r="DE40" s="405"/>
      <c r="DG40" s="402" t="str">
        <f>IF('各会計、関係団体の財政状況及び健全化判断比率'!BR13="","",'各会計、関係団体の財政状況及び健全化判断比率'!BR13)</f>
        <v/>
      </c>
      <c r="DH40" s="402"/>
      <c r="DI40" s="208"/>
    </row>
    <row r="41" spans="1:113" ht="32.25" customHeight="1" x14ac:dyDescent="0.15">
      <c r="A41" s="181"/>
      <c r="B41" s="205"/>
      <c r="C41" s="404" t="str">
        <f t="shared" si="5"/>
        <v/>
      </c>
      <c r="D41" s="404"/>
      <c r="E41" s="405" t="str">
        <f>IF('各会計、関係団体の財政状況及び健全化判断比率'!B14="","",'各会計、関係団体の財政状況及び健全化判断比率'!B14)</f>
        <v/>
      </c>
      <c r="F41" s="405"/>
      <c r="G41" s="405"/>
      <c r="H41" s="405"/>
      <c r="I41" s="405"/>
      <c r="J41" s="405"/>
      <c r="K41" s="405"/>
      <c r="L41" s="405"/>
      <c r="M41" s="405"/>
      <c r="N41" s="405"/>
      <c r="O41" s="405"/>
      <c r="P41" s="405"/>
      <c r="Q41" s="405"/>
      <c r="R41" s="405"/>
      <c r="S41" s="405"/>
      <c r="T41" s="181"/>
      <c r="U41" s="404" t="str">
        <f t="shared" si="4"/>
        <v/>
      </c>
      <c r="V41" s="404"/>
      <c r="W41" s="405"/>
      <c r="X41" s="405"/>
      <c r="Y41" s="405"/>
      <c r="Z41" s="405"/>
      <c r="AA41" s="405"/>
      <c r="AB41" s="405"/>
      <c r="AC41" s="405"/>
      <c r="AD41" s="405"/>
      <c r="AE41" s="405"/>
      <c r="AF41" s="405"/>
      <c r="AG41" s="405"/>
      <c r="AH41" s="405"/>
      <c r="AI41" s="405"/>
      <c r="AJ41" s="405"/>
      <c r="AK41" s="405"/>
      <c r="AL41" s="181"/>
      <c r="AM41" s="404" t="str">
        <f t="shared" si="0"/>
        <v/>
      </c>
      <c r="AN41" s="404"/>
      <c r="AO41" s="405"/>
      <c r="AP41" s="405"/>
      <c r="AQ41" s="405"/>
      <c r="AR41" s="405"/>
      <c r="AS41" s="405"/>
      <c r="AT41" s="405"/>
      <c r="AU41" s="405"/>
      <c r="AV41" s="405"/>
      <c r="AW41" s="405"/>
      <c r="AX41" s="405"/>
      <c r="AY41" s="405"/>
      <c r="AZ41" s="405"/>
      <c r="BA41" s="405"/>
      <c r="BB41" s="405"/>
      <c r="BC41" s="405"/>
      <c r="BD41" s="181"/>
      <c r="BE41" s="404" t="str">
        <f t="shared" si="1"/>
        <v/>
      </c>
      <c r="BF41" s="404"/>
      <c r="BG41" s="405"/>
      <c r="BH41" s="405"/>
      <c r="BI41" s="405"/>
      <c r="BJ41" s="405"/>
      <c r="BK41" s="405"/>
      <c r="BL41" s="405"/>
      <c r="BM41" s="405"/>
      <c r="BN41" s="405"/>
      <c r="BO41" s="405"/>
      <c r="BP41" s="405"/>
      <c r="BQ41" s="405"/>
      <c r="BR41" s="405"/>
      <c r="BS41" s="405"/>
      <c r="BT41" s="405"/>
      <c r="BU41" s="405"/>
      <c r="BV41" s="181"/>
      <c r="BW41" s="404">
        <f t="shared" si="2"/>
        <v>14</v>
      </c>
      <c r="BX41" s="404"/>
      <c r="BY41" s="405" t="str">
        <f>IF('各会計、関係団体の財政状況及び健全化判断比率'!B75="","",'各会計、関係団体の財政状況及び健全化判断比率'!B75)</f>
        <v>福岡県自治振興組合（一般会計）</v>
      </c>
      <c r="BZ41" s="405"/>
      <c r="CA41" s="405"/>
      <c r="CB41" s="405"/>
      <c r="CC41" s="405"/>
      <c r="CD41" s="405"/>
      <c r="CE41" s="405"/>
      <c r="CF41" s="405"/>
      <c r="CG41" s="405"/>
      <c r="CH41" s="405"/>
      <c r="CI41" s="405"/>
      <c r="CJ41" s="405"/>
      <c r="CK41" s="405"/>
      <c r="CL41" s="405"/>
      <c r="CM41" s="405"/>
      <c r="CN41" s="181"/>
      <c r="CO41" s="404" t="str">
        <f t="shared" si="3"/>
        <v/>
      </c>
      <c r="CP41" s="404"/>
      <c r="CQ41" s="405" t="str">
        <f>IF('各会計、関係団体の財政状況及び健全化判断比率'!BS14="","",'各会計、関係団体の財政状況及び健全化判断比率'!BS14)</f>
        <v/>
      </c>
      <c r="CR41" s="405"/>
      <c r="CS41" s="405"/>
      <c r="CT41" s="405"/>
      <c r="CU41" s="405"/>
      <c r="CV41" s="405"/>
      <c r="CW41" s="405"/>
      <c r="CX41" s="405"/>
      <c r="CY41" s="405"/>
      <c r="CZ41" s="405"/>
      <c r="DA41" s="405"/>
      <c r="DB41" s="405"/>
      <c r="DC41" s="405"/>
      <c r="DD41" s="405"/>
      <c r="DE41" s="405"/>
      <c r="DG41" s="402" t="str">
        <f>IF('各会計、関係団体の財政状況及び健全化判断比率'!BR14="","",'各会計、関係団体の財政状況及び健全化判断比率'!BR14)</f>
        <v/>
      </c>
      <c r="DH41" s="402"/>
      <c r="DI41" s="208"/>
    </row>
    <row r="42" spans="1:113" ht="32.25" customHeight="1" x14ac:dyDescent="0.15">
      <c r="B42" s="205"/>
      <c r="C42" s="404" t="str">
        <f t="shared" si="5"/>
        <v/>
      </c>
      <c r="D42" s="404"/>
      <c r="E42" s="405" t="str">
        <f>IF('各会計、関係団体の財政状況及び健全化判断比率'!B15="","",'各会計、関係団体の財政状況及び健全化判断比率'!B15)</f>
        <v/>
      </c>
      <c r="F42" s="405"/>
      <c r="G42" s="405"/>
      <c r="H42" s="405"/>
      <c r="I42" s="405"/>
      <c r="J42" s="405"/>
      <c r="K42" s="405"/>
      <c r="L42" s="405"/>
      <c r="M42" s="405"/>
      <c r="N42" s="405"/>
      <c r="O42" s="405"/>
      <c r="P42" s="405"/>
      <c r="Q42" s="405"/>
      <c r="R42" s="405"/>
      <c r="S42" s="405"/>
      <c r="T42" s="181"/>
      <c r="U42" s="404" t="str">
        <f t="shared" si="4"/>
        <v/>
      </c>
      <c r="V42" s="404"/>
      <c r="W42" s="405"/>
      <c r="X42" s="405"/>
      <c r="Y42" s="405"/>
      <c r="Z42" s="405"/>
      <c r="AA42" s="405"/>
      <c r="AB42" s="405"/>
      <c r="AC42" s="405"/>
      <c r="AD42" s="405"/>
      <c r="AE42" s="405"/>
      <c r="AF42" s="405"/>
      <c r="AG42" s="405"/>
      <c r="AH42" s="405"/>
      <c r="AI42" s="405"/>
      <c r="AJ42" s="405"/>
      <c r="AK42" s="405"/>
      <c r="AL42" s="181"/>
      <c r="AM42" s="404" t="str">
        <f t="shared" si="0"/>
        <v/>
      </c>
      <c r="AN42" s="404"/>
      <c r="AO42" s="405"/>
      <c r="AP42" s="405"/>
      <c r="AQ42" s="405"/>
      <c r="AR42" s="405"/>
      <c r="AS42" s="405"/>
      <c r="AT42" s="405"/>
      <c r="AU42" s="405"/>
      <c r="AV42" s="405"/>
      <c r="AW42" s="405"/>
      <c r="AX42" s="405"/>
      <c r="AY42" s="405"/>
      <c r="AZ42" s="405"/>
      <c r="BA42" s="405"/>
      <c r="BB42" s="405"/>
      <c r="BC42" s="405"/>
      <c r="BD42" s="181"/>
      <c r="BE42" s="404" t="str">
        <f t="shared" si="1"/>
        <v/>
      </c>
      <c r="BF42" s="404"/>
      <c r="BG42" s="405"/>
      <c r="BH42" s="405"/>
      <c r="BI42" s="405"/>
      <c r="BJ42" s="405"/>
      <c r="BK42" s="405"/>
      <c r="BL42" s="405"/>
      <c r="BM42" s="405"/>
      <c r="BN42" s="405"/>
      <c r="BO42" s="405"/>
      <c r="BP42" s="405"/>
      <c r="BQ42" s="405"/>
      <c r="BR42" s="405"/>
      <c r="BS42" s="405"/>
      <c r="BT42" s="405"/>
      <c r="BU42" s="405"/>
      <c r="BV42" s="181"/>
      <c r="BW42" s="404">
        <f t="shared" si="2"/>
        <v>15</v>
      </c>
      <c r="BX42" s="404"/>
      <c r="BY42" s="405" t="str">
        <f>IF('各会計、関係団体の財政状況及び健全化判断比率'!B76="","",'各会計、関係団体の財政状況及び健全化判断比率'!B76)</f>
        <v>福岡県自治振興組合（公文書館事業特別会計）</v>
      </c>
      <c r="BZ42" s="405"/>
      <c r="CA42" s="405"/>
      <c r="CB42" s="405"/>
      <c r="CC42" s="405"/>
      <c r="CD42" s="405"/>
      <c r="CE42" s="405"/>
      <c r="CF42" s="405"/>
      <c r="CG42" s="405"/>
      <c r="CH42" s="405"/>
      <c r="CI42" s="405"/>
      <c r="CJ42" s="405"/>
      <c r="CK42" s="405"/>
      <c r="CL42" s="405"/>
      <c r="CM42" s="405"/>
      <c r="CN42" s="181"/>
      <c r="CO42" s="404" t="str">
        <f t="shared" si="3"/>
        <v/>
      </c>
      <c r="CP42" s="404"/>
      <c r="CQ42" s="405" t="str">
        <f>IF('各会計、関係団体の財政状況及び健全化判断比率'!BS15="","",'各会計、関係団体の財政状況及び健全化判断比率'!BS15)</f>
        <v/>
      </c>
      <c r="CR42" s="405"/>
      <c r="CS42" s="405"/>
      <c r="CT42" s="405"/>
      <c r="CU42" s="405"/>
      <c r="CV42" s="405"/>
      <c r="CW42" s="405"/>
      <c r="CX42" s="405"/>
      <c r="CY42" s="405"/>
      <c r="CZ42" s="405"/>
      <c r="DA42" s="405"/>
      <c r="DB42" s="405"/>
      <c r="DC42" s="405"/>
      <c r="DD42" s="405"/>
      <c r="DE42" s="405"/>
      <c r="DG42" s="402" t="str">
        <f>IF('各会計、関係団体の財政状況及び健全化判断比率'!BR15="","",'各会計、関係団体の財政状況及び健全化判断比率'!BR15)</f>
        <v/>
      </c>
      <c r="DH42" s="402"/>
      <c r="DI42" s="208"/>
    </row>
    <row r="43" spans="1:113" ht="32.25" customHeight="1" x14ac:dyDescent="0.15">
      <c r="B43" s="205"/>
      <c r="C43" s="404" t="str">
        <f t="shared" si="5"/>
        <v/>
      </c>
      <c r="D43" s="404"/>
      <c r="E43" s="405" t="str">
        <f>IF('各会計、関係団体の財政状況及び健全化判断比率'!B16="","",'各会計、関係団体の財政状況及び健全化判断比率'!B16)</f>
        <v/>
      </c>
      <c r="F43" s="405"/>
      <c r="G43" s="405"/>
      <c r="H43" s="405"/>
      <c r="I43" s="405"/>
      <c r="J43" s="405"/>
      <c r="K43" s="405"/>
      <c r="L43" s="405"/>
      <c r="M43" s="405"/>
      <c r="N43" s="405"/>
      <c r="O43" s="405"/>
      <c r="P43" s="405"/>
      <c r="Q43" s="405"/>
      <c r="R43" s="405"/>
      <c r="S43" s="405"/>
      <c r="T43" s="181"/>
      <c r="U43" s="404" t="str">
        <f t="shared" si="4"/>
        <v/>
      </c>
      <c r="V43" s="404"/>
      <c r="W43" s="405"/>
      <c r="X43" s="405"/>
      <c r="Y43" s="405"/>
      <c r="Z43" s="405"/>
      <c r="AA43" s="405"/>
      <c r="AB43" s="405"/>
      <c r="AC43" s="405"/>
      <c r="AD43" s="405"/>
      <c r="AE43" s="405"/>
      <c r="AF43" s="405"/>
      <c r="AG43" s="405"/>
      <c r="AH43" s="405"/>
      <c r="AI43" s="405"/>
      <c r="AJ43" s="405"/>
      <c r="AK43" s="405"/>
      <c r="AL43" s="181"/>
      <c r="AM43" s="404" t="str">
        <f t="shared" si="0"/>
        <v/>
      </c>
      <c r="AN43" s="404"/>
      <c r="AO43" s="405"/>
      <c r="AP43" s="405"/>
      <c r="AQ43" s="405"/>
      <c r="AR43" s="405"/>
      <c r="AS43" s="405"/>
      <c r="AT43" s="405"/>
      <c r="AU43" s="405"/>
      <c r="AV43" s="405"/>
      <c r="AW43" s="405"/>
      <c r="AX43" s="405"/>
      <c r="AY43" s="405"/>
      <c r="AZ43" s="405"/>
      <c r="BA43" s="405"/>
      <c r="BB43" s="405"/>
      <c r="BC43" s="405"/>
      <c r="BD43" s="181"/>
      <c r="BE43" s="404" t="str">
        <f t="shared" si="1"/>
        <v/>
      </c>
      <c r="BF43" s="404"/>
      <c r="BG43" s="405"/>
      <c r="BH43" s="405"/>
      <c r="BI43" s="405"/>
      <c r="BJ43" s="405"/>
      <c r="BK43" s="405"/>
      <c r="BL43" s="405"/>
      <c r="BM43" s="405"/>
      <c r="BN43" s="405"/>
      <c r="BO43" s="405"/>
      <c r="BP43" s="405"/>
      <c r="BQ43" s="405"/>
      <c r="BR43" s="405"/>
      <c r="BS43" s="405"/>
      <c r="BT43" s="405"/>
      <c r="BU43" s="405"/>
      <c r="BV43" s="181"/>
      <c r="BW43" s="404">
        <f t="shared" si="2"/>
        <v>16</v>
      </c>
      <c r="BX43" s="404"/>
      <c r="BY43" s="405" t="str">
        <f>IF('各会計、関係団体の財政状況及び健全化判断比率'!B77="","",'各会計、関係団体の財政状況及び健全化判断比率'!B77)</f>
        <v>福岡県介護保険広域連合（一般会計）</v>
      </c>
      <c r="BZ43" s="405"/>
      <c r="CA43" s="405"/>
      <c r="CB43" s="405"/>
      <c r="CC43" s="405"/>
      <c r="CD43" s="405"/>
      <c r="CE43" s="405"/>
      <c r="CF43" s="405"/>
      <c r="CG43" s="405"/>
      <c r="CH43" s="405"/>
      <c r="CI43" s="405"/>
      <c r="CJ43" s="405"/>
      <c r="CK43" s="405"/>
      <c r="CL43" s="405"/>
      <c r="CM43" s="405"/>
      <c r="CN43" s="181"/>
      <c r="CO43" s="404" t="str">
        <f t="shared" si="3"/>
        <v/>
      </c>
      <c r="CP43" s="404"/>
      <c r="CQ43" s="405" t="str">
        <f>IF('各会計、関係団体の財政状況及び健全化判断比率'!BS16="","",'各会計、関係団体の財政状況及び健全化判断比率'!BS16)</f>
        <v/>
      </c>
      <c r="CR43" s="405"/>
      <c r="CS43" s="405"/>
      <c r="CT43" s="405"/>
      <c r="CU43" s="405"/>
      <c r="CV43" s="405"/>
      <c r="CW43" s="405"/>
      <c r="CX43" s="405"/>
      <c r="CY43" s="405"/>
      <c r="CZ43" s="405"/>
      <c r="DA43" s="405"/>
      <c r="DB43" s="405"/>
      <c r="DC43" s="405"/>
      <c r="DD43" s="405"/>
      <c r="DE43" s="405"/>
      <c r="DG43" s="402" t="str">
        <f>IF('各会計、関係団体の財政状況及び健全化判断比率'!BR16="","",'各会計、関係団体の財政状況及び健全化判断比率'!BR16)</f>
        <v/>
      </c>
      <c r="DH43" s="40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1" t="s">
        <v>208</v>
      </c>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c r="AG46" s="401"/>
      <c r="AH46" s="401"/>
      <c r="AI46" s="401"/>
      <c r="AJ46" s="401"/>
      <c r="AK46" s="401"/>
      <c r="AL46" s="401"/>
      <c r="AM46" s="401"/>
      <c r="AN46" s="401"/>
      <c r="AO46" s="401"/>
      <c r="AP46" s="401"/>
      <c r="AQ46" s="401"/>
      <c r="AR46" s="401"/>
      <c r="AS46" s="401"/>
      <c r="AT46" s="401"/>
      <c r="AU46" s="401"/>
      <c r="AV46" s="401"/>
      <c r="AW46" s="401"/>
      <c r="AX46" s="401"/>
      <c r="AY46" s="401"/>
      <c r="AZ46" s="401"/>
      <c r="BA46" s="401"/>
      <c r="BB46" s="401"/>
      <c r="BC46" s="401"/>
      <c r="BD46" s="401"/>
      <c r="BE46" s="401"/>
      <c r="BF46" s="401"/>
      <c r="BG46" s="401"/>
      <c r="BH46" s="401"/>
      <c r="BI46" s="401"/>
      <c r="BJ46" s="401"/>
      <c r="BK46" s="401"/>
      <c r="BL46" s="401"/>
      <c r="BM46" s="401"/>
      <c r="BN46" s="401"/>
      <c r="BO46" s="401"/>
      <c r="BP46" s="401"/>
      <c r="BQ46" s="401"/>
      <c r="BR46" s="401"/>
      <c r="BS46" s="401"/>
      <c r="BT46" s="401"/>
      <c r="BU46" s="401"/>
      <c r="BV46" s="401"/>
      <c r="BW46" s="401"/>
      <c r="BX46" s="401"/>
      <c r="BY46" s="401"/>
      <c r="BZ46" s="401"/>
      <c r="CA46" s="401"/>
      <c r="CB46" s="401"/>
      <c r="CC46" s="401"/>
      <c r="CD46" s="401"/>
      <c r="CE46" s="401"/>
      <c r="CF46" s="401"/>
      <c r="CG46" s="401"/>
      <c r="CH46" s="401"/>
      <c r="CI46" s="401"/>
      <c r="CJ46" s="401"/>
      <c r="CK46" s="401"/>
      <c r="CL46" s="401"/>
      <c r="CM46" s="401"/>
      <c r="CN46" s="401"/>
      <c r="CO46" s="401"/>
      <c r="CP46" s="401"/>
      <c r="CQ46" s="401"/>
      <c r="CR46" s="401"/>
      <c r="CS46" s="401"/>
      <c r="CT46" s="401"/>
      <c r="CU46" s="401"/>
      <c r="CV46" s="401"/>
      <c r="CW46" s="401"/>
      <c r="CX46" s="401"/>
      <c r="CY46" s="401"/>
      <c r="CZ46" s="401"/>
      <c r="DA46" s="401"/>
      <c r="DB46" s="401"/>
      <c r="DC46" s="401"/>
      <c r="DD46" s="401"/>
      <c r="DE46" s="401"/>
      <c r="DF46" s="401"/>
      <c r="DG46" s="401"/>
      <c r="DH46" s="401"/>
      <c r="DI46" s="401"/>
    </row>
    <row r="47" spans="1:113" x14ac:dyDescent="0.15">
      <c r="E47" s="401" t="s">
        <v>209</v>
      </c>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c r="AG47" s="401"/>
      <c r="AH47" s="401"/>
      <c r="AI47" s="401"/>
      <c r="AJ47" s="401"/>
      <c r="AK47" s="401"/>
      <c r="AL47" s="401"/>
      <c r="AM47" s="401"/>
      <c r="AN47" s="401"/>
      <c r="AO47" s="401"/>
      <c r="AP47" s="401"/>
      <c r="AQ47" s="401"/>
      <c r="AR47" s="401"/>
      <c r="AS47" s="401"/>
      <c r="AT47" s="401"/>
      <c r="AU47" s="401"/>
      <c r="AV47" s="401"/>
      <c r="AW47" s="401"/>
      <c r="AX47" s="401"/>
      <c r="AY47" s="401"/>
      <c r="AZ47" s="401"/>
      <c r="BA47" s="401"/>
      <c r="BB47" s="401"/>
      <c r="BC47" s="401"/>
      <c r="BD47" s="401"/>
      <c r="BE47" s="401"/>
      <c r="BF47" s="401"/>
      <c r="BG47" s="401"/>
      <c r="BH47" s="401"/>
      <c r="BI47" s="401"/>
      <c r="BJ47" s="401"/>
      <c r="BK47" s="401"/>
      <c r="BL47" s="401"/>
      <c r="BM47" s="401"/>
      <c r="BN47" s="401"/>
      <c r="BO47" s="401"/>
      <c r="BP47" s="401"/>
      <c r="BQ47" s="401"/>
      <c r="BR47" s="401"/>
      <c r="BS47" s="401"/>
      <c r="BT47" s="401"/>
      <c r="BU47" s="401"/>
      <c r="BV47" s="401"/>
      <c r="BW47" s="401"/>
      <c r="BX47" s="401"/>
      <c r="BY47" s="401"/>
      <c r="BZ47" s="401"/>
      <c r="CA47" s="401"/>
      <c r="CB47" s="401"/>
      <c r="CC47" s="401"/>
      <c r="CD47" s="401"/>
      <c r="CE47" s="401"/>
      <c r="CF47" s="401"/>
      <c r="CG47" s="401"/>
      <c r="CH47" s="401"/>
      <c r="CI47" s="401"/>
      <c r="CJ47" s="401"/>
      <c r="CK47" s="401"/>
      <c r="CL47" s="401"/>
      <c r="CM47" s="401"/>
      <c r="CN47" s="401"/>
      <c r="CO47" s="401"/>
      <c r="CP47" s="401"/>
      <c r="CQ47" s="401"/>
      <c r="CR47" s="401"/>
      <c r="CS47" s="401"/>
      <c r="CT47" s="401"/>
      <c r="CU47" s="401"/>
      <c r="CV47" s="401"/>
      <c r="CW47" s="401"/>
      <c r="CX47" s="401"/>
      <c r="CY47" s="401"/>
      <c r="CZ47" s="401"/>
      <c r="DA47" s="401"/>
      <c r="DB47" s="401"/>
      <c r="DC47" s="401"/>
      <c r="DD47" s="401"/>
      <c r="DE47" s="401"/>
      <c r="DF47" s="401"/>
      <c r="DG47" s="401"/>
      <c r="DH47" s="401"/>
      <c r="DI47" s="401"/>
    </row>
    <row r="48" spans="1:113" x14ac:dyDescent="0.15">
      <c r="E48" s="401" t="s">
        <v>210</v>
      </c>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c r="AG48" s="401"/>
      <c r="AH48" s="401"/>
      <c r="AI48" s="401"/>
      <c r="AJ48" s="401"/>
      <c r="AK48" s="401"/>
      <c r="AL48" s="401"/>
      <c r="AM48" s="401"/>
      <c r="AN48" s="401"/>
      <c r="AO48" s="401"/>
      <c r="AP48" s="401"/>
      <c r="AQ48" s="401"/>
      <c r="AR48" s="401"/>
      <c r="AS48" s="401"/>
      <c r="AT48" s="401"/>
      <c r="AU48" s="401"/>
      <c r="AV48" s="401"/>
      <c r="AW48" s="401"/>
      <c r="AX48" s="401"/>
      <c r="AY48" s="401"/>
      <c r="AZ48" s="401"/>
      <c r="BA48" s="401"/>
      <c r="BB48" s="401"/>
      <c r="BC48" s="401"/>
      <c r="BD48" s="401"/>
      <c r="BE48" s="401"/>
      <c r="BF48" s="401"/>
      <c r="BG48" s="401"/>
      <c r="BH48" s="401"/>
      <c r="BI48" s="401"/>
      <c r="BJ48" s="401"/>
      <c r="BK48" s="401"/>
      <c r="BL48" s="401"/>
      <c r="BM48" s="401"/>
      <c r="BN48" s="401"/>
      <c r="BO48" s="401"/>
      <c r="BP48" s="401"/>
      <c r="BQ48" s="401"/>
      <c r="BR48" s="401"/>
      <c r="BS48" s="401"/>
      <c r="BT48" s="401"/>
      <c r="BU48" s="401"/>
      <c r="BV48" s="401"/>
      <c r="BW48" s="401"/>
      <c r="BX48" s="401"/>
      <c r="BY48" s="401"/>
      <c r="BZ48" s="401"/>
      <c r="CA48" s="401"/>
      <c r="CB48" s="401"/>
      <c r="CC48" s="401"/>
      <c r="CD48" s="401"/>
      <c r="CE48" s="401"/>
      <c r="CF48" s="401"/>
      <c r="CG48" s="401"/>
      <c r="CH48" s="401"/>
      <c r="CI48" s="401"/>
      <c r="CJ48" s="401"/>
      <c r="CK48" s="401"/>
      <c r="CL48" s="401"/>
      <c r="CM48" s="401"/>
      <c r="CN48" s="401"/>
      <c r="CO48" s="401"/>
      <c r="CP48" s="401"/>
      <c r="CQ48" s="401"/>
      <c r="CR48" s="401"/>
      <c r="CS48" s="401"/>
      <c r="CT48" s="401"/>
      <c r="CU48" s="401"/>
      <c r="CV48" s="401"/>
      <c r="CW48" s="401"/>
      <c r="CX48" s="401"/>
      <c r="CY48" s="401"/>
      <c r="CZ48" s="401"/>
      <c r="DA48" s="401"/>
      <c r="DB48" s="401"/>
      <c r="DC48" s="401"/>
      <c r="DD48" s="401"/>
      <c r="DE48" s="401"/>
      <c r="DF48" s="401"/>
      <c r="DG48" s="401"/>
      <c r="DH48" s="401"/>
      <c r="DI48" s="401"/>
    </row>
    <row r="49" spans="5:113" x14ac:dyDescent="0.15">
      <c r="E49" s="403" t="s">
        <v>211</v>
      </c>
      <c r="F49" s="403"/>
      <c r="G49" s="403"/>
      <c r="H49" s="403"/>
      <c r="I49" s="403"/>
      <c r="J49" s="403"/>
      <c r="K49" s="403"/>
      <c r="L49" s="403"/>
      <c r="M49" s="403"/>
      <c r="N49" s="403"/>
      <c r="O49" s="403"/>
      <c r="P49" s="403"/>
      <c r="Q49" s="403"/>
      <c r="R49" s="403"/>
      <c r="S49" s="403"/>
      <c r="T49" s="403"/>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c r="CB49" s="403"/>
      <c r="CC49" s="403"/>
      <c r="CD49" s="403"/>
      <c r="CE49" s="403"/>
      <c r="CF49" s="403"/>
      <c r="CG49" s="403"/>
      <c r="CH49" s="403"/>
      <c r="CI49" s="403"/>
      <c r="CJ49" s="403"/>
      <c r="CK49" s="403"/>
      <c r="CL49" s="403"/>
      <c r="CM49" s="403"/>
      <c r="CN49" s="403"/>
      <c r="CO49" s="403"/>
      <c r="CP49" s="403"/>
      <c r="CQ49" s="403"/>
      <c r="CR49" s="403"/>
      <c r="CS49" s="403"/>
      <c r="CT49" s="403"/>
      <c r="CU49" s="403"/>
      <c r="CV49" s="403"/>
      <c r="CW49" s="403"/>
      <c r="CX49" s="403"/>
      <c r="CY49" s="403"/>
      <c r="CZ49" s="403"/>
      <c r="DA49" s="403"/>
      <c r="DB49" s="403"/>
      <c r="DC49" s="403"/>
      <c r="DD49" s="403"/>
      <c r="DE49" s="403"/>
      <c r="DF49" s="403"/>
      <c r="DG49" s="403"/>
      <c r="DH49" s="403"/>
      <c r="DI49" s="403"/>
    </row>
    <row r="50" spans="5:113" x14ac:dyDescent="0.15">
      <c r="E50" s="401" t="s">
        <v>212</v>
      </c>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c r="BV50" s="401"/>
      <c r="BW50" s="401"/>
      <c r="BX50" s="401"/>
      <c r="BY50" s="401"/>
      <c r="BZ50" s="401"/>
      <c r="CA50" s="401"/>
      <c r="CB50" s="401"/>
      <c r="CC50" s="401"/>
      <c r="CD50" s="401"/>
      <c r="CE50" s="401"/>
      <c r="CF50" s="401"/>
      <c r="CG50" s="401"/>
      <c r="CH50" s="401"/>
      <c r="CI50" s="401"/>
      <c r="CJ50" s="401"/>
      <c r="CK50" s="401"/>
      <c r="CL50" s="401"/>
      <c r="CM50" s="401"/>
      <c r="CN50" s="401"/>
      <c r="CO50" s="401"/>
      <c r="CP50" s="401"/>
      <c r="CQ50" s="401"/>
      <c r="CR50" s="401"/>
      <c r="CS50" s="401"/>
      <c r="CT50" s="401"/>
      <c r="CU50" s="401"/>
      <c r="CV50" s="401"/>
      <c r="CW50" s="401"/>
      <c r="CX50" s="401"/>
      <c r="CY50" s="401"/>
      <c r="CZ50" s="401"/>
      <c r="DA50" s="401"/>
      <c r="DB50" s="401"/>
      <c r="DC50" s="401"/>
      <c r="DD50" s="401"/>
      <c r="DE50" s="401"/>
      <c r="DF50" s="401"/>
      <c r="DG50" s="401"/>
      <c r="DH50" s="401"/>
      <c r="DI50" s="401"/>
    </row>
    <row r="51" spans="5:113" x14ac:dyDescent="0.15">
      <c r="E51" s="401" t="s">
        <v>213</v>
      </c>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c r="AG51" s="401"/>
      <c r="AH51" s="401"/>
      <c r="AI51" s="401"/>
      <c r="AJ51" s="401"/>
      <c r="AK51" s="401"/>
      <c r="AL51" s="401"/>
      <c r="AM51" s="401"/>
      <c r="AN51" s="401"/>
      <c r="AO51" s="401"/>
      <c r="AP51" s="401"/>
      <c r="AQ51" s="401"/>
      <c r="AR51" s="401"/>
      <c r="AS51" s="401"/>
      <c r="AT51" s="401"/>
      <c r="AU51" s="401"/>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c r="BV51" s="401"/>
      <c r="BW51" s="401"/>
      <c r="BX51" s="401"/>
      <c r="BY51" s="401"/>
      <c r="BZ51" s="401"/>
      <c r="CA51" s="401"/>
      <c r="CB51" s="401"/>
      <c r="CC51" s="401"/>
      <c r="CD51" s="401"/>
      <c r="CE51" s="401"/>
      <c r="CF51" s="401"/>
      <c r="CG51" s="401"/>
      <c r="CH51" s="401"/>
      <c r="CI51" s="401"/>
      <c r="CJ51" s="401"/>
      <c r="CK51" s="401"/>
      <c r="CL51" s="401"/>
      <c r="CM51" s="401"/>
      <c r="CN51" s="401"/>
      <c r="CO51" s="401"/>
      <c r="CP51" s="401"/>
      <c r="CQ51" s="401"/>
      <c r="CR51" s="401"/>
      <c r="CS51" s="401"/>
      <c r="CT51" s="401"/>
      <c r="CU51" s="401"/>
      <c r="CV51" s="401"/>
      <c r="CW51" s="401"/>
      <c r="CX51" s="401"/>
      <c r="CY51" s="401"/>
      <c r="CZ51" s="401"/>
      <c r="DA51" s="401"/>
      <c r="DB51" s="401"/>
      <c r="DC51" s="401"/>
      <c r="DD51" s="401"/>
      <c r="DE51" s="401"/>
      <c r="DF51" s="401"/>
      <c r="DG51" s="401"/>
      <c r="DH51" s="401"/>
      <c r="DI51" s="401"/>
    </row>
    <row r="52" spans="5:113" x14ac:dyDescent="0.15">
      <c r="E52" s="401" t="s">
        <v>214</v>
      </c>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1"/>
      <c r="AL52" s="401"/>
      <c r="AM52" s="401"/>
      <c r="AN52" s="401"/>
      <c r="AO52" s="401"/>
      <c r="AP52" s="401"/>
      <c r="AQ52" s="401"/>
      <c r="AR52" s="401"/>
      <c r="AS52" s="401"/>
      <c r="AT52" s="401"/>
      <c r="AU52" s="401"/>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c r="BV52" s="401"/>
      <c r="BW52" s="401"/>
      <c r="BX52" s="401"/>
      <c r="BY52" s="401"/>
      <c r="BZ52" s="401"/>
      <c r="CA52" s="401"/>
      <c r="CB52" s="401"/>
      <c r="CC52" s="401"/>
      <c r="CD52" s="401"/>
      <c r="CE52" s="401"/>
      <c r="CF52" s="401"/>
      <c r="CG52" s="401"/>
      <c r="CH52" s="401"/>
      <c r="CI52" s="401"/>
      <c r="CJ52" s="401"/>
      <c r="CK52" s="401"/>
      <c r="CL52" s="401"/>
      <c r="CM52" s="401"/>
      <c r="CN52" s="401"/>
      <c r="CO52" s="401"/>
      <c r="CP52" s="401"/>
      <c r="CQ52" s="401"/>
      <c r="CR52" s="401"/>
      <c r="CS52" s="401"/>
      <c r="CT52" s="401"/>
      <c r="CU52" s="401"/>
      <c r="CV52" s="401"/>
      <c r="CW52" s="401"/>
      <c r="CX52" s="401"/>
      <c r="CY52" s="401"/>
      <c r="CZ52" s="401"/>
      <c r="DA52" s="401"/>
      <c r="DB52" s="401"/>
      <c r="DC52" s="401"/>
      <c r="DD52" s="401"/>
      <c r="DE52" s="401"/>
      <c r="DF52" s="401"/>
      <c r="DG52" s="401"/>
      <c r="DH52" s="401"/>
      <c r="DI52" s="401"/>
    </row>
    <row r="53" spans="5:113" x14ac:dyDescent="0.15">
      <c r="E53" s="401" t="s">
        <v>215</v>
      </c>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c r="AG53" s="401"/>
      <c r="AH53" s="401"/>
      <c r="AI53" s="401"/>
      <c r="AJ53" s="401"/>
      <c r="AK53" s="401"/>
      <c r="AL53" s="401"/>
      <c r="AM53" s="401"/>
      <c r="AN53" s="401"/>
      <c r="AO53" s="401"/>
      <c r="AP53" s="401"/>
      <c r="AQ53" s="401"/>
      <c r="AR53" s="401"/>
      <c r="AS53" s="401"/>
      <c r="AT53" s="401"/>
      <c r="AU53" s="401"/>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c r="BV53" s="401"/>
      <c r="BW53" s="401"/>
      <c r="BX53" s="401"/>
      <c r="BY53" s="401"/>
      <c r="BZ53" s="401"/>
      <c r="CA53" s="401"/>
      <c r="CB53" s="401"/>
      <c r="CC53" s="401"/>
      <c r="CD53" s="401"/>
      <c r="CE53" s="401"/>
      <c r="CF53" s="401"/>
      <c r="CG53" s="401"/>
      <c r="CH53" s="401"/>
      <c r="CI53" s="401"/>
      <c r="CJ53" s="401"/>
      <c r="CK53" s="401"/>
      <c r="CL53" s="401"/>
      <c r="CM53" s="401"/>
      <c r="CN53" s="401"/>
      <c r="CO53" s="401"/>
      <c r="CP53" s="401"/>
      <c r="CQ53" s="401"/>
      <c r="CR53" s="401"/>
      <c r="CS53" s="401"/>
      <c r="CT53" s="401"/>
      <c r="CU53" s="401"/>
      <c r="CV53" s="401"/>
      <c r="CW53" s="401"/>
      <c r="CX53" s="401"/>
      <c r="CY53" s="401"/>
      <c r="CZ53" s="401"/>
      <c r="DA53" s="401"/>
      <c r="DB53" s="401"/>
      <c r="DC53" s="401"/>
      <c r="DD53" s="401"/>
      <c r="DE53" s="401"/>
      <c r="DF53" s="401"/>
      <c r="DG53" s="401"/>
      <c r="DH53" s="401"/>
      <c r="DI53" s="401"/>
    </row>
    <row r="54" spans="5:113" x14ac:dyDescent="0.15"/>
    <row r="55" spans="5:113" x14ac:dyDescent="0.15"/>
    <row r="56" spans="5:113" x14ac:dyDescent="0.15"/>
  </sheetData>
  <sheetProtection algorithmName="SHA-512" hashValue="AehZFpVksmSga7jqxTcWH1REWi0C1Ja5klg/4WOmtGdnyzM1Bliy6iBUUZ/nsXo/Xo0cCmQ6KhBKSNQ2qqWXZQ==" saltValue="qw7ZlDfjLtX10TitqrP0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8" t="s">
        <v>562</v>
      </c>
      <c r="D34" s="1188"/>
      <c r="E34" s="1189"/>
      <c r="F34" s="32">
        <v>1.67</v>
      </c>
      <c r="G34" s="33">
        <v>3.29</v>
      </c>
      <c r="H34" s="33">
        <v>7.63</v>
      </c>
      <c r="I34" s="33">
        <v>9.4</v>
      </c>
      <c r="J34" s="34">
        <v>7.65</v>
      </c>
      <c r="K34" s="22"/>
      <c r="L34" s="22"/>
      <c r="M34" s="22"/>
      <c r="N34" s="22"/>
      <c r="O34" s="22"/>
      <c r="P34" s="22"/>
    </row>
    <row r="35" spans="1:16" ht="39" customHeight="1" x14ac:dyDescent="0.15">
      <c r="A35" s="22"/>
      <c r="B35" s="35"/>
      <c r="C35" s="1182" t="s">
        <v>563</v>
      </c>
      <c r="D35" s="1183"/>
      <c r="E35" s="1184"/>
      <c r="F35" s="36" t="s">
        <v>515</v>
      </c>
      <c r="G35" s="37" t="s">
        <v>515</v>
      </c>
      <c r="H35" s="37">
        <v>1.21</v>
      </c>
      <c r="I35" s="37">
        <v>2.27</v>
      </c>
      <c r="J35" s="38">
        <v>4.04</v>
      </c>
      <c r="K35" s="22"/>
      <c r="L35" s="22"/>
      <c r="M35" s="22"/>
      <c r="N35" s="22"/>
      <c r="O35" s="22"/>
      <c r="P35" s="22"/>
    </row>
    <row r="36" spans="1:16" ht="39" customHeight="1" x14ac:dyDescent="0.15">
      <c r="A36" s="22"/>
      <c r="B36" s="35"/>
      <c r="C36" s="1182" t="s">
        <v>564</v>
      </c>
      <c r="D36" s="1183"/>
      <c r="E36" s="1184"/>
      <c r="F36" s="36" t="s">
        <v>515</v>
      </c>
      <c r="G36" s="37" t="s">
        <v>515</v>
      </c>
      <c r="H36" s="37">
        <v>0.99</v>
      </c>
      <c r="I36" s="37">
        <v>1.31</v>
      </c>
      <c r="J36" s="38">
        <v>1.59</v>
      </c>
      <c r="K36" s="22"/>
      <c r="L36" s="22"/>
      <c r="M36" s="22"/>
      <c r="N36" s="22"/>
      <c r="O36" s="22"/>
      <c r="P36" s="22"/>
    </row>
    <row r="37" spans="1:16" ht="39" customHeight="1" x14ac:dyDescent="0.15">
      <c r="A37" s="22"/>
      <c r="B37" s="35"/>
      <c r="C37" s="1182" t="s">
        <v>565</v>
      </c>
      <c r="D37" s="1183"/>
      <c r="E37" s="1184"/>
      <c r="F37" s="36">
        <v>0.83</v>
      </c>
      <c r="G37" s="37">
        <v>0.79</v>
      </c>
      <c r="H37" s="37">
        <v>1.66</v>
      </c>
      <c r="I37" s="37">
        <v>1.54</v>
      </c>
      <c r="J37" s="38">
        <v>1.45</v>
      </c>
      <c r="K37" s="22"/>
      <c r="L37" s="22"/>
      <c r="M37" s="22"/>
      <c r="N37" s="22"/>
      <c r="O37" s="22"/>
      <c r="P37" s="22"/>
    </row>
    <row r="38" spans="1:16" ht="39" customHeight="1" x14ac:dyDescent="0.15">
      <c r="A38" s="22"/>
      <c r="B38" s="35"/>
      <c r="C38" s="1182" t="s">
        <v>566</v>
      </c>
      <c r="D38" s="1183"/>
      <c r="E38" s="1184"/>
      <c r="F38" s="36">
        <v>0.04</v>
      </c>
      <c r="G38" s="37">
        <v>0.1</v>
      </c>
      <c r="H38" s="37">
        <v>0.23</v>
      </c>
      <c r="I38" s="37">
        <v>0.31</v>
      </c>
      <c r="J38" s="38">
        <v>0.05</v>
      </c>
      <c r="K38" s="22"/>
      <c r="L38" s="22"/>
      <c r="M38" s="22"/>
      <c r="N38" s="22"/>
      <c r="O38" s="22"/>
      <c r="P38" s="22"/>
    </row>
    <row r="39" spans="1:16" ht="39" customHeight="1" x14ac:dyDescent="0.15">
      <c r="A39" s="22"/>
      <c r="B39" s="35"/>
      <c r="C39" s="1182" t="s">
        <v>567</v>
      </c>
      <c r="D39" s="1183"/>
      <c r="E39" s="1184"/>
      <c r="F39" s="36">
        <v>0.02</v>
      </c>
      <c r="G39" s="37">
        <v>0.02</v>
      </c>
      <c r="H39" s="37">
        <v>0.02</v>
      </c>
      <c r="I39" s="37">
        <v>0.02</v>
      </c>
      <c r="J39" s="38">
        <v>0.02</v>
      </c>
      <c r="K39" s="22"/>
      <c r="L39" s="22"/>
      <c r="M39" s="22"/>
      <c r="N39" s="22"/>
      <c r="O39" s="22"/>
      <c r="P39" s="22"/>
    </row>
    <row r="40" spans="1:16" ht="39" customHeight="1" x14ac:dyDescent="0.15">
      <c r="A40" s="22"/>
      <c r="B40" s="35"/>
      <c r="C40" s="1182"/>
      <c r="D40" s="1183"/>
      <c r="E40" s="1184"/>
      <c r="F40" s="36"/>
      <c r="G40" s="37"/>
      <c r="H40" s="37"/>
      <c r="I40" s="37"/>
      <c r="J40" s="38"/>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568</v>
      </c>
      <c r="D42" s="1183"/>
      <c r="E42" s="1184"/>
      <c r="F42" s="36" t="s">
        <v>515</v>
      </c>
      <c r="G42" s="37" t="s">
        <v>515</v>
      </c>
      <c r="H42" s="37" t="s">
        <v>515</v>
      </c>
      <c r="I42" s="37" t="s">
        <v>515</v>
      </c>
      <c r="J42" s="38" t="s">
        <v>515</v>
      </c>
      <c r="K42" s="22"/>
      <c r="L42" s="22"/>
      <c r="M42" s="22"/>
      <c r="N42" s="22"/>
      <c r="O42" s="22"/>
      <c r="P42" s="22"/>
    </row>
    <row r="43" spans="1:16" ht="39" customHeight="1" thickBot="1" x14ac:dyDescent="0.2">
      <c r="A43" s="22"/>
      <c r="B43" s="40"/>
      <c r="C43" s="1185" t="s">
        <v>569</v>
      </c>
      <c r="D43" s="1186"/>
      <c r="E43" s="1187"/>
      <c r="F43" s="41">
        <v>0.59</v>
      </c>
      <c r="G43" s="42">
        <v>2.21</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aUPJp/AjZA7u7j9nlCBs48Z6pr/ErA5ZNum91HqljUtwqsgZuw1yZsSQZzDwC2UKY5IJBKRQPPb2FD1Hx7tHA==" saltValue="2rpo+LBixdGlXdKyhKGW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1603</v>
      </c>
      <c r="L45" s="60">
        <v>1377</v>
      </c>
      <c r="M45" s="60">
        <v>1343</v>
      </c>
      <c r="N45" s="60">
        <v>1417</v>
      </c>
      <c r="O45" s="61">
        <v>1492</v>
      </c>
      <c r="P45" s="48"/>
      <c r="Q45" s="48"/>
      <c r="R45" s="48"/>
      <c r="S45" s="48"/>
      <c r="T45" s="48"/>
      <c r="U45" s="48"/>
    </row>
    <row r="46" spans="1:21" ht="30.75" customHeight="1" x14ac:dyDescent="0.15">
      <c r="A46" s="48"/>
      <c r="B46" s="1215"/>
      <c r="C46" s="1216"/>
      <c r="D46" s="62"/>
      <c r="E46" s="1192" t="s">
        <v>13</v>
      </c>
      <c r="F46" s="1192"/>
      <c r="G46" s="1192"/>
      <c r="H46" s="1192"/>
      <c r="I46" s="1192"/>
      <c r="J46" s="1193"/>
      <c r="K46" s="63" t="s">
        <v>515</v>
      </c>
      <c r="L46" s="64" t="s">
        <v>515</v>
      </c>
      <c r="M46" s="64" t="s">
        <v>515</v>
      </c>
      <c r="N46" s="64" t="s">
        <v>515</v>
      </c>
      <c r="O46" s="65" t="s">
        <v>515</v>
      </c>
      <c r="P46" s="48"/>
      <c r="Q46" s="48"/>
      <c r="R46" s="48"/>
      <c r="S46" s="48"/>
      <c r="T46" s="48"/>
      <c r="U46" s="48"/>
    </row>
    <row r="47" spans="1:21" ht="30.75" customHeight="1" x14ac:dyDescent="0.15">
      <c r="A47" s="48"/>
      <c r="B47" s="1215"/>
      <c r="C47" s="1216"/>
      <c r="D47" s="62"/>
      <c r="E47" s="1192" t="s">
        <v>14</v>
      </c>
      <c r="F47" s="1192"/>
      <c r="G47" s="1192"/>
      <c r="H47" s="1192"/>
      <c r="I47" s="1192"/>
      <c r="J47" s="1193"/>
      <c r="K47" s="63" t="s">
        <v>515</v>
      </c>
      <c r="L47" s="64" t="s">
        <v>515</v>
      </c>
      <c r="M47" s="64" t="s">
        <v>515</v>
      </c>
      <c r="N47" s="64" t="s">
        <v>515</v>
      </c>
      <c r="O47" s="65" t="s">
        <v>515</v>
      </c>
      <c r="P47" s="48"/>
      <c r="Q47" s="48"/>
      <c r="R47" s="48"/>
      <c r="S47" s="48"/>
      <c r="T47" s="48"/>
      <c r="U47" s="48"/>
    </row>
    <row r="48" spans="1:21" ht="30.75" customHeight="1" x14ac:dyDescent="0.15">
      <c r="A48" s="48"/>
      <c r="B48" s="1215"/>
      <c r="C48" s="1216"/>
      <c r="D48" s="62"/>
      <c r="E48" s="1192" t="s">
        <v>15</v>
      </c>
      <c r="F48" s="1192"/>
      <c r="G48" s="1192"/>
      <c r="H48" s="1192"/>
      <c r="I48" s="1192"/>
      <c r="J48" s="1193"/>
      <c r="K48" s="63">
        <v>742</v>
      </c>
      <c r="L48" s="64">
        <v>633</v>
      </c>
      <c r="M48" s="64">
        <v>555</v>
      </c>
      <c r="N48" s="64">
        <v>526</v>
      </c>
      <c r="O48" s="65">
        <v>522</v>
      </c>
      <c r="P48" s="48"/>
      <c r="Q48" s="48"/>
      <c r="R48" s="48"/>
      <c r="S48" s="48"/>
      <c r="T48" s="48"/>
      <c r="U48" s="48"/>
    </row>
    <row r="49" spans="1:21" ht="30.75" customHeight="1" x14ac:dyDescent="0.15">
      <c r="A49" s="48"/>
      <c r="B49" s="1215"/>
      <c r="C49" s="1216"/>
      <c r="D49" s="62"/>
      <c r="E49" s="1192" t="s">
        <v>16</v>
      </c>
      <c r="F49" s="1192"/>
      <c r="G49" s="1192"/>
      <c r="H49" s="1192"/>
      <c r="I49" s="1192"/>
      <c r="J49" s="1193"/>
      <c r="K49" s="63">
        <v>165</v>
      </c>
      <c r="L49" s="64">
        <v>76</v>
      </c>
      <c r="M49" s="64">
        <v>19</v>
      </c>
      <c r="N49" s="64">
        <v>21</v>
      </c>
      <c r="O49" s="65">
        <v>48</v>
      </c>
      <c r="P49" s="48"/>
      <c r="Q49" s="48"/>
      <c r="R49" s="48"/>
      <c r="S49" s="48"/>
      <c r="T49" s="48"/>
      <c r="U49" s="48"/>
    </row>
    <row r="50" spans="1:21" ht="30.75" customHeight="1" x14ac:dyDescent="0.15">
      <c r="A50" s="48"/>
      <c r="B50" s="1215"/>
      <c r="C50" s="1216"/>
      <c r="D50" s="62"/>
      <c r="E50" s="1192" t="s">
        <v>17</v>
      </c>
      <c r="F50" s="1192"/>
      <c r="G50" s="1192"/>
      <c r="H50" s="1192"/>
      <c r="I50" s="1192"/>
      <c r="J50" s="1193"/>
      <c r="K50" s="63">
        <v>52</v>
      </c>
      <c r="L50" s="64">
        <v>5</v>
      </c>
      <c r="M50" s="64">
        <v>6</v>
      </c>
      <c r="N50" s="64" t="s">
        <v>515</v>
      </c>
      <c r="O50" s="65" t="s">
        <v>515</v>
      </c>
      <c r="P50" s="48"/>
      <c r="Q50" s="48"/>
      <c r="R50" s="48"/>
      <c r="S50" s="48"/>
      <c r="T50" s="48"/>
      <c r="U50" s="48"/>
    </row>
    <row r="51" spans="1:21" ht="30.75" customHeight="1" x14ac:dyDescent="0.15">
      <c r="A51" s="48"/>
      <c r="B51" s="1217"/>
      <c r="C51" s="1218"/>
      <c r="D51" s="66"/>
      <c r="E51" s="1192" t="s">
        <v>18</v>
      </c>
      <c r="F51" s="1192"/>
      <c r="G51" s="1192"/>
      <c r="H51" s="1192"/>
      <c r="I51" s="1192"/>
      <c r="J51" s="1193"/>
      <c r="K51" s="63" t="s">
        <v>515</v>
      </c>
      <c r="L51" s="64" t="s">
        <v>515</v>
      </c>
      <c r="M51" s="64" t="s">
        <v>515</v>
      </c>
      <c r="N51" s="64" t="s">
        <v>515</v>
      </c>
      <c r="O51" s="65" t="s">
        <v>515</v>
      </c>
      <c r="P51" s="48"/>
      <c r="Q51" s="48"/>
      <c r="R51" s="48"/>
      <c r="S51" s="48"/>
      <c r="T51" s="48"/>
      <c r="U51" s="48"/>
    </row>
    <row r="52" spans="1:21" ht="30.75" customHeight="1" x14ac:dyDescent="0.15">
      <c r="A52" s="48"/>
      <c r="B52" s="1190" t="s">
        <v>19</v>
      </c>
      <c r="C52" s="1191"/>
      <c r="D52" s="66"/>
      <c r="E52" s="1192" t="s">
        <v>20</v>
      </c>
      <c r="F52" s="1192"/>
      <c r="G52" s="1192"/>
      <c r="H52" s="1192"/>
      <c r="I52" s="1192"/>
      <c r="J52" s="1193"/>
      <c r="K52" s="63">
        <v>1667</v>
      </c>
      <c r="L52" s="64">
        <v>1476</v>
      </c>
      <c r="M52" s="64">
        <v>1439</v>
      </c>
      <c r="N52" s="64">
        <v>1492</v>
      </c>
      <c r="O52" s="65">
        <v>1502</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895</v>
      </c>
      <c r="L53" s="69">
        <v>615</v>
      </c>
      <c r="M53" s="69">
        <v>484</v>
      </c>
      <c r="N53" s="69">
        <v>472</v>
      </c>
      <c r="O53" s="70">
        <v>560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198" t="s">
        <v>26</v>
      </c>
      <c r="C58" s="1199"/>
      <c r="D58" s="1204" t="s">
        <v>27</v>
      </c>
      <c r="E58" s="1205"/>
      <c r="F58" s="1205"/>
      <c r="G58" s="1205"/>
      <c r="H58" s="1205"/>
      <c r="I58" s="1205"/>
      <c r="J58" s="1206"/>
      <c r="K58" s="83"/>
      <c r="L58" s="84"/>
      <c r="M58" s="84"/>
      <c r="N58" s="84"/>
      <c r="O58" s="85"/>
    </row>
    <row r="59" spans="1:21" ht="31.5" customHeight="1" x14ac:dyDescent="0.15">
      <c r="B59" s="1200"/>
      <c r="C59" s="1201"/>
      <c r="D59" s="1207" t="s">
        <v>28</v>
      </c>
      <c r="E59" s="1208"/>
      <c r="F59" s="1208"/>
      <c r="G59" s="1208"/>
      <c r="H59" s="1208"/>
      <c r="I59" s="1208"/>
      <c r="J59" s="1209"/>
      <c r="K59" s="86"/>
      <c r="L59" s="87"/>
      <c r="M59" s="87"/>
      <c r="N59" s="87"/>
      <c r="O59" s="88"/>
    </row>
    <row r="60" spans="1:21" ht="31.5" customHeight="1" thickBot="1" x14ac:dyDescent="0.2">
      <c r="B60" s="1202"/>
      <c r="C60" s="1203"/>
      <c r="D60" s="1210" t="s">
        <v>29</v>
      </c>
      <c r="E60" s="1211"/>
      <c r="F60" s="1211"/>
      <c r="G60" s="1211"/>
      <c r="H60" s="1211"/>
      <c r="I60" s="1211"/>
      <c r="J60" s="121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dzk8DR5MWHaeensfod0T1o1Wrq8nLwO35+rQX2vSnFq9lNcaVb1rOGYLaKEzkeJHB9jAYY6WRiQJi1RotWj6w==" saltValue="gJpbSu7VFdTCy7FagFcV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33" t="s">
        <v>32</v>
      </c>
      <c r="C41" s="1234"/>
      <c r="D41" s="105"/>
      <c r="E41" s="1235" t="s">
        <v>33</v>
      </c>
      <c r="F41" s="1235"/>
      <c r="G41" s="1235"/>
      <c r="H41" s="1236"/>
      <c r="I41" s="355">
        <v>12503</v>
      </c>
      <c r="J41" s="356">
        <v>12663</v>
      </c>
      <c r="K41" s="356">
        <v>12501</v>
      </c>
      <c r="L41" s="356">
        <v>12206</v>
      </c>
      <c r="M41" s="357">
        <v>11085</v>
      </c>
    </row>
    <row r="42" spans="2:13" ht="27.75" customHeight="1" x14ac:dyDescent="0.15">
      <c r="B42" s="1223"/>
      <c r="C42" s="1224"/>
      <c r="D42" s="106"/>
      <c r="E42" s="1227" t="s">
        <v>34</v>
      </c>
      <c r="F42" s="1227"/>
      <c r="G42" s="1227"/>
      <c r="H42" s="1228"/>
      <c r="I42" s="358">
        <v>10</v>
      </c>
      <c r="J42" s="359">
        <v>6</v>
      </c>
      <c r="K42" s="359">
        <v>6</v>
      </c>
      <c r="L42" s="359" t="s">
        <v>515</v>
      </c>
      <c r="M42" s="360" t="s">
        <v>515</v>
      </c>
    </row>
    <row r="43" spans="2:13" ht="27.75" customHeight="1" x14ac:dyDescent="0.15">
      <c r="B43" s="1223"/>
      <c r="C43" s="1224"/>
      <c r="D43" s="106"/>
      <c r="E43" s="1227" t="s">
        <v>35</v>
      </c>
      <c r="F43" s="1227"/>
      <c r="G43" s="1227"/>
      <c r="H43" s="1228"/>
      <c r="I43" s="358">
        <v>8998</v>
      </c>
      <c r="J43" s="359">
        <v>8949</v>
      </c>
      <c r="K43" s="359">
        <v>8691</v>
      </c>
      <c r="L43" s="359">
        <v>7800</v>
      </c>
      <c r="M43" s="360">
        <v>7036</v>
      </c>
    </row>
    <row r="44" spans="2:13" ht="27.75" customHeight="1" x14ac:dyDescent="0.15">
      <c r="B44" s="1223"/>
      <c r="C44" s="1224"/>
      <c r="D44" s="106"/>
      <c r="E44" s="1227" t="s">
        <v>36</v>
      </c>
      <c r="F44" s="1227"/>
      <c r="G44" s="1227"/>
      <c r="H44" s="1228"/>
      <c r="I44" s="358">
        <v>157</v>
      </c>
      <c r="J44" s="359">
        <v>90</v>
      </c>
      <c r="K44" s="359">
        <v>74</v>
      </c>
      <c r="L44" s="359">
        <v>77</v>
      </c>
      <c r="M44" s="360">
        <v>77</v>
      </c>
    </row>
    <row r="45" spans="2:13" ht="27.75" customHeight="1" x14ac:dyDescent="0.15">
      <c r="B45" s="1223"/>
      <c r="C45" s="1224"/>
      <c r="D45" s="106"/>
      <c r="E45" s="1227" t="s">
        <v>37</v>
      </c>
      <c r="F45" s="1227"/>
      <c r="G45" s="1227"/>
      <c r="H45" s="1228"/>
      <c r="I45" s="358">
        <v>2831</v>
      </c>
      <c r="J45" s="359">
        <v>2910</v>
      </c>
      <c r="K45" s="359">
        <v>2751</v>
      </c>
      <c r="L45" s="359">
        <v>2709</v>
      </c>
      <c r="M45" s="360">
        <v>2743</v>
      </c>
    </row>
    <row r="46" spans="2:13" ht="27.75" customHeight="1" x14ac:dyDescent="0.15">
      <c r="B46" s="1223"/>
      <c r="C46" s="1224"/>
      <c r="D46" s="107"/>
      <c r="E46" s="1227" t="s">
        <v>38</v>
      </c>
      <c r="F46" s="1227"/>
      <c r="G46" s="1227"/>
      <c r="H46" s="1228"/>
      <c r="I46" s="358" t="s">
        <v>515</v>
      </c>
      <c r="J46" s="359" t="s">
        <v>515</v>
      </c>
      <c r="K46" s="359" t="s">
        <v>515</v>
      </c>
      <c r="L46" s="359" t="s">
        <v>515</v>
      </c>
      <c r="M46" s="360" t="s">
        <v>515</v>
      </c>
    </row>
    <row r="47" spans="2:13" ht="27.75" customHeight="1" x14ac:dyDescent="0.15">
      <c r="B47" s="1223"/>
      <c r="C47" s="1224"/>
      <c r="D47" s="108"/>
      <c r="E47" s="1237" t="s">
        <v>39</v>
      </c>
      <c r="F47" s="1238"/>
      <c r="G47" s="1238"/>
      <c r="H47" s="1239"/>
      <c r="I47" s="358" t="s">
        <v>515</v>
      </c>
      <c r="J47" s="359" t="s">
        <v>515</v>
      </c>
      <c r="K47" s="359" t="s">
        <v>515</v>
      </c>
      <c r="L47" s="359" t="s">
        <v>515</v>
      </c>
      <c r="M47" s="360" t="s">
        <v>515</v>
      </c>
    </row>
    <row r="48" spans="2:13" ht="27.75" customHeight="1" x14ac:dyDescent="0.15">
      <c r="B48" s="1223"/>
      <c r="C48" s="1224"/>
      <c r="D48" s="106"/>
      <c r="E48" s="1227" t="s">
        <v>40</v>
      </c>
      <c r="F48" s="1227"/>
      <c r="G48" s="1227"/>
      <c r="H48" s="1228"/>
      <c r="I48" s="358" t="s">
        <v>515</v>
      </c>
      <c r="J48" s="359" t="s">
        <v>515</v>
      </c>
      <c r="K48" s="359" t="s">
        <v>515</v>
      </c>
      <c r="L48" s="359" t="s">
        <v>515</v>
      </c>
      <c r="M48" s="360" t="s">
        <v>515</v>
      </c>
    </row>
    <row r="49" spans="2:13" ht="27.75" customHeight="1" x14ac:dyDescent="0.15">
      <c r="B49" s="1225"/>
      <c r="C49" s="1226"/>
      <c r="D49" s="106"/>
      <c r="E49" s="1227" t="s">
        <v>41</v>
      </c>
      <c r="F49" s="1227"/>
      <c r="G49" s="1227"/>
      <c r="H49" s="1228"/>
      <c r="I49" s="358" t="s">
        <v>515</v>
      </c>
      <c r="J49" s="359" t="s">
        <v>515</v>
      </c>
      <c r="K49" s="359" t="s">
        <v>515</v>
      </c>
      <c r="L49" s="359" t="s">
        <v>515</v>
      </c>
      <c r="M49" s="360" t="s">
        <v>515</v>
      </c>
    </row>
    <row r="50" spans="2:13" ht="27.75" customHeight="1" x14ac:dyDescent="0.15">
      <c r="B50" s="1221" t="s">
        <v>42</v>
      </c>
      <c r="C50" s="1222"/>
      <c r="D50" s="109"/>
      <c r="E50" s="1227" t="s">
        <v>43</v>
      </c>
      <c r="F50" s="1227"/>
      <c r="G50" s="1227"/>
      <c r="H50" s="1228"/>
      <c r="I50" s="358">
        <v>10646</v>
      </c>
      <c r="J50" s="359">
        <v>10607</v>
      </c>
      <c r="K50" s="359">
        <v>11146</v>
      </c>
      <c r="L50" s="359">
        <v>12336</v>
      </c>
      <c r="M50" s="360">
        <v>13011</v>
      </c>
    </row>
    <row r="51" spans="2:13" ht="27.75" customHeight="1" x14ac:dyDescent="0.15">
      <c r="B51" s="1223"/>
      <c r="C51" s="1224"/>
      <c r="D51" s="106"/>
      <c r="E51" s="1227" t="s">
        <v>44</v>
      </c>
      <c r="F51" s="1227"/>
      <c r="G51" s="1227"/>
      <c r="H51" s="1228"/>
      <c r="I51" s="358">
        <v>901</v>
      </c>
      <c r="J51" s="359">
        <v>774</v>
      </c>
      <c r="K51" s="359">
        <v>699</v>
      </c>
      <c r="L51" s="359">
        <v>849</v>
      </c>
      <c r="M51" s="360">
        <v>743</v>
      </c>
    </row>
    <row r="52" spans="2:13" ht="27.75" customHeight="1" x14ac:dyDescent="0.15">
      <c r="B52" s="1225"/>
      <c r="C52" s="1226"/>
      <c r="D52" s="106"/>
      <c r="E52" s="1227" t="s">
        <v>45</v>
      </c>
      <c r="F52" s="1227"/>
      <c r="G52" s="1227"/>
      <c r="H52" s="1228"/>
      <c r="I52" s="358">
        <v>14281</v>
      </c>
      <c r="J52" s="359">
        <v>14345</v>
      </c>
      <c r="K52" s="359">
        <v>13837</v>
      </c>
      <c r="L52" s="359">
        <v>13184</v>
      </c>
      <c r="M52" s="360">
        <v>12421</v>
      </c>
    </row>
    <row r="53" spans="2:13" ht="27.75" customHeight="1" thickBot="1" x14ac:dyDescent="0.2">
      <c r="B53" s="1229" t="s">
        <v>46</v>
      </c>
      <c r="C53" s="1230"/>
      <c r="D53" s="110"/>
      <c r="E53" s="1231" t="s">
        <v>47</v>
      </c>
      <c r="F53" s="1231"/>
      <c r="G53" s="1231"/>
      <c r="H53" s="1232"/>
      <c r="I53" s="361">
        <v>-1327</v>
      </c>
      <c r="J53" s="362">
        <v>-1107</v>
      </c>
      <c r="K53" s="362">
        <v>-1661</v>
      </c>
      <c r="L53" s="362">
        <v>-3576</v>
      </c>
      <c r="M53" s="363">
        <v>-5235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Eoljb50/VmPIlUKZafjXXFWwX4GLdnms/ZmkuXLPCT1P7gKExVf2ZJxxTVWIR+sKWGE2f1k24aX9t51Yqc+d+Q==" saltValue="4jIBIlykbqXlQtN7MSC1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8" t="s">
        <v>50</v>
      </c>
      <c r="D55" s="1248"/>
      <c r="E55" s="1249"/>
      <c r="F55" s="122">
        <v>5539</v>
      </c>
      <c r="G55" s="122">
        <v>5806</v>
      </c>
      <c r="H55" s="123">
        <v>5894</v>
      </c>
    </row>
    <row r="56" spans="2:8" ht="52.5" customHeight="1" x14ac:dyDescent="0.15">
      <c r="B56" s="124"/>
      <c r="C56" s="1250" t="s">
        <v>51</v>
      </c>
      <c r="D56" s="1250"/>
      <c r="E56" s="1251"/>
      <c r="F56" s="125">
        <v>763</v>
      </c>
      <c r="G56" s="125">
        <v>1107</v>
      </c>
      <c r="H56" s="126">
        <v>1187</v>
      </c>
    </row>
    <row r="57" spans="2:8" ht="53.25" customHeight="1" x14ac:dyDescent="0.15">
      <c r="B57" s="124"/>
      <c r="C57" s="1252" t="s">
        <v>52</v>
      </c>
      <c r="D57" s="1252"/>
      <c r="E57" s="1253"/>
      <c r="F57" s="127">
        <v>5658</v>
      </c>
      <c r="G57" s="127">
        <v>6064</v>
      </c>
      <c r="H57" s="128">
        <v>6372</v>
      </c>
    </row>
    <row r="58" spans="2:8" ht="45.75" customHeight="1" x14ac:dyDescent="0.15">
      <c r="B58" s="129"/>
      <c r="C58" s="1240" t="s">
        <v>578</v>
      </c>
      <c r="D58" s="1241"/>
      <c r="E58" s="1242"/>
      <c r="F58" s="130">
        <v>1588</v>
      </c>
      <c r="G58" s="130">
        <v>2064</v>
      </c>
      <c r="H58" s="131">
        <v>2495</v>
      </c>
    </row>
    <row r="59" spans="2:8" ht="45.75" customHeight="1" x14ac:dyDescent="0.15">
      <c r="B59" s="129"/>
      <c r="C59" s="1240" t="s">
        <v>579</v>
      </c>
      <c r="D59" s="1241"/>
      <c r="E59" s="1242"/>
      <c r="F59" s="130">
        <v>1359</v>
      </c>
      <c r="G59" s="130">
        <v>1232</v>
      </c>
      <c r="H59" s="131">
        <v>1096</v>
      </c>
    </row>
    <row r="60" spans="2:8" ht="45.75" customHeight="1" x14ac:dyDescent="0.15">
      <c r="B60" s="129"/>
      <c r="C60" s="1240" t="s">
        <v>580</v>
      </c>
      <c r="D60" s="1241"/>
      <c r="E60" s="1242"/>
      <c r="F60" s="130">
        <v>961</v>
      </c>
      <c r="G60" s="130">
        <v>968</v>
      </c>
      <c r="H60" s="131">
        <v>970</v>
      </c>
    </row>
    <row r="61" spans="2:8" ht="45.75" customHeight="1" x14ac:dyDescent="0.15">
      <c r="B61" s="129"/>
      <c r="C61" s="1240" t="s">
        <v>581</v>
      </c>
      <c r="D61" s="1241"/>
      <c r="E61" s="1242"/>
      <c r="F61" s="130">
        <v>557</v>
      </c>
      <c r="G61" s="130">
        <v>560</v>
      </c>
      <c r="H61" s="131">
        <v>561</v>
      </c>
    </row>
    <row r="62" spans="2:8" ht="45.75" customHeight="1" thickBot="1" x14ac:dyDescent="0.2">
      <c r="B62" s="132"/>
      <c r="C62" s="1243" t="s">
        <v>582</v>
      </c>
      <c r="D62" s="1244"/>
      <c r="E62" s="1245"/>
      <c r="F62" s="133">
        <v>361</v>
      </c>
      <c r="G62" s="133">
        <v>437</v>
      </c>
      <c r="H62" s="134">
        <v>443</v>
      </c>
    </row>
    <row r="63" spans="2:8" ht="52.5" customHeight="1" thickBot="1" x14ac:dyDescent="0.2">
      <c r="B63" s="135"/>
      <c r="C63" s="1246" t="s">
        <v>53</v>
      </c>
      <c r="D63" s="1246"/>
      <c r="E63" s="1247"/>
      <c r="F63" s="136">
        <v>11960</v>
      </c>
      <c r="G63" s="136">
        <v>12978</v>
      </c>
      <c r="H63" s="137">
        <v>13452</v>
      </c>
    </row>
    <row r="64" spans="2:8" x14ac:dyDescent="0.15"/>
  </sheetData>
  <sheetProtection algorithmName="SHA-512" hashValue="1knxgpCJcQSc6+9jrWkHc+XUdxMpluB5aGKstQnsE7RBY/pCkABMEstB53dI/776xzgOxgOqNFDN51mn1A9XNQ==" saltValue="owTS+D+RQm6+a7EFeDb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611</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2"/>
      <c r="AO48" s="382"/>
      <c r="AP48" s="382"/>
      <c r="AZ48" s="382"/>
      <c r="BA48" s="382"/>
      <c r="BB48" s="382"/>
      <c r="BL48" s="382"/>
      <c r="BM48" s="382"/>
      <c r="BN48" s="382"/>
      <c r="BX48" s="382"/>
      <c r="BY48" s="382"/>
      <c r="BZ48" s="382"/>
      <c r="CJ48" s="382"/>
      <c r="CK48" s="382"/>
      <c r="CL48" s="382"/>
      <c r="CV48" s="382"/>
      <c r="CW48" s="382"/>
      <c r="CX48" s="382"/>
    </row>
    <row r="49" spans="1:109" x14ac:dyDescent="0.15">
      <c r="B49" s="372"/>
      <c r="AN49" s="366" t="s">
        <v>612</v>
      </c>
    </row>
    <row r="50" spans="1:109" x14ac:dyDescent="0.15">
      <c r="B50" s="372"/>
      <c r="G50" s="1260"/>
      <c r="H50" s="1260"/>
      <c r="I50" s="1260"/>
      <c r="J50" s="1260"/>
      <c r="K50" s="383"/>
      <c r="L50" s="383"/>
      <c r="M50" s="384"/>
      <c r="N50" s="384"/>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556</v>
      </c>
      <c r="BQ50" s="1259"/>
      <c r="BR50" s="1259"/>
      <c r="BS50" s="1259"/>
      <c r="BT50" s="1259"/>
      <c r="BU50" s="1259"/>
      <c r="BV50" s="1259"/>
      <c r="BW50" s="1259"/>
      <c r="BX50" s="1259" t="s">
        <v>557</v>
      </c>
      <c r="BY50" s="1259"/>
      <c r="BZ50" s="1259"/>
      <c r="CA50" s="1259"/>
      <c r="CB50" s="1259"/>
      <c r="CC50" s="1259"/>
      <c r="CD50" s="1259"/>
      <c r="CE50" s="1259"/>
      <c r="CF50" s="1259" t="s">
        <v>558</v>
      </c>
      <c r="CG50" s="1259"/>
      <c r="CH50" s="1259"/>
      <c r="CI50" s="1259"/>
      <c r="CJ50" s="1259"/>
      <c r="CK50" s="1259"/>
      <c r="CL50" s="1259"/>
      <c r="CM50" s="1259"/>
      <c r="CN50" s="1259" t="s">
        <v>559</v>
      </c>
      <c r="CO50" s="1259"/>
      <c r="CP50" s="1259"/>
      <c r="CQ50" s="1259"/>
      <c r="CR50" s="1259"/>
      <c r="CS50" s="1259"/>
      <c r="CT50" s="1259"/>
      <c r="CU50" s="1259"/>
      <c r="CV50" s="1259" t="s">
        <v>560</v>
      </c>
      <c r="CW50" s="1259"/>
      <c r="CX50" s="1259"/>
      <c r="CY50" s="1259"/>
      <c r="CZ50" s="1259"/>
      <c r="DA50" s="1259"/>
      <c r="DB50" s="1259"/>
      <c r="DC50" s="1259"/>
    </row>
    <row r="51" spans="1:109" ht="13.5" customHeight="1" x14ac:dyDescent="0.15">
      <c r="B51" s="372"/>
      <c r="G51" s="1262"/>
      <c r="H51" s="1262"/>
      <c r="I51" s="1277"/>
      <c r="J51" s="1277"/>
      <c r="K51" s="1261"/>
      <c r="L51" s="1261"/>
      <c r="M51" s="1261"/>
      <c r="N51" s="1261"/>
      <c r="AM51" s="381"/>
      <c r="AN51" s="1276" t="s">
        <v>613</v>
      </c>
      <c r="AO51" s="1276"/>
      <c r="AP51" s="1276"/>
      <c r="AQ51" s="1276"/>
      <c r="AR51" s="1276"/>
      <c r="AS51" s="1276"/>
      <c r="AT51" s="1276"/>
      <c r="AU51" s="1276"/>
      <c r="AV51" s="1276"/>
      <c r="AW51" s="1276"/>
      <c r="AX51" s="1276"/>
      <c r="AY51" s="1276"/>
      <c r="AZ51" s="1276"/>
      <c r="BA51" s="1276"/>
      <c r="BB51" s="1276" t="s">
        <v>614</v>
      </c>
      <c r="BC51" s="1276"/>
      <c r="BD51" s="1276"/>
      <c r="BE51" s="1276"/>
      <c r="BF51" s="1276"/>
      <c r="BG51" s="1276"/>
      <c r="BH51" s="1276"/>
      <c r="BI51" s="1276"/>
      <c r="BJ51" s="1276"/>
      <c r="BK51" s="1276"/>
      <c r="BL51" s="1276"/>
      <c r="BM51" s="1276"/>
      <c r="BN51" s="1276"/>
      <c r="BO51" s="1276"/>
      <c r="BP51" s="1266"/>
      <c r="BQ51" s="1266"/>
      <c r="BR51" s="1266"/>
      <c r="BS51" s="1266"/>
      <c r="BT51" s="1266"/>
      <c r="BU51" s="1266"/>
      <c r="BV51" s="1266"/>
      <c r="BW51" s="1266"/>
      <c r="BX51" s="1266"/>
      <c r="BY51" s="1266"/>
      <c r="BZ51" s="1266"/>
      <c r="CA51" s="1266"/>
      <c r="CB51" s="1266"/>
      <c r="CC51" s="1266"/>
      <c r="CD51" s="1266"/>
      <c r="CE51" s="1266"/>
      <c r="CF51" s="1266"/>
      <c r="CG51" s="1266"/>
      <c r="CH51" s="1266"/>
      <c r="CI51" s="1266"/>
      <c r="CJ51" s="1266"/>
      <c r="CK51" s="1266"/>
      <c r="CL51" s="1266"/>
      <c r="CM51" s="1266"/>
      <c r="CN51" s="1266"/>
      <c r="CO51" s="1266"/>
      <c r="CP51" s="1266"/>
      <c r="CQ51" s="1266"/>
      <c r="CR51" s="1266"/>
      <c r="CS51" s="1266"/>
      <c r="CT51" s="1266"/>
      <c r="CU51" s="1266"/>
      <c r="CV51" s="1266"/>
      <c r="CW51" s="1266"/>
      <c r="CX51" s="1266"/>
      <c r="CY51" s="1266"/>
      <c r="CZ51" s="1266"/>
      <c r="DA51" s="1266"/>
      <c r="DB51" s="1266"/>
      <c r="DC51" s="1266"/>
    </row>
    <row r="52" spans="1:109" x14ac:dyDescent="0.15">
      <c r="B52" s="372"/>
      <c r="G52" s="1262"/>
      <c r="H52" s="1262"/>
      <c r="I52" s="1277"/>
      <c r="J52" s="1277"/>
      <c r="K52" s="1261"/>
      <c r="L52" s="1261"/>
      <c r="M52" s="1261"/>
      <c r="N52" s="1261"/>
      <c r="AM52" s="381"/>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x14ac:dyDescent="0.15">
      <c r="A53" s="380"/>
      <c r="B53" s="372"/>
      <c r="G53" s="1262"/>
      <c r="H53" s="1262"/>
      <c r="I53" s="1260"/>
      <c r="J53" s="1260"/>
      <c r="K53" s="1261"/>
      <c r="L53" s="1261"/>
      <c r="M53" s="1261"/>
      <c r="N53" s="1261"/>
      <c r="AM53" s="381"/>
      <c r="AN53" s="1276"/>
      <c r="AO53" s="1276"/>
      <c r="AP53" s="1276"/>
      <c r="AQ53" s="1276"/>
      <c r="AR53" s="1276"/>
      <c r="AS53" s="1276"/>
      <c r="AT53" s="1276"/>
      <c r="AU53" s="1276"/>
      <c r="AV53" s="1276"/>
      <c r="AW53" s="1276"/>
      <c r="AX53" s="1276"/>
      <c r="AY53" s="1276"/>
      <c r="AZ53" s="1276"/>
      <c r="BA53" s="1276"/>
      <c r="BB53" s="1276" t="s">
        <v>615</v>
      </c>
      <c r="BC53" s="1276"/>
      <c r="BD53" s="1276"/>
      <c r="BE53" s="1276"/>
      <c r="BF53" s="1276"/>
      <c r="BG53" s="1276"/>
      <c r="BH53" s="1276"/>
      <c r="BI53" s="1276"/>
      <c r="BJ53" s="1276"/>
      <c r="BK53" s="1276"/>
      <c r="BL53" s="1276"/>
      <c r="BM53" s="1276"/>
      <c r="BN53" s="1276"/>
      <c r="BO53" s="1276"/>
      <c r="BP53" s="1266">
        <v>77.900000000000006</v>
      </c>
      <c r="BQ53" s="1266"/>
      <c r="BR53" s="1266"/>
      <c r="BS53" s="1266"/>
      <c r="BT53" s="1266"/>
      <c r="BU53" s="1266"/>
      <c r="BV53" s="1266"/>
      <c r="BW53" s="1266"/>
      <c r="BX53" s="1266">
        <v>77.2</v>
      </c>
      <c r="BY53" s="1266"/>
      <c r="BZ53" s="1266"/>
      <c r="CA53" s="1266"/>
      <c r="CB53" s="1266"/>
      <c r="CC53" s="1266"/>
      <c r="CD53" s="1266"/>
      <c r="CE53" s="1266"/>
      <c r="CF53" s="1266">
        <v>77.400000000000006</v>
      </c>
      <c r="CG53" s="1266"/>
      <c r="CH53" s="1266"/>
      <c r="CI53" s="1266"/>
      <c r="CJ53" s="1266"/>
      <c r="CK53" s="1266"/>
      <c r="CL53" s="1266"/>
      <c r="CM53" s="1266"/>
      <c r="CN53" s="1266">
        <v>77.2</v>
      </c>
      <c r="CO53" s="1266"/>
      <c r="CP53" s="1266"/>
      <c r="CQ53" s="1266"/>
      <c r="CR53" s="1266"/>
      <c r="CS53" s="1266"/>
      <c r="CT53" s="1266"/>
      <c r="CU53" s="1266"/>
      <c r="CV53" s="1266">
        <v>77.7</v>
      </c>
      <c r="CW53" s="1266"/>
      <c r="CX53" s="1266"/>
      <c r="CY53" s="1266"/>
      <c r="CZ53" s="1266"/>
      <c r="DA53" s="1266"/>
      <c r="DB53" s="1266"/>
      <c r="DC53" s="1266"/>
    </row>
    <row r="54" spans="1:109" x14ac:dyDescent="0.15">
      <c r="A54" s="380"/>
      <c r="B54" s="372"/>
      <c r="G54" s="1262"/>
      <c r="H54" s="1262"/>
      <c r="I54" s="1260"/>
      <c r="J54" s="1260"/>
      <c r="K54" s="1261"/>
      <c r="L54" s="1261"/>
      <c r="M54" s="1261"/>
      <c r="N54" s="1261"/>
      <c r="AM54" s="381"/>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x14ac:dyDescent="0.15">
      <c r="A55" s="380"/>
      <c r="B55" s="372"/>
      <c r="G55" s="1260"/>
      <c r="H55" s="1260"/>
      <c r="I55" s="1260"/>
      <c r="J55" s="1260"/>
      <c r="K55" s="1261"/>
      <c r="L55" s="1261"/>
      <c r="M55" s="1261"/>
      <c r="N55" s="1261"/>
      <c r="AN55" s="1259" t="s">
        <v>616</v>
      </c>
      <c r="AO55" s="1259"/>
      <c r="AP55" s="1259"/>
      <c r="AQ55" s="1259"/>
      <c r="AR55" s="1259"/>
      <c r="AS55" s="1259"/>
      <c r="AT55" s="1259"/>
      <c r="AU55" s="1259"/>
      <c r="AV55" s="1259"/>
      <c r="AW55" s="1259"/>
      <c r="AX55" s="1259"/>
      <c r="AY55" s="1259"/>
      <c r="AZ55" s="1259"/>
      <c r="BA55" s="1259"/>
      <c r="BB55" s="1276" t="s">
        <v>614</v>
      </c>
      <c r="BC55" s="1276"/>
      <c r="BD55" s="1276"/>
      <c r="BE55" s="1276"/>
      <c r="BF55" s="1276"/>
      <c r="BG55" s="1276"/>
      <c r="BH55" s="1276"/>
      <c r="BI55" s="1276"/>
      <c r="BJ55" s="1276"/>
      <c r="BK55" s="1276"/>
      <c r="BL55" s="1276"/>
      <c r="BM55" s="1276"/>
      <c r="BN55" s="1276"/>
      <c r="BO55" s="1276"/>
      <c r="BP55" s="1266">
        <v>48</v>
      </c>
      <c r="BQ55" s="1266"/>
      <c r="BR55" s="1266"/>
      <c r="BS55" s="1266"/>
      <c r="BT55" s="1266"/>
      <c r="BU55" s="1266"/>
      <c r="BV55" s="1266"/>
      <c r="BW55" s="1266"/>
      <c r="BX55" s="1266">
        <v>49.1</v>
      </c>
      <c r="BY55" s="1266"/>
      <c r="BZ55" s="1266"/>
      <c r="CA55" s="1266"/>
      <c r="CB55" s="1266"/>
      <c r="CC55" s="1266"/>
      <c r="CD55" s="1266"/>
      <c r="CE55" s="1266"/>
      <c r="CF55" s="1266">
        <v>41.5</v>
      </c>
      <c r="CG55" s="1266"/>
      <c r="CH55" s="1266"/>
      <c r="CI55" s="1266"/>
      <c r="CJ55" s="1266"/>
      <c r="CK55" s="1266"/>
      <c r="CL55" s="1266"/>
      <c r="CM55" s="1266"/>
      <c r="CN55" s="1266">
        <v>25.2</v>
      </c>
      <c r="CO55" s="1266"/>
      <c r="CP55" s="1266"/>
      <c r="CQ55" s="1266"/>
      <c r="CR55" s="1266"/>
      <c r="CS55" s="1266"/>
      <c r="CT55" s="1266"/>
      <c r="CU55" s="1266"/>
      <c r="CV55" s="1266">
        <v>15.7</v>
      </c>
      <c r="CW55" s="1266"/>
      <c r="CX55" s="1266"/>
      <c r="CY55" s="1266"/>
      <c r="CZ55" s="1266"/>
      <c r="DA55" s="1266"/>
      <c r="DB55" s="1266"/>
      <c r="DC55" s="1266"/>
    </row>
    <row r="56" spans="1:109" x14ac:dyDescent="0.15">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76"/>
      <c r="BC56" s="1276"/>
      <c r="BD56" s="1276"/>
      <c r="BE56" s="1276"/>
      <c r="BF56" s="1276"/>
      <c r="BG56" s="1276"/>
      <c r="BH56" s="1276"/>
      <c r="BI56" s="1276"/>
      <c r="BJ56" s="1276"/>
      <c r="BK56" s="1276"/>
      <c r="BL56" s="1276"/>
      <c r="BM56" s="1276"/>
      <c r="BN56" s="1276"/>
      <c r="BO56" s="1276"/>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80" customFormat="1" x14ac:dyDescent="0.15">
      <c r="B57" s="385"/>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76" t="s">
        <v>615</v>
      </c>
      <c r="BC57" s="1276"/>
      <c r="BD57" s="1276"/>
      <c r="BE57" s="1276"/>
      <c r="BF57" s="1276"/>
      <c r="BG57" s="1276"/>
      <c r="BH57" s="1276"/>
      <c r="BI57" s="1276"/>
      <c r="BJ57" s="1276"/>
      <c r="BK57" s="1276"/>
      <c r="BL57" s="1276"/>
      <c r="BM57" s="1276"/>
      <c r="BN57" s="1276"/>
      <c r="BO57" s="1276"/>
      <c r="BP57" s="1266">
        <v>60.8</v>
      </c>
      <c r="BQ57" s="1266"/>
      <c r="BR57" s="1266"/>
      <c r="BS57" s="1266"/>
      <c r="BT57" s="1266"/>
      <c r="BU57" s="1266"/>
      <c r="BV57" s="1266"/>
      <c r="BW57" s="1266"/>
      <c r="BX57" s="1266">
        <v>61</v>
      </c>
      <c r="BY57" s="1266"/>
      <c r="BZ57" s="1266"/>
      <c r="CA57" s="1266"/>
      <c r="CB57" s="1266"/>
      <c r="CC57" s="1266"/>
      <c r="CD57" s="1266"/>
      <c r="CE57" s="1266"/>
      <c r="CF57" s="1266">
        <v>61.7</v>
      </c>
      <c r="CG57" s="1266"/>
      <c r="CH57" s="1266"/>
      <c r="CI57" s="1266"/>
      <c r="CJ57" s="1266"/>
      <c r="CK57" s="1266"/>
      <c r="CL57" s="1266"/>
      <c r="CM57" s="1266"/>
      <c r="CN57" s="1266">
        <v>62.5</v>
      </c>
      <c r="CO57" s="1266"/>
      <c r="CP57" s="1266"/>
      <c r="CQ57" s="1266"/>
      <c r="CR57" s="1266"/>
      <c r="CS57" s="1266"/>
      <c r="CT57" s="1266"/>
      <c r="CU57" s="1266"/>
      <c r="CV57" s="1266">
        <v>65</v>
      </c>
      <c r="CW57" s="1266"/>
      <c r="CX57" s="1266"/>
      <c r="CY57" s="1266"/>
      <c r="CZ57" s="1266"/>
      <c r="DA57" s="1266"/>
      <c r="DB57" s="1266"/>
      <c r="DC57" s="1266"/>
      <c r="DD57" s="386"/>
      <c r="DE57" s="385"/>
    </row>
    <row r="58" spans="1:109" s="380" customFormat="1" x14ac:dyDescent="0.15">
      <c r="A58" s="366"/>
      <c r="B58" s="385"/>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76"/>
      <c r="BC58" s="1276"/>
      <c r="BD58" s="1276"/>
      <c r="BE58" s="1276"/>
      <c r="BF58" s="1276"/>
      <c r="BG58" s="1276"/>
      <c r="BH58" s="1276"/>
      <c r="BI58" s="1276"/>
      <c r="BJ58" s="1276"/>
      <c r="BK58" s="1276"/>
      <c r="BL58" s="1276"/>
      <c r="BM58" s="1276"/>
      <c r="BN58" s="1276"/>
      <c r="BO58" s="1276"/>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6"/>
      <c r="DE58" s="385"/>
    </row>
    <row r="59" spans="1:109" s="380" customFormat="1" x14ac:dyDescent="0.15">
      <c r="A59" s="366"/>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0" customFormat="1" x14ac:dyDescent="0.15">
      <c r="A60" s="366"/>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0" customFormat="1" x14ac:dyDescent="0.15">
      <c r="A61" s="366"/>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2" t="s">
        <v>617</v>
      </c>
    </row>
    <row r="64" spans="1:109" x14ac:dyDescent="0.15">
      <c r="B64" s="372"/>
      <c r="G64" s="379"/>
      <c r="I64" s="393"/>
      <c r="J64" s="393"/>
      <c r="K64" s="393"/>
      <c r="L64" s="393"/>
      <c r="M64" s="393"/>
      <c r="N64" s="394"/>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7" t="s">
        <v>618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5"/>
      <c r="I70" s="395"/>
      <c r="J70" s="396"/>
      <c r="K70" s="396"/>
      <c r="L70" s="397"/>
      <c r="M70" s="396"/>
      <c r="N70" s="397"/>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8"/>
      <c r="I71" s="399"/>
      <c r="J71" s="396"/>
      <c r="K71" s="396"/>
      <c r="L71" s="397"/>
      <c r="M71" s="396"/>
      <c r="N71" s="397"/>
      <c r="AM71" s="398"/>
      <c r="AN71" s="366" t="s">
        <v>612</v>
      </c>
    </row>
    <row r="72" spans="2:107" x14ac:dyDescent="0.15">
      <c r="B72" s="372"/>
      <c r="G72" s="1260"/>
      <c r="H72" s="1260"/>
      <c r="I72" s="1260"/>
      <c r="J72" s="1260"/>
      <c r="K72" s="383"/>
      <c r="L72" s="383"/>
      <c r="M72" s="384"/>
      <c r="N72" s="384"/>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556</v>
      </c>
      <c r="BQ72" s="1259"/>
      <c r="BR72" s="1259"/>
      <c r="BS72" s="1259"/>
      <c r="BT72" s="1259"/>
      <c r="BU72" s="1259"/>
      <c r="BV72" s="1259"/>
      <c r="BW72" s="1259"/>
      <c r="BX72" s="1259" t="s">
        <v>557</v>
      </c>
      <c r="BY72" s="1259"/>
      <c r="BZ72" s="1259"/>
      <c r="CA72" s="1259"/>
      <c r="CB72" s="1259"/>
      <c r="CC72" s="1259"/>
      <c r="CD72" s="1259"/>
      <c r="CE72" s="1259"/>
      <c r="CF72" s="1259" t="s">
        <v>558</v>
      </c>
      <c r="CG72" s="1259"/>
      <c r="CH72" s="1259"/>
      <c r="CI72" s="1259"/>
      <c r="CJ72" s="1259"/>
      <c r="CK72" s="1259"/>
      <c r="CL72" s="1259"/>
      <c r="CM72" s="1259"/>
      <c r="CN72" s="1259" t="s">
        <v>559</v>
      </c>
      <c r="CO72" s="1259"/>
      <c r="CP72" s="1259"/>
      <c r="CQ72" s="1259"/>
      <c r="CR72" s="1259"/>
      <c r="CS72" s="1259"/>
      <c r="CT72" s="1259"/>
      <c r="CU72" s="1259"/>
      <c r="CV72" s="1259" t="s">
        <v>560</v>
      </c>
      <c r="CW72" s="1259"/>
      <c r="CX72" s="1259"/>
      <c r="CY72" s="1259"/>
      <c r="CZ72" s="1259"/>
      <c r="DA72" s="1259"/>
      <c r="DB72" s="1259"/>
      <c r="DC72" s="1259"/>
    </row>
    <row r="73" spans="2:107" x14ac:dyDescent="0.15">
      <c r="B73" s="372"/>
      <c r="G73" s="1262"/>
      <c r="H73" s="1262"/>
      <c r="I73" s="1262"/>
      <c r="J73" s="1262"/>
      <c r="K73" s="1258"/>
      <c r="L73" s="1258"/>
      <c r="M73" s="1258"/>
      <c r="N73" s="1258"/>
      <c r="AM73" s="381"/>
      <c r="AN73" s="1257" t="s">
        <v>613</v>
      </c>
      <c r="AO73" s="1257"/>
      <c r="AP73" s="1257"/>
      <c r="AQ73" s="1257"/>
      <c r="AR73" s="1257"/>
      <c r="AS73" s="1257"/>
      <c r="AT73" s="1257"/>
      <c r="AU73" s="1257"/>
      <c r="AV73" s="1257"/>
      <c r="AW73" s="1257"/>
      <c r="AX73" s="1257"/>
      <c r="AY73" s="1257"/>
      <c r="AZ73" s="1257"/>
      <c r="BA73" s="1257"/>
      <c r="BB73" s="1257" t="s">
        <v>614</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619</v>
      </c>
      <c r="BC75" s="1257"/>
      <c r="BD75" s="1257"/>
      <c r="BE75" s="1257"/>
      <c r="BF75" s="1257"/>
      <c r="BG75" s="1257"/>
      <c r="BH75" s="1257"/>
      <c r="BI75" s="1257"/>
      <c r="BJ75" s="1257"/>
      <c r="BK75" s="1257"/>
      <c r="BL75" s="1257"/>
      <c r="BM75" s="1257"/>
      <c r="BN75" s="1257"/>
      <c r="BO75" s="1257"/>
      <c r="BP75" s="1254">
        <v>10.7</v>
      </c>
      <c r="BQ75" s="1254"/>
      <c r="BR75" s="1254"/>
      <c r="BS75" s="1254"/>
      <c r="BT75" s="1254"/>
      <c r="BU75" s="1254"/>
      <c r="BV75" s="1254"/>
      <c r="BW75" s="1254"/>
      <c r="BX75" s="1254">
        <v>10.6</v>
      </c>
      <c r="BY75" s="1254"/>
      <c r="BZ75" s="1254"/>
      <c r="CA75" s="1254"/>
      <c r="CB75" s="1254"/>
      <c r="CC75" s="1254"/>
      <c r="CD75" s="1254"/>
      <c r="CE75" s="1254"/>
      <c r="CF75" s="1254">
        <v>9.1</v>
      </c>
      <c r="CG75" s="1254"/>
      <c r="CH75" s="1254"/>
      <c r="CI75" s="1254"/>
      <c r="CJ75" s="1254"/>
      <c r="CK75" s="1254"/>
      <c r="CL75" s="1254"/>
      <c r="CM75" s="1254"/>
      <c r="CN75" s="1254">
        <v>7</v>
      </c>
      <c r="CO75" s="1254"/>
      <c r="CP75" s="1254"/>
      <c r="CQ75" s="1254"/>
      <c r="CR75" s="1254"/>
      <c r="CS75" s="1254"/>
      <c r="CT75" s="1254"/>
      <c r="CU75" s="1254"/>
      <c r="CV75" s="1254">
        <v>6.6</v>
      </c>
      <c r="CW75" s="1254"/>
      <c r="CX75" s="1254"/>
      <c r="CY75" s="1254"/>
      <c r="CZ75" s="1254"/>
      <c r="DA75" s="1254"/>
      <c r="DB75" s="1254"/>
      <c r="DC75" s="1254"/>
    </row>
    <row r="76" spans="2:107" x14ac:dyDescent="0.15">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0"/>
      <c r="H77" s="1260"/>
      <c r="I77" s="1260"/>
      <c r="J77" s="1260"/>
      <c r="K77" s="1258"/>
      <c r="L77" s="1258"/>
      <c r="M77" s="1258"/>
      <c r="N77" s="1258"/>
      <c r="AN77" s="1259" t="s">
        <v>616</v>
      </c>
      <c r="AO77" s="1259"/>
      <c r="AP77" s="1259"/>
      <c r="AQ77" s="1259"/>
      <c r="AR77" s="1259"/>
      <c r="AS77" s="1259"/>
      <c r="AT77" s="1259"/>
      <c r="AU77" s="1259"/>
      <c r="AV77" s="1259"/>
      <c r="AW77" s="1259"/>
      <c r="AX77" s="1259"/>
      <c r="AY77" s="1259"/>
      <c r="AZ77" s="1259"/>
      <c r="BA77" s="1259"/>
      <c r="BB77" s="1257" t="s">
        <v>614</v>
      </c>
      <c r="BC77" s="1257"/>
      <c r="BD77" s="1257"/>
      <c r="BE77" s="1257"/>
      <c r="BF77" s="1257"/>
      <c r="BG77" s="1257"/>
      <c r="BH77" s="1257"/>
      <c r="BI77" s="1257"/>
      <c r="BJ77" s="1257"/>
      <c r="BK77" s="1257"/>
      <c r="BL77" s="1257"/>
      <c r="BM77" s="1257"/>
      <c r="BN77" s="1257"/>
      <c r="BO77" s="1257"/>
      <c r="BP77" s="1254">
        <v>48</v>
      </c>
      <c r="BQ77" s="1254"/>
      <c r="BR77" s="1254"/>
      <c r="BS77" s="1254"/>
      <c r="BT77" s="1254"/>
      <c r="BU77" s="1254"/>
      <c r="BV77" s="1254"/>
      <c r="BW77" s="1254"/>
      <c r="BX77" s="1254">
        <v>49.1</v>
      </c>
      <c r="BY77" s="1254"/>
      <c r="BZ77" s="1254"/>
      <c r="CA77" s="1254"/>
      <c r="CB77" s="1254"/>
      <c r="CC77" s="1254"/>
      <c r="CD77" s="1254"/>
      <c r="CE77" s="1254"/>
      <c r="CF77" s="1254">
        <v>41.5</v>
      </c>
      <c r="CG77" s="1254"/>
      <c r="CH77" s="1254"/>
      <c r="CI77" s="1254"/>
      <c r="CJ77" s="1254"/>
      <c r="CK77" s="1254"/>
      <c r="CL77" s="1254"/>
      <c r="CM77" s="1254"/>
      <c r="CN77" s="1254">
        <v>25.2</v>
      </c>
      <c r="CO77" s="1254"/>
      <c r="CP77" s="1254"/>
      <c r="CQ77" s="1254"/>
      <c r="CR77" s="1254"/>
      <c r="CS77" s="1254"/>
      <c r="CT77" s="1254"/>
      <c r="CU77" s="1254"/>
      <c r="CV77" s="1254">
        <v>15.7</v>
      </c>
      <c r="CW77" s="1254"/>
      <c r="CX77" s="1254"/>
      <c r="CY77" s="1254"/>
      <c r="CZ77" s="1254"/>
      <c r="DA77" s="1254"/>
      <c r="DB77" s="1254"/>
      <c r="DC77" s="1254"/>
    </row>
    <row r="78" spans="2:107" x14ac:dyDescent="0.15">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619</v>
      </c>
      <c r="BC79" s="1257"/>
      <c r="BD79" s="1257"/>
      <c r="BE79" s="1257"/>
      <c r="BF79" s="1257"/>
      <c r="BG79" s="1257"/>
      <c r="BH79" s="1257"/>
      <c r="BI79" s="1257"/>
      <c r="BJ79" s="1257"/>
      <c r="BK79" s="1257"/>
      <c r="BL79" s="1257"/>
      <c r="BM79" s="1257"/>
      <c r="BN79" s="1257"/>
      <c r="BO79" s="1257"/>
      <c r="BP79" s="1254">
        <v>9.6</v>
      </c>
      <c r="BQ79" s="1254"/>
      <c r="BR79" s="1254"/>
      <c r="BS79" s="1254"/>
      <c r="BT79" s="1254"/>
      <c r="BU79" s="1254"/>
      <c r="BV79" s="1254"/>
      <c r="BW79" s="1254"/>
      <c r="BX79" s="1254">
        <v>9.5</v>
      </c>
      <c r="BY79" s="1254"/>
      <c r="BZ79" s="1254"/>
      <c r="CA79" s="1254"/>
      <c r="CB79" s="1254"/>
      <c r="CC79" s="1254"/>
      <c r="CD79" s="1254"/>
      <c r="CE79" s="1254"/>
      <c r="CF79" s="1254">
        <v>9.1999999999999993</v>
      </c>
      <c r="CG79" s="1254"/>
      <c r="CH79" s="1254"/>
      <c r="CI79" s="1254"/>
      <c r="CJ79" s="1254"/>
      <c r="CK79" s="1254"/>
      <c r="CL79" s="1254"/>
      <c r="CM79" s="1254"/>
      <c r="CN79" s="1254">
        <v>8.9</v>
      </c>
      <c r="CO79" s="1254"/>
      <c r="CP79" s="1254"/>
      <c r="CQ79" s="1254"/>
      <c r="CR79" s="1254"/>
      <c r="CS79" s="1254"/>
      <c r="CT79" s="1254"/>
      <c r="CU79" s="1254"/>
      <c r="CV79" s="1254">
        <v>8.9</v>
      </c>
      <c r="CW79" s="1254"/>
      <c r="CX79" s="1254"/>
      <c r="CY79" s="1254"/>
      <c r="CZ79" s="1254"/>
      <c r="DA79" s="1254"/>
      <c r="DB79" s="1254"/>
      <c r="DC79" s="1254"/>
    </row>
    <row r="80" spans="2:107" x14ac:dyDescent="0.15">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qKWGRWavdgb2frn8Mn5AjyqMVhZSh556sVm9UyfUAs3nYRqTZN1hHFa0CbNeQPXTudLfPVJwI1fd41TWBk2sQA==" saltValue="oh+S9NI4ZIeGlBfr7fqZ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tZ4LFxbhvo/unWn1LczoBXOM9RTgMKVvEcRci7KJrmWqAx0lBe/mxO6o4l7ML1f0R52Ers7VfF1eRt3f8JRGAQ==" saltValue="IbqfAOE5J9t1aLvMdOJr3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554</v>
      </c>
    </row>
  </sheetData>
  <sheetProtection algorithmName="SHA-512" hashValue="c63dz6gJP3T7Etkutq8JTIN01n/9RfsNl+GGf9aGeq2xLfKbOtwLnNjryL2v9zlKXvXc/ipMYeO0HAqK7CYs5A==" saltValue="KHOrX5AqyGbU/nOx0mBY/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71927</v>
      </c>
      <c r="E3" s="156"/>
      <c r="F3" s="157">
        <v>85173</v>
      </c>
      <c r="G3" s="158"/>
      <c r="H3" s="159"/>
    </row>
    <row r="4" spans="1:8" x14ac:dyDescent="0.15">
      <c r="A4" s="160"/>
      <c r="B4" s="161"/>
      <c r="C4" s="162"/>
      <c r="D4" s="163">
        <v>34544</v>
      </c>
      <c r="E4" s="164"/>
      <c r="F4" s="165">
        <v>43913</v>
      </c>
      <c r="G4" s="166"/>
      <c r="H4" s="167"/>
    </row>
    <row r="5" spans="1:8" x14ac:dyDescent="0.15">
      <c r="A5" s="148" t="s">
        <v>548</v>
      </c>
      <c r="B5" s="153"/>
      <c r="C5" s="154"/>
      <c r="D5" s="155">
        <v>98601</v>
      </c>
      <c r="E5" s="156"/>
      <c r="F5" s="157">
        <v>94081</v>
      </c>
      <c r="G5" s="158"/>
      <c r="H5" s="159"/>
    </row>
    <row r="6" spans="1:8" x14ac:dyDescent="0.15">
      <c r="A6" s="160"/>
      <c r="B6" s="161"/>
      <c r="C6" s="162"/>
      <c r="D6" s="163">
        <v>51474</v>
      </c>
      <c r="E6" s="164"/>
      <c r="F6" s="165">
        <v>48949</v>
      </c>
      <c r="G6" s="166"/>
      <c r="H6" s="167"/>
    </row>
    <row r="7" spans="1:8" x14ac:dyDescent="0.15">
      <c r="A7" s="148" t="s">
        <v>549</v>
      </c>
      <c r="B7" s="153"/>
      <c r="C7" s="154"/>
      <c r="D7" s="155">
        <v>51685</v>
      </c>
      <c r="E7" s="156"/>
      <c r="F7" s="157">
        <v>92632</v>
      </c>
      <c r="G7" s="158"/>
      <c r="H7" s="159"/>
    </row>
    <row r="8" spans="1:8" x14ac:dyDescent="0.15">
      <c r="A8" s="160"/>
      <c r="B8" s="161"/>
      <c r="C8" s="162"/>
      <c r="D8" s="163">
        <v>32103</v>
      </c>
      <c r="E8" s="164"/>
      <c r="F8" s="165">
        <v>47978</v>
      </c>
      <c r="G8" s="166"/>
      <c r="H8" s="167"/>
    </row>
    <row r="9" spans="1:8" x14ac:dyDescent="0.15">
      <c r="A9" s="148" t="s">
        <v>550</v>
      </c>
      <c r="B9" s="153"/>
      <c r="C9" s="154"/>
      <c r="D9" s="155">
        <v>59413</v>
      </c>
      <c r="E9" s="156"/>
      <c r="F9" s="157">
        <v>96469</v>
      </c>
      <c r="G9" s="158"/>
      <c r="H9" s="159"/>
    </row>
    <row r="10" spans="1:8" x14ac:dyDescent="0.15">
      <c r="A10" s="160"/>
      <c r="B10" s="161"/>
      <c r="C10" s="162"/>
      <c r="D10" s="163">
        <v>24203</v>
      </c>
      <c r="E10" s="164"/>
      <c r="F10" s="165">
        <v>49775</v>
      </c>
      <c r="G10" s="166"/>
      <c r="H10" s="167"/>
    </row>
    <row r="11" spans="1:8" x14ac:dyDescent="0.15">
      <c r="A11" s="148" t="s">
        <v>551</v>
      </c>
      <c r="B11" s="153"/>
      <c r="C11" s="154"/>
      <c r="D11" s="155">
        <v>45950</v>
      </c>
      <c r="E11" s="156"/>
      <c r="F11" s="157">
        <v>85743</v>
      </c>
      <c r="G11" s="158"/>
      <c r="H11" s="159"/>
    </row>
    <row r="12" spans="1:8" x14ac:dyDescent="0.15">
      <c r="A12" s="160"/>
      <c r="B12" s="161"/>
      <c r="C12" s="168"/>
      <c r="D12" s="163">
        <v>24557</v>
      </c>
      <c r="E12" s="164"/>
      <c r="F12" s="165">
        <v>45231</v>
      </c>
      <c r="G12" s="166"/>
      <c r="H12" s="167"/>
    </row>
    <row r="13" spans="1:8" x14ac:dyDescent="0.15">
      <c r="A13" s="148"/>
      <c r="B13" s="153"/>
      <c r="C13" s="169"/>
      <c r="D13" s="170">
        <v>65515</v>
      </c>
      <c r="E13" s="171"/>
      <c r="F13" s="172">
        <v>90820</v>
      </c>
      <c r="G13" s="173"/>
      <c r="H13" s="159"/>
    </row>
    <row r="14" spans="1:8" x14ac:dyDescent="0.15">
      <c r="A14" s="160"/>
      <c r="B14" s="161"/>
      <c r="C14" s="162"/>
      <c r="D14" s="163">
        <v>33376</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1.98</v>
      </c>
      <c r="C19" s="174">
        <f>ROUND(VALUE(SUBSTITUTE(実質収支比率等に係る経年分析!G$48,"▲","-")),2)</f>
        <v>3.69</v>
      </c>
      <c r="D19" s="174">
        <f>ROUND(VALUE(SUBSTITUTE(実質収支比率等に係る経年分析!H$48,"▲","-")),2)</f>
        <v>7.86</v>
      </c>
      <c r="E19" s="174">
        <f>ROUND(VALUE(SUBSTITUTE(実質収支比率等に係る経年分析!I$48,"▲","-")),2)</f>
        <v>9.7200000000000006</v>
      </c>
      <c r="F19" s="174">
        <f>ROUND(VALUE(SUBSTITUTE(実質収支比率等に係る経年分析!J$48,"▲","-")),2)</f>
        <v>7.71</v>
      </c>
    </row>
    <row r="20" spans="1:11" x14ac:dyDescent="0.15">
      <c r="A20" s="174" t="s">
        <v>57</v>
      </c>
      <c r="B20" s="174">
        <f>ROUND(VALUE(SUBSTITUTE(実質収支比率等に係る経年分析!F$47,"▲","-")),2)</f>
        <v>58.6</v>
      </c>
      <c r="C20" s="174">
        <f>ROUND(VALUE(SUBSTITUTE(実質収支比率等に係る経年分析!G$47,"▲","-")),2)</f>
        <v>62.79</v>
      </c>
      <c r="D20" s="174">
        <f>ROUND(VALUE(SUBSTITUTE(実質収支比率等に係る経年分析!H$47,"▲","-")),2)</f>
        <v>63.08</v>
      </c>
      <c r="E20" s="174">
        <f>ROUND(VALUE(SUBSTITUTE(実質収支比率等に係る経年分析!I$47,"▲","-")),2)</f>
        <v>63.43</v>
      </c>
      <c r="F20" s="174">
        <f>ROUND(VALUE(SUBSTITUTE(実質収支比率等に係る経年分析!J$47,"▲","-")),2)</f>
        <v>65.209999999999994</v>
      </c>
    </row>
    <row r="21" spans="1:11" x14ac:dyDescent="0.15">
      <c r="A21" s="174" t="s">
        <v>58</v>
      </c>
      <c r="B21" s="174">
        <f>IF(ISNUMBER(VALUE(SUBSTITUTE(実質収支比率等に係る経年分析!F$49,"▲","-"))),ROUND(VALUE(SUBSTITUTE(実質収支比率等に係る経年分析!F$49,"▲","-")),2),NA())</f>
        <v>-3.88</v>
      </c>
      <c r="C21" s="174">
        <f>IF(ISNUMBER(VALUE(SUBSTITUTE(実質収支比率等に係る経年分析!G$49,"▲","-"))),ROUND(VALUE(SUBSTITUTE(実質収支比率等に係る経年分析!G$49,"▲","-")),2),NA())</f>
        <v>6.04</v>
      </c>
      <c r="D21" s="174">
        <f>IF(ISNUMBER(VALUE(SUBSTITUTE(実質収支比率等に係る経年分析!H$49,"▲","-"))),ROUND(VALUE(SUBSTITUTE(実質収支比率等に係る経年分析!H$49,"▲","-")),2),NA())</f>
        <v>6.47</v>
      </c>
      <c r="E21" s="174">
        <f>IF(ISNUMBER(VALUE(SUBSTITUTE(実質収支比率等に係る経年分析!I$49,"▲","-"))),ROUND(VALUE(SUBSTITUTE(実質収支比率等に係る経年分析!I$49,"▲","-")),2),NA())</f>
        <v>5.1100000000000003</v>
      </c>
      <c r="F21" s="174">
        <f>IF(ISNUMBER(VALUE(SUBSTITUTE(実質収支比率等に係る経年分析!J$49,"▲","-"))),ROUND(VALUE(SUBSTITUTE(実質収支比率等に係る経年分析!J$49,"▲","-")),2),NA())</f>
        <v>2.81</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2.21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自動車学校特別会計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1.45</v>
      </c>
    </row>
    <row r="34" spans="1:16" x14ac:dyDescent="0.1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1667</v>
      </c>
      <c r="E42" s="176"/>
      <c r="F42" s="176"/>
      <c r="G42" s="176">
        <f>'実質公債費比率（分子）の構造'!L$52</f>
        <v>1476</v>
      </c>
      <c r="H42" s="176"/>
      <c r="I42" s="176"/>
      <c r="J42" s="176">
        <f>'実質公債費比率（分子）の構造'!M$52</f>
        <v>1439</v>
      </c>
      <c r="K42" s="176"/>
      <c r="L42" s="176"/>
      <c r="M42" s="176">
        <f>'実質公債費比率（分子）の構造'!N$52</f>
        <v>1492</v>
      </c>
      <c r="N42" s="176"/>
      <c r="O42" s="176"/>
      <c r="P42" s="176">
        <f>'実質公債費比率（分子）の構造'!O$52</f>
        <v>1502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52</v>
      </c>
      <c r="C44" s="176"/>
      <c r="D44" s="176"/>
      <c r="E44" s="176">
        <f>'実質公債費比率（分子）の構造'!L$50</f>
        <v>5</v>
      </c>
      <c r="F44" s="176"/>
      <c r="G44" s="176"/>
      <c r="H44" s="176">
        <f>'実質公債費比率（分子）の構造'!M$50</f>
        <v>6</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165</v>
      </c>
      <c r="C45" s="176"/>
      <c r="D45" s="176"/>
      <c r="E45" s="176">
        <f>'実質公債費比率（分子）の構造'!L$49</f>
        <v>76</v>
      </c>
      <c r="F45" s="176"/>
      <c r="G45" s="176"/>
      <c r="H45" s="176">
        <f>'実質公債費比率（分子）の構造'!M$49</f>
        <v>19</v>
      </c>
      <c r="I45" s="176"/>
      <c r="J45" s="176"/>
      <c r="K45" s="176">
        <f>'実質公債費比率（分子）の構造'!N$49</f>
        <v>21</v>
      </c>
      <c r="L45" s="176"/>
      <c r="M45" s="176"/>
      <c r="N45" s="176">
        <f>'実質公債費比率（分子）の構造'!O$49</f>
        <v>48</v>
      </c>
      <c r="O45" s="176"/>
      <c r="P45" s="176"/>
    </row>
    <row r="46" spans="1:16" x14ac:dyDescent="0.15">
      <c r="A46" s="176" t="s">
        <v>69</v>
      </c>
      <c r="B46" s="176">
        <f>'実質公債費比率（分子）の構造'!K$48</f>
        <v>742</v>
      </c>
      <c r="C46" s="176"/>
      <c r="D46" s="176"/>
      <c r="E46" s="176">
        <f>'実質公債費比率（分子）の構造'!L$48</f>
        <v>633</v>
      </c>
      <c r="F46" s="176"/>
      <c r="G46" s="176"/>
      <c r="H46" s="176">
        <f>'実質公債費比率（分子）の構造'!M$48</f>
        <v>555</v>
      </c>
      <c r="I46" s="176"/>
      <c r="J46" s="176"/>
      <c r="K46" s="176">
        <f>'実質公債費比率（分子）の構造'!N$48</f>
        <v>526</v>
      </c>
      <c r="L46" s="176"/>
      <c r="M46" s="176"/>
      <c r="N46" s="176">
        <f>'実質公債費比率（分子）の構造'!O$48</f>
        <v>522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1603</v>
      </c>
      <c r="C49" s="176"/>
      <c r="D49" s="176"/>
      <c r="E49" s="176">
        <f>'実質公債費比率（分子）の構造'!L$45</f>
        <v>1377</v>
      </c>
      <c r="F49" s="176"/>
      <c r="G49" s="176"/>
      <c r="H49" s="176">
        <f>'実質公債費比率（分子）の構造'!M$45</f>
        <v>1343</v>
      </c>
      <c r="I49" s="176"/>
      <c r="J49" s="176"/>
      <c r="K49" s="176">
        <f>'実質公債費比率（分子）の構造'!N$45</f>
        <v>1417</v>
      </c>
      <c r="L49" s="176"/>
      <c r="M49" s="176"/>
      <c r="N49" s="176">
        <f>'実質公債費比率（分子）の構造'!O$45</f>
        <v>1492</v>
      </c>
      <c r="O49" s="176"/>
      <c r="P49" s="176"/>
    </row>
    <row r="50" spans="1:16" x14ac:dyDescent="0.15">
      <c r="A50" s="176" t="s">
        <v>73</v>
      </c>
      <c r="B50" s="176" t="e">
        <f>NA()</f>
        <v>#N/A</v>
      </c>
      <c r="C50" s="176">
        <f>IF(ISNUMBER('実質公債費比率（分子）の構造'!K$53),'実質公債費比率（分子）の構造'!K$53,NA())</f>
        <v>895</v>
      </c>
      <c r="D50" s="176" t="e">
        <f>NA()</f>
        <v>#N/A</v>
      </c>
      <c r="E50" s="176" t="e">
        <f>NA()</f>
        <v>#N/A</v>
      </c>
      <c r="F50" s="176">
        <f>IF(ISNUMBER('実質公債費比率（分子）の構造'!L$53),'実質公債費比率（分子）の構造'!L$53,NA())</f>
        <v>615</v>
      </c>
      <c r="G50" s="176" t="e">
        <f>NA()</f>
        <v>#N/A</v>
      </c>
      <c r="H50" s="176" t="e">
        <f>NA()</f>
        <v>#N/A</v>
      </c>
      <c r="I50" s="176">
        <f>IF(ISNUMBER('実質公債費比率（分子）の構造'!M$53),'実質公債費比率（分子）の構造'!M$53,NA())</f>
        <v>484</v>
      </c>
      <c r="J50" s="176" t="e">
        <f>NA()</f>
        <v>#N/A</v>
      </c>
      <c r="K50" s="176" t="e">
        <f>NA()</f>
        <v>#N/A</v>
      </c>
      <c r="L50" s="176">
        <f>IF(ISNUMBER('実質公債費比率（分子）の構造'!N$53),'実質公債費比率（分子）の構造'!N$53,NA())</f>
        <v>472</v>
      </c>
      <c r="M50" s="176" t="e">
        <f>NA()</f>
        <v>#N/A</v>
      </c>
      <c r="N50" s="176" t="e">
        <f>NA()</f>
        <v>#N/A</v>
      </c>
      <c r="O50" s="176">
        <f>IF(ISNUMBER('実質公債費比率（分子）の構造'!O$53),'実質公債費比率（分子）の構造'!O$53,NA())</f>
        <v>560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14281</v>
      </c>
      <c r="E56" s="175"/>
      <c r="F56" s="175"/>
      <c r="G56" s="175">
        <f>'将来負担比率（分子）の構造'!J$52</f>
        <v>14345</v>
      </c>
      <c r="H56" s="175"/>
      <c r="I56" s="175"/>
      <c r="J56" s="175">
        <f>'将来負担比率（分子）の構造'!K$52</f>
        <v>13837</v>
      </c>
      <c r="K56" s="175"/>
      <c r="L56" s="175"/>
      <c r="M56" s="175">
        <f>'将来負担比率（分子）の構造'!L$52</f>
        <v>13184</v>
      </c>
      <c r="N56" s="175"/>
      <c r="O56" s="175"/>
      <c r="P56" s="175">
        <f>'将来負担比率（分子）の構造'!M$52</f>
        <v>12421</v>
      </c>
    </row>
    <row r="57" spans="1:16" x14ac:dyDescent="0.15">
      <c r="A57" s="175" t="s">
        <v>44</v>
      </c>
      <c r="B57" s="175"/>
      <c r="C57" s="175"/>
      <c r="D57" s="175">
        <f>'将来負担比率（分子）の構造'!I$51</f>
        <v>901</v>
      </c>
      <c r="E57" s="175"/>
      <c r="F57" s="175"/>
      <c r="G57" s="175">
        <f>'将来負担比率（分子）の構造'!J$51</f>
        <v>774</v>
      </c>
      <c r="H57" s="175"/>
      <c r="I57" s="175"/>
      <c r="J57" s="175">
        <f>'将来負担比率（分子）の構造'!K$51</f>
        <v>699</v>
      </c>
      <c r="K57" s="175"/>
      <c r="L57" s="175"/>
      <c r="M57" s="175">
        <f>'将来負担比率（分子）の構造'!L$51</f>
        <v>849</v>
      </c>
      <c r="N57" s="175"/>
      <c r="O57" s="175"/>
      <c r="P57" s="175">
        <f>'将来負担比率（分子）の構造'!M$51</f>
        <v>743</v>
      </c>
    </row>
    <row r="58" spans="1:16" x14ac:dyDescent="0.15">
      <c r="A58" s="175" t="s">
        <v>43</v>
      </c>
      <c r="B58" s="175"/>
      <c r="C58" s="175"/>
      <c r="D58" s="175">
        <f>'将来負担比率（分子）の構造'!I$50</f>
        <v>10646</v>
      </c>
      <c r="E58" s="175"/>
      <c r="F58" s="175"/>
      <c r="G58" s="175">
        <f>'将来負担比率（分子）の構造'!J$50</f>
        <v>10607</v>
      </c>
      <c r="H58" s="175"/>
      <c r="I58" s="175"/>
      <c r="J58" s="175">
        <f>'将来負担比率（分子）の構造'!K$50</f>
        <v>11146</v>
      </c>
      <c r="K58" s="175"/>
      <c r="L58" s="175"/>
      <c r="M58" s="175">
        <f>'将来負担比率（分子）の構造'!L$50</f>
        <v>12336</v>
      </c>
      <c r="N58" s="175"/>
      <c r="O58" s="175"/>
      <c r="P58" s="175">
        <f>'将来負担比率（分子）の構造'!M$50</f>
        <v>13011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2831</v>
      </c>
      <c r="C62" s="175"/>
      <c r="D62" s="175"/>
      <c r="E62" s="175">
        <f>'将来負担比率（分子）の構造'!J$45</f>
        <v>2910</v>
      </c>
      <c r="F62" s="175"/>
      <c r="G62" s="175"/>
      <c r="H62" s="175">
        <f>'将来負担比率（分子）の構造'!K$45</f>
        <v>2751</v>
      </c>
      <c r="I62" s="175"/>
      <c r="J62" s="175"/>
      <c r="K62" s="175">
        <f>'将来負担比率（分子）の構造'!L$45</f>
        <v>2709</v>
      </c>
      <c r="L62" s="175"/>
      <c r="M62" s="175"/>
      <c r="N62" s="175">
        <f>'将来負担比率（分子）の構造'!M$45</f>
        <v>2743</v>
      </c>
      <c r="O62" s="175"/>
      <c r="P62" s="175"/>
    </row>
    <row r="63" spans="1:16" x14ac:dyDescent="0.15">
      <c r="A63" s="175" t="s">
        <v>36</v>
      </c>
      <c r="B63" s="175">
        <f>'将来負担比率（分子）の構造'!I$44</f>
        <v>157</v>
      </c>
      <c r="C63" s="175"/>
      <c r="D63" s="175"/>
      <c r="E63" s="175">
        <f>'将来負担比率（分子）の構造'!J$44</f>
        <v>90</v>
      </c>
      <c r="F63" s="175"/>
      <c r="G63" s="175"/>
      <c r="H63" s="175">
        <f>'将来負担比率（分子）の構造'!K$44</f>
        <v>74</v>
      </c>
      <c r="I63" s="175"/>
      <c r="J63" s="175"/>
      <c r="K63" s="175">
        <f>'将来負担比率（分子）の構造'!L$44</f>
        <v>77</v>
      </c>
      <c r="L63" s="175"/>
      <c r="M63" s="175"/>
      <c r="N63" s="175">
        <f>'将来負担比率（分子）の構造'!M$44</f>
        <v>77</v>
      </c>
      <c r="O63" s="175"/>
      <c r="P63" s="175"/>
    </row>
    <row r="64" spans="1:16" x14ac:dyDescent="0.15">
      <c r="A64" s="175" t="s">
        <v>35</v>
      </c>
      <c r="B64" s="175">
        <f>'将来負担比率（分子）の構造'!I$43</f>
        <v>8998</v>
      </c>
      <c r="C64" s="175"/>
      <c r="D64" s="175"/>
      <c r="E64" s="175">
        <f>'将来負担比率（分子）の構造'!J$43</f>
        <v>8949</v>
      </c>
      <c r="F64" s="175"/>
      <c r="G64" s="175"/>
      <c r="H64" s="175">
        <f>'将来負担比率（分子）の構造'!K$43</f>
        <v>8691</v>
      </c>
      <c r="I64" s="175"/>
      <c r="J64" s="175"/>
      <c r="K64" s="175">
        <f>'将来負担比率（分子）の構造'!L$43</f>
        <v>7800</v>
      </c>
      <c r="L64" s="175"/>
      <c r="M64" s="175"/>
      <c r="N64" s="175">
        <f>'将来負担比率（分子）の構造'!M$43</f>
        <v>7036</v>
      </c>
      <c r="O64" s="175"/>
      <c r="P64" s="175"/>
    </row>
    <row r="65" spans="1:16" x14ac:dyDescent="0.15">
      <c r="A65" s="175" t="s">
        <v>34</v>
      </c>
      <c r="B65" s="175">
        <f>'将来負担比率（分子）の構造'!I$42</f>
        <v>10</v>
      </c>
      <c r="C65" s="175"/>
      <c r="D65" s="175"/>
      <c r="E65" s="175">
        <f>'将来負担比率（分子）の構造'!J$42</f>
        <v>6</v>
      </c>
      <c r="F65" s="175"/>
      <c r="G65" s="175"/>
      <c r="H65" s="175">
        <f>'将来負担比率（分子）の構造'!K$42</f>
        <v>6</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12503</v>
      </c>
      <c r="C66" s="175"/>
      <c r="D66" s="175"/>
      <c r="E66" s="175">
        <f>'将来負担比率（分子）の構造'!J$41</f>
        <v>12663</v>
      </c>
      <c r="F66" s="175"/>
      <c r="G66" s="175"/>
      <c r="H66" s="175">
        <f>'将来負担比率（分子）の構造'!K$41</f>
        <v>12501</v>
      </c>
      <c r="I66" s="175"/>
      <c r="J66" s="175"/>
      <c r="K66" s="175">
        <f>'将来負担比率（分子）の構造'!L$41</f>
        <v>12206</v>
      </c>
      <c r="L66" s="175"/>
      <c r="M66" s="175"/>
      <c r="N66" s="175">
        <f>'将来負担比率（分子）の構造'!M$41</f>
        <v>11085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5539</v>
      </c>
      <c r="C72" s="179">
        <f>基金残高に係る経年分析!G55</f>
        <v>5806</v>
      </c>
      <c r="D72" s="179">
        <f>基金残高に係る経年分析!H55</f>
        <v>5894</v>
      </c>
    </row>
    <row r="73" spans="1:16" x14ac:dyDescent="0.15">
      <c r="A73" s="178" t="s">
        <v>80</v>
      </c>
      <c r="B73" s="179">
        <f>基金残高に係る経年分析!F56</f>
        <v>763</v>
      </c>
      <c r="C73" s="179">
        <f>基金残高に係る経年分析!G56</f>
        <v>1107</v>
      </c>
      <c r="D73" s="179">
        <f>基金残高に係る経年分析!H56</f>
        <v>1187</v>
      </c>
    </row>
    <row r="74" spans="1:16" x14ac:dyDescent="0.15">
      <c r="A74" s="178" t="s">
        <v>81</v>
      </c>
      <c r="B74" s="179">
        <f>基金残高に係る経年分析!F57</f>
        <v>5658</v>
      </c>
      <c r="C74" s="179">
        <f>基金残高に係る経年分析!G57</f>
        <v>6064</v>
      </c>
      <c r="D74" s="179">
        <f>基金残高に係る経年分析!H57</f>
        <v>6372</v>
      </c>
    </row>
  </sheetData>
  <sheetProtection algorithmName="SHA-512" hashValue="nLAZ8b5XuADNKaJOqOG+VD3uMTNgcbFMGfWNrSSk8Y2o7MLX1elsQTaOAvmBtyzSA0CfOs730XJXA2HBIG+Q3g==" saltValue="CtDv/Tpf3AiI+36WXxJjh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4" t="s">
        <v>216</v>
      </c>
      <c r="DI1" s="755"/>
      <c r="DJ1" s="755"/>
      <c r="DK1" s="755"/>
      <c r="DL1" s="755"/>
      <c r="DM1" s="755"/>
      <c r="DN1" s="756"/>
      <c r="DO1" s="214"/>
      <c r="DP1" s="754" t="s">
        <v>217</v>
      </c>
      <c r="DQ1" s="755"/>
      <c r="DR1" s="755"/>
      <c r="DS1" s="755"/>
      <c r="DT1" s="755"/>
      <c r="DU1" s="755"/>
      <c r="DV1" s="755"/>
      <c r="DW1" s="755"/>
      <c r="DX1" s="755"/>
      <c r="DY1" s="755"/>
      <c r="DZ1" s="755"/>
      <c r="EA1" s="755"/>
      <c r="EB1" s="755"/>
      <c r="EC1" s="756"/>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0" t="s">
        <v>219</v>
      </c>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0" t="s">
        <v>220</v>
      </c>
      <c r="AQ3" s="711"/>
      <c r="AR3" s="711"/>
      <c r="AS3" s="711"/>
      <c r="AT3" s="711"/>
      <c r="AU3" s="711"/>
      <c r="AV3" s="711"/>
      <c r="AW3" s="711"/>
      <c r="AX3" s="711"/>
      <c r="AY3" s="711"/>
      <c r="AZ3" s="711"/>
      <c r="BA3" s="711"/>
      <c r="BB3" s="711"/>
      <c r="BC3" s="711"/>
      <c r="BD3" s="711"/>
      <c r="BE3" s="711"/>
      <c r="BF3" s="711"/>
      <c r="BG3" s="711"/>
      <c r="BH3" s="711"/>
      <c r="BI3" s="711"/>
      <c r="BJ3" s="711"/>
      <c r="BK3" s="711"/>
      <c r="BL3" s="711"/>
      <c r="BM3" s="711"/>
      <c r="BN3" s="711"/>
      <c r="BO3" s="711"/>
      <c r="BP3" s="711"/>
      <c r="BQ3" s="711"/>
      <c r="BR3" s="711"/>
      <c r="BS3" s="711"/>
      <c r="BT3" s="711"/>
      <c r="BU3" s="711"/>
      <c r="BV3" s="711"/>
      <c r="BW3" s="711"/>
      <c r="BX3" s="711"/>
      <c r="BY3" s="711"/>
      <c r="BZ3" s="711"/>
      <c r="CA3" s="711"/>
      <c r="CB3" s="712"/>
      <c r="CD3" s="710" t="s">
        <v>221</v>
      </c>
      <c r="CE3" s="711"/>
      <c r="CF3" s="711"/>
      <c r="CG3" s="711"/>
      <c r="CH3" s="711"/>
      <c r="CI3" s="711"/>
      <c r="CJ3" s="711"/>
      <c r="CK3" s="711"/>
      <c r="CL3" s="711"/>
      <c r="CM3" s="711"/>
      <c r="CN3" s="711"/>
      <c r="CO3" s="711"/>
      <c r="CP3" s="711"/>
      <c r="CQ3" s="711"/>
      <c r="CR3" s="711"/>
      <c r="CS3" s="711"/>
      <c r="CT3" s="711"/>
      <c r="CU3" s="711"/>
      <c r="CV3" s="711"/>
      <c r="CW3" s="711"/>
      <c r="CX3" s="711"/>
      <c r="CY3" s="711"/>
      <c r="CZ3" s="711"/>
      <c r="DA3" s="711"/>
      <c r="DB3" s="711"/>
      <c r="DC3" s="711"/>
      <c r="DD3" s="711"/>
      <c r="DE3" s="711"/>
      <c r="DF3" s="711"/>
      <c r="DG3" s="711"/>
      <c r="DH3" s="711"/>
      <c r="DI3" s="711"/>
      <c r="DJ3" s="711"/>
      <c r="DK3" s="711"/>
      <c r="DL3" s="711"/>
      <c r="DM3" s="711"/>
      <c r="DN3" s="711"/>
      <c r="DO3" s="711"/>
      <c r="DP3" s="711"/>
      <c r="DQ3" s="711"/>
      <c r="DR3" s="711"/>
      <c r="DS3" s="711"/>
      <c r="DT3" s="711"/>
      <c r="DU3" s="711"/>
      <c r="DV3" s="711"/>
      <c r="DW3" s="711"/>
      <c r="DX3" s="711"/>
      <c r="DY3" s="711"/>
      <c r="DZ3" s="711"/>
      <c r="EA3" s="711"/>
      <c r="EB3" s="711"/>
      <c r="EC3" s="712"/>
    </row>
    <row r="4" spans="2:143" ht="11.25" customHeight="1" x14ac:dyDescent="0.15">
      <c r="B4" s="710" t="s">
        <v>1</v>
      </c>
      <c r="C4" s="711"/>
      <c r="D4" s="711"/>
      <c r="E4" s="711"/>
      <c r="F4" s="711"/>
      <c r="G4" s="711"/>
      <c r="H4" s="711"/>
      <c r="I4" s="711"/>
      <c r="J4" s="711"/>
      <c r="K4" s="711"/>
      <c r="L4" s="711"/>
      <c r="M4" s="711"/>
      <c r="N4" s="711"/>
      <c r="O4" s="711"/>
      <c r="P4" s="711"/>
      <c r="Q4" s="712"/>
      <c r="R4" s="710" t="s">
        <v>222</v>
      </c>
      <c r="S4" s="711"/>
      <c r="T4" s="711"/>
      <c r="U4" s="711"/>
      <c r="V4" s="711"/>
      <c r="W4" s="711"/>
      <c r="X4" s="711"/>
      <c r="Y4" s="712"/>
      <c r="Z4" s="710" t="s">
        <v>223</v>
      </c>
      <c r="AA4" s="711"/>
      <c r="AB4" s="711"/>
      <c r="AC4" s="712"/>
      <c r="AD4" s="710" t="s">
        <v>224</v>
      </c>
      <c r="AE4" s="711"/>
      <c r="AF4" s="711"/>
      <c r="AG4" s="711"/>
      <c r="AH4" s="711"/>
      <c r="AI4" s="711"/>
      <c r="AJ4" s="711"/>
      <c r="AK4" s="712"/>
      <c r="AL4" s="710" t="s">
        <v>223</v>
      </c>
      <c r="AM4" s="711"/>
      <c r="AN4" s="711"/>
      <c r="AO4" s="712"/>
      <c r="AP4" s="757" t="s">
        <v>225</v>
      </c>
      <c r="AQ4" s="757"/>
      <c r="AR4" s="757"/>
      <c r="AS4" s="757"/>
      <c r="AT4" s="757"/>
      <c r="AU4" s="757"/>
      <c r="AV4" s="757"/>
      <c r="AW4" s="757"/>
      <c r="AX4" s="757"/>
      <c r="AY4" s="757"/>
      <c r="AZ4" s="757"/>
      <c r="BA4" s="757"/>
      <c r="BB4" s="757"/>
      <c r="BC4" s="757"/>
      <c r="BD4" s="757"/>
      <c r="BE4" s="757"/>
      <c r="BF4" s="757"/>
      <c r="BG4" s="757" t="s">
        <v>226</v>
      </c>
      <c r="BH4" s="757"/>
      <c r="BI4" s="757"/>
      <c r="BJ4" s="757"/>
      <c r="BK4" s="757"/>
      <c r="BL4" s="757"/>
      <c r="BM4" s="757"/>
      <c r="BN4" s="757"/>
      <c r="BO4" s="757" t="s">
        <v>223</v>
      </c>
      <c r="BP4" s="757"/>
      <c r="BQ4" s="757"/>
      <c r="BR4" s="757"/>
      <c r="BS4" s="757" t="s">
        <v>227</v>
      </c>
      <c r="BT4" s="757"/>
      <c r="BU4" s="757"/>
      <c r="BV4" s="757"/>
      <c r="BW4" s="757"/>
      <c r="BX4" s="757"/>
      <c r="BY4" s="757"/>
      <c r="BZ4" s="757"/>
      <c r="CA4" s="757"/>
      <c r="CB4" s="757"/>
      <c r="CD4" s="710" t="s">
        <v>228</v>
      </c>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711"/>
      <c r="EB4" s="711"/>
      <c r="EC4" s="712"/>
    </row>
    <row r="5" spans="2:143" ht="11.25" customHeight="1" x14ac:dyDescent="0.15">
      <c r="B5" s="716" t="s">
        <v>229</v>
      </c>
      <c r="C5" s="717"/>
      <c r="D5" s="717"/>
      <c r="E5" s="717"/>
      <c r="F5" s="717"/>
      <c r="G5" s="717"/>
      <c r="H5" s="717"/>
      <c r="I5" s="717"/>
      <c r="J5" s="717"/>
      <c r="K5" s="717"/>
      <c r="L5" s="717"/>
      <c r="M5" s="717"/>
      <c r="N5" s="717"/>
      <c r="O5" s="717"/>
      <c r="P5" s="717"/>
      <c r="Q5" s="718"/>
      <c r="R5" s="713">
        <v>3052549</v>
      </c>
      <c r="S5" s="714"/>
      <c r="T5" s="714"/>
      <c r="U5" s="714"/>
      <c r="V5" s="714"/>
      <c r="W5" s="714"/>
      <c r="X5" s="714"/>
      <c r="Y5" s="739"/>
      <c r="Z5" s="752">
        <v>16.600000000000001</v>
      </c>
      <c r="AA5" s="752"/>
      <c r="AB5" s="752"/>
      <c r="AC5" s="752"/>
      <c r="AD5" s="753">
        <v>3052549</v>
      </c>
      <c r="AE5" s="753"/>
      <c r="AF5" s="753"/>
      <c r="AG5" s="753"/>
      <c r="AH5" s="753"/>
      <c r="AI5" s="753"/>
      <c r="AJ5" s="753"/>
      <c r="AK5" s="753"/>
      <c r="AL5" s="740">
        <v>33.700000000000003</v>
      </c>
      <c r="AM5" s="722"/>
      <c r="AN5" s="722"/>
      <c r="AO5" s="741"/>
      <c r="AP5" s="716" t="s">
        <v>230</v>
      </c>
      <c r="AQ5" s="717"/>
      <c r="AR5" s="717"/>
      <c r="AS5" s="717"/>
      <c r="AT5" s="717"/>
      <c r="AU5" s="717"/>
      <c r="AV5" s="717"/>
      <c r="AW5" s="717"/>
      <c r="AX5" s="717"/>
      <c r="AY5" s="717"/>
      <c r="AZ5" s="717"/>
      <c r="BA5" s="717"/>
      <c r="BB5" s="717"/>
      <c r="BC5" s="717"/>
      <c r="BD5" s="717"/>
      <c r="BE5" s="717"/>
      <c r="BF5" s="718"/>
      <c r="BG5" s="658">
        <v>3047903</v>
      </c>
      <c r="BH5" s="659"/>
      <c r="BI5" s="659"/>
      <c r="BJ5" s="659"/>
      <c r="BK5" s="659"/>
      <c r="BL5" s="659"/>
      <c r="BM5" s="659"/>
      <c r="BN5" s="660"/>
      <c r="BO5" s="696">
        <v>99.8</v>
      </c>
      <c r="BP5" s="696"/>
      <c r="BQ5" s="696"/>
      <c r="BR5" s="696"/>
      <c r="BS5" s="697" t="s">
        <v>140</v>
      </c>
      <c r="BT5" s="697"/>
      <c r="BU5" s="697"/>
      <c r="BV5" s="697"/>
      <c r="BW5" s="697"/>
      <c r="BX5" s="697"/>
      <c r="BY5" s="697"/>
      <c r="BZ5" s="697"/>
      <c r="CA5" s="697"/>
      <c r="CB5" s="737"/>
      <c r="CD5" s="710" t="s">
        <v>225</v>
      </c>
      <c r="CE5" s="711"/>
      <c r="CF5" s="711"/>
      <c r="CG5" s="711"/>
      <c r="CH5" s="711"/>
      <c r="CI5" s="711"/>
      <c r="CJ5" s="711"/>
      <c r="CK5" s="711"/>
      <c r="CL5" s="711"/>
      <c r="CM5" s="711"/>
      <c r="CN5" s="711"/>
      <c r="CO5" s="711"/>
      <c r="CP5" s="711"/>
      <c r="CQ5" s="712"/>
      <c r="CR5" s="710" t="s">
        <v>231</v>
      </c>
      <c r="CS5" s="711"/>
      <c r="CT5" s="711"/>
      <c r="CU5" s="711"/>
      <c r="CV5" s="711"/>
      <c r="CW5" s="711"/>
      <c r="CX5" s="711"/>
      <c r="CY5" s="712"/>
      <c r="CZ5" s="710" t="s">
        <v>223</v>
      </c>
      <c r="DA5" s="711"/>
      <c r="DB5" s="711"/>
      <c r="DC5" s="712"/>
      <c r="DD5" s="710" t="s">
        <v>232</v>
      </c>
      <c r="DE5" s="711"/>
      <c r="DF5" s="711"/>
      <c r="DG5" s="711"/>
      <c r="DH5" s="711"/>
      <c r="DI5" s="711"/>
      <c r="DJ5" s="711"/>
      <c r="DK5" s="711"/>
      <c r="DL5" s="711"/>
      <c r="DM5" s="711"/>
      <c r="DN5" s="711"/>
      <c r="DO5" s="711"/>
      <c r="DP5" s="712"/>
      <c r="DQ5" s="710" t="s">
        <v>233</v>
      </c>
      <c r="DR5" s="711"/>
      <c r="DS5" s="711"/>
      <c r="DT5" s="711"/>
      <c r="DU5" s="711"/>
      <c r="DV5" s="711"/>
      <c r="DW5" s="711"/>
      <c r="DX5" s="711"/>
      <c r="DY5" s="711"/>
      <c r="DZ5" s="711"/>
      <c r="EA5" s="711"/>
      <c r="EB5" s="711"/>
      <c r="EC5" s="712"/>
    </row>
    <row r="6" spans="2:143" ht="11.25" customHeight="1" x14ac:dyDescent="0.15">
      <c r="B6" s="655" t="s">
        <v>234</v>
      </c>
      <c r="C6" s="656"/>
      <c r="D6" s="656"/>
      <c r="E6" s="656"/>
      <c r="F6" s="656"/>
      <c r="G6" s="656"/>
      <c r="H6" s="656"/>
      <c r="I6" s="656"/>
      <c r="J6" s="656"/>
      <c r="K6" s="656"/>
      <c r="L6" s="656"/>
      <c r="M6" s="656"/>
      <c r="N6" s="656"/>
      <c r="O6" s="656"/>
      <c r="P6" s="656"/>
      <c r="Q6" s="657"/>
      <c r="R6" s="658">
        <v>182288</v>
      </c>
      <c r="S6" s="659"/>
      <c r="T6" s="659"/>
      <c r="U6" s="659"/>
      <c r="V6" s="659"/>
      <c r="W6" s="659"/>
      <c r="X6" s="659"/>
      <c r="Y6" s="660"/>
      <c r="Z6" s="696">
        <v>1</v>
      </c>
      <c r="AA6" s="696"/>
      <c r="AB6" s="696"/>
      <c r="AC6" s="696"/>
      <c r="AD6" s="697">
        <v>182288</v>
      </c>
      <c r="AE6" s="697"/>
      <c r="AF6" s="697"/>
      <c r="AG6" s="697"/>
      <c r="AH6" s="697"/>
      <c r="AI6" s="697"/>
      <c r="AJ6" s="697"/>
      <c r="AK6" s="697"/>
      <c r="AL6" s="661">
        <v>2</v>
      </c>
      <c r="AM6" s="662"/>
      <c r="AN6" s="662"/>
      <c r="AO6" s="698"/>
      <c r="AP6" s="655" t="s">
        <v>235</v>
      </c>
      <c r="AQ6" s="656"/>
      <c r="AR6" s="656"/>
      <c r="AS6" s="656"/>
      <c r="AT6" s="656"/>
      <c r="AU6" s="656"/>
      <c r="AV6" s="656"/>
      <c r="AW6" s="656"/>
      <c r="AX6" s="656"/>
      <c r="AY6" s="656"/>
      <c r="AZ6" s="656"/>
      <c r="BA6" s="656"/>
      <c r="BB6" s="656"/>
      <c r="BC6" s="656"/>
      <c r="BD6" s="656"/>
      <c r="BE6" s="656"/>
      <c r="BF6" s="657"/>
      <c r="BG6" s="658">
        <v>3047903</v>
      </c>
      <c r="BH6" s="659"/>
      <c r="BI6" s="659"/>
      <c r="BJ6" s="659"/>
      <c r="BK6" s="659"/>
      <c r="BL6" s="659"/>
      <c r="BM6" s="659"/>
      <c r="BN6" s="660"/>
      <c r="BO6" s="696">
        <v>99.8</v>
      </c>
      <c r="BP6" s="696"/>
      <c r="BQ6" s="696"/>
      <c r="BR6" s="696"/>
      <c r="BS6" s="697" t="s">
        <v>139</v>
      </c>
      <c r="BT6" s="697"/>
      <c r="BU6" s="697"/>
      <c r="BV6" s="697"/>
      <c r="BW6" s="697"/>
      <c r="BX6" s="697"/>
      <c r="BY6" s="697"/>
      <c r="BZ6" s="697"/>
      <c r="CA6" s="697"/>
      <c r="CB6" s="737"/>
      <c r="CD6" s="716" t="s">
        <v>236</v>
      </c>
      <c r="CE6" s="717"/>
      <c r="CF6" s="717"/>
      <c r="CG6" s="717"/>
      <c r="CH6" s="717"/>
      <c r="CI6" s="717"/>
      <c r="CJ6" s="717"/>
      <c r="CK6" s="717"/>
      <c r="CL6" s="717"/>
      <c r="CM6" s="717"/>
      <c r="CN6" s="717"/>
      <c r="CO6" s="717"/>
      <c r="CP6" s="717"/>
      <c r="CQ6" s="718"/>
      <c r="CR6" s="658">
        <v>118935</v>
      </c>
      <c r="CS6" s="659"/>
      <c r="CT6" s="659"/>
      <c r="CU6" s="659"/>
      <c r="CV6" s="659"/>
      <c r="CW6" s="659"/>
      <c r="CX6" s="659"/>
      <c r="CY6" s="660"/>
      <c r="CZ6" s="740">
        <v>0.7</v>
      </c>
      <c r="DA6" s="722"/>
      <c r="DB6" s="722"/>
      <c r="DC6" s="742"/>
      <c r="DD6" s="664" t="s">
        <v>237</v>
      </c>
      <c r="DE6" s="659"/>
      <c r="DF6" s="659"/>
      <c r="DG6" s="659"/>
      <c r="DH6" s="659"/>
      <c r="DI6" s="659"/>
      <c r="DJ6" s="659"/>
      <c r="DK6" s="659"/>
      <c r="DL6" s="659"/>
      <c r="DM6" s="659"/>
      <c r="DN6" s="659"/>
      <c r="DO6" s="659"/>
      <c r="DP6" s="660"/>
      <c r="DQ6" s="664">
        <v>118935</v>
      </c>
      <c r="DR6" s="659"/>
      <c r="DS6" s="659"/>
      <c r="DT6" s="659"/>
      <c r="DU6" s="659"/>
      <c r="DV6" s="659"/>
      <c r="DW6" s="659"/>
      <c r="DX6" s="659"/>
      <c r="DY6" s="659"/>
      <c r="DZ6" s="659"/>
      <c r="EA6" s="659"/>
      <c r="EB6" s="659"/>
      <c r="EC6" s="695"/>
    </row>
    <row r="7" spans="2:143" ht="11.25" customHeight="1" x14ac:dyDescent="0.15">
      <c r="B7" s="655" t="s">
        <v>238</v>
      </c>
      <c r="C7" s="656"/>
      <c r="D7" s="656"/>
      <c r="E7" s="656"/>
      <c r="F7" s="656"/>
      <c r="G7" s="656"/>
      <c r="H7" s="656"/>
      <c r="I7" s="656"/>
      <c r="J7" s="656"/>
      <c r="K7" s="656"/>
      <c r="L7" s="656"/>
      <c r="M7" s="656"/>
      <c r="N7" s="656"/>
      <c r="O7" s="656"/>
      <c r="P7" s="656"/>
      <c r="Q7" s="657"/>
      <c r="R7" s="658">
        <v>737</v>
      </c>
      <c r="S7" s="659"/>
      <c r="T7" s="659"/>
      <c r="U7" s="659"/>
      <c r="V7" s="659"/>
      <c r="W7" s="659"/>
      <c r="X7" s="659"/>
      <c r="Y7" s="660"/>
      <c r="Z7" s="696">
        <v>0</v>
      </c>
      <c r="AA7" s="696"/>
      <c r="AB7" s="696"/>
      <c r="AC7" s="696"/>
      <c r="AD7" s="697">
        <v>737</v>
      </c>
      <c r="AE7" s="697"/>
      <c r="AF7" s="697"/>
      <c r="AG7" s="697"/>
      <c r="AH7" s="697"/>
      <c r="AI7" s="697"/>
      <c r="AJ7" s="697"/>
      <c r="AK7" s="697"/>
      <c r="AL7" s="661">
        <v>0</v>
      </c>
      <c r="AM7" s="662"/>
      <c r="AN7" s="662"/>
      <c r="AO7" s="698"/>
      <c r="AP7" s="655" t="s">
        <v>239</v>
      </c>
      <c r="AQ7" s="656"/>
      <c r="AR7" s="656"/>
      <c r="AS7" s="656"/>
      <c r="AT7" s="656"/>
      <c r="AU7" s="656"/>
      <c r="AV7" s="656"/>
      <c r="AW7" s="656"/>
      <c r="AX7" s="656"/>
      <c r="AY7" s="656"/>
      <c r="AZ7" s="656"/>
      <c r="BA7" s="656"/>
      <c r="BB7" s="656"/>
      <c r="BC7" s="656"/>
      <c r="BD7" s="656"/>
      <c r="BE7" s="656"/>
      <c r="BF7" s="657"/>
      <c r="BG7" s="658">
        <v>1240249</v>
      </c>
      <c r="BH7" s="659"/>
      <c r="BI7" s="659"/>
      <c r="BJ7" s="659"/>
      <c r="BK7" s="659"/>
      <c r="BL7" s="659"/>
      <c r="BM7" s="659"/>
      <c r="BN7" s="660"/>
      <c r="BO7" s="696">
        <v>40.6</v>
      </c>
      <c r="BP7" s="696"/>
      <c r="BQ7" s="696"/>
      <c r="BR7" s="696"/>
      <c r="BS7" s="697" t="s">
        <v>140</v>
      </c>
      <c r="BT7" s="697"/>
      <c r="BU7" s="697"/>
      <c r="BV7" s="697"/>
      <c r="BW7" s="697"/>
      <c r="BX7" s="697"/>
      <c r="BY7" s="697"/>
      <c r="BZ7" s="697"/>
      <c r="CA7" s="697"/>
      <c r="CB7" s="737"/>
      <c r="CD7" s="655" t="s">
        <v>240</v>
      </c>
      <c r="CE7" s="656"/>
      <c r="CF7" s="656"/>
      <c r="CG7" s="656"/>
      <c r="CH7" s="656"/>
      <c r="CI7" s="656"/>
      <c r="CJ7" s="656"/>
      <c r="CK7" s="656"/>
      <c r="CL7" s="656"/>
      <c r="CM7" s="656"/>
      <c r="CN7" s="656"/>
      <c r="CO7" s="656"/>
      <c r="CP7" s="656"/>
      <c r="CQ7" s="657"/>
      <c r="CR7" s="658">
        <v>3049557</v>
      </c>
      <c r="CS7" s="659"/>
      <c r="CT7" s="659"/>
      <c r="CU7" s="659"/>
      <c r="CV7" s="659"/>
      <c r="CW7" s="659"/>
      <c r="CX7" s="659"/>
      <c r="CY7" s="660"/>
      <c r="CZ7" s="696">
        <v>17.399999999999999</v>
      </c>
      <c r="DA7" s="696"/>
      <c r="DB7" s="696"/>
      <c r="DC7" s="696"/>
      <c r="DD7" s="664">
        <v>52568</v>
      </c>
      <c r="DE7" s="659"/>
      <c r="DF7" s="659"/>
      <c r="DG7" s="659"/>
      <c r="DH7" s="659"/>
      <c r="DI7" s="659"/>
      <c r="DJ7" s="659"/>
      <c r="DK7" s="659"/>
      <c r="DL7" s="659"/>
      <c r="DM7" s="659"/>
      <c r="DN7" s="659"/>
      <c r="DO7" s="659"/>
      <c r="DP7" s="660"/>
      <c r="DQ7" s="664">
        <v>2471157</v>
      </c>
      <c r="DR7" s="659"/>
      <c r="DS7" s="659"/>
      <c r="DT7" s="659"/>
      <c r="DU7" s="659"/>
      <c r="DV7" s="659"/>
      <c r="DW7" s="659"/>
      <c r="DX7" s="659"/>
      <c r="DY7" s="659"/>
      <c r="DZ7" s="659"/>
      <c r="EA7" s="659"/>
      <c r="EB7" s="659"/>
      <c r="EC7" s="695"/>
    </row>
    <row r="8" spans="2:143" ht="11.25" customHeight="1" x14ac:dyDescent="0.15">
      <c r="B8" s="655" t="s">
        <v>241</v>
      </c>
      <c r="C8" s="656"/>
      <c r="D8" s="656"/>
      <c r="E8" s="656"/>
      <c r="F8" s="656"/>
      <c r="G8" s="656"/>
      <c r="H8" s="656"/>
      <c r="I8" s="656"/>
      <c r="J8" s="656"/>
      <c r="K8" s="656"/>
      <c r="L8" s="656"/>
      <c r="M8" s="656"/>
      <c r="N8" s="656"/>
      <c r="O8" s="656"/>
      <c r="P8" s="656"/>
      <c r="Q8" s="657"/>
      <c r="R8" s="658">
        <v>11844</v>
      </c>
      <c r="S8" s="659"/>
      <c r="T8" s="659"/>
      <c r="U8" s="659"/>
      <c r="V8" s="659"/>
      <c r="W8" s="659"/>
      <c r="X8" s="659"/>
      <c r="Y8" s="660"/>
      <c r="Z8" s="696">
        <v>0.1</v>
      </c>
      <c r="AA8" s="696"/>
      <c r="AB8" s="696"/>
      <c r="AC8" s="696"/>
      <c r="AD8" s="697">
        <v>11844</v>
      </c>
      <c r="AE8" s="697"/>
      <c r="AF8" s="697"/>
      <c r="AG8" s="697"/>
      <c r="AH8" s="697"/>
      <c r="AI8" s="697"/>
      <c r="AJ8" s="697"/>
      <c r="AK8" s="697"/>
      <c r="AL8" s="661">
        <v>0.1</v>
      </c>
      <c r="AM8" s="662"/>
      <c r="AN8" s="662"/>
      <c r="AO8" s="698"/>
      <c r="AP8" s="655" t="s">
        <v>242</v>
      </c>
      <c r="AQ8" s="656"/>
      <c r="AR8" s="656"/>
      <c r="AS8" s="656"/>
      <c r="AT8" s="656"/>
      <c r="AU8" s="656"/>
      <c r="AV8" s="656"/>
      <c r="AW8" s="656"/>
      <c r="AX8" s="656"/>
      <c r="AY8" s="656"/>
      <c r="AZ8" s="656"/>
      <c r="BA8" s="656"/>
      <c r="BB8" s="656"/>
      <c r="BC8" s="656"/>
      <c r="BD8" s="656"/>
      <c r="BE8" s="656"/>
      <c r="BF8" s="657"/>
      <c r="BG8" s="658">
        <v>45207</v>
      </c>
      <c r="BH8" s="659"/>
      <c r="BI8" s="659"/>
      <c r="BJ8" s="659"/>
      <c r="BK8" s="659"/>
      <c r="BL8" s="659"/>
      <c r="BM8" s="659"/>
      <c r="BN8" s="660"/>
      <c r="BO8" s="696">
        <v>1.5</v>
      </c>
      <c r="BP8" s="696"/>
      <c r="BQ8" s="696"/>
      <c r="BR8" s="696"/>
      <c r="BS8" s="697" t="s">
        <v>140</v>
      </c>
      <c r="BT8" s="697"/>
      <c r="BU8" s="697"/>
      <c r="BV8" s="697"/>
      <c r="BW8" s="697"/>
      <c r="BX8" s="697"/>
      <c r="BY8" s="697"/>
      <c r="BZ8" s="697"/>
      <c r="CA8" s="697"/>
      <c r="CB8" s="737"/>
      <c r="CD8" s="655" t="s">
        <v>243</v>
      </c>
      <c r="CE8" s="656"/>
      <c r="CF8" s="656"/>
      <c r="CG8" s="656"/>
      <c r="CH8" s="656"/>
      <c r="CI8" s="656"/>
      <c r="CJ8" s="656"/>
      <c r="CK8" s="656"/>
      <c r="CL8" s="656"/>
      <c r="CM8" s="656"/>
      <c r="CN8" s="656"/>
      <c r="CO8" s="656"/>
      <c r="CP8" s="656"/>
      <c r="CQ8" s="657"/>
      <c r="CR8" s="658">
        <v>5939471</v>
      </c>
      <c r="CS8" s="659"/>
      <c r="CT8" s="659"/>
      <c r="CU8" s="659"/>
      <c r="CV8" s="659"/>
      <c r="CW8" s="659"/>
      <c r="CX8" s="659"/>
      <c r="CY8" s="660"/>
      <c r="CZ8" s="696">
        <v>33.9</v>
      </c>
      <c r="DA8" s="696"/>
      <c r="DB8" s="696"/>
      <c r="DC8" s="696"/>
      <c r="DD8" s="664">
        <v>81234</v>
      </c>
      <c r="DE8" s="659"/>
      <c r="DF8" s="659"/>
      <c r="DG8" s="659"/>
      <c r="DH8" s="659"/>
      <c r="DI8" s="659"/>
      <c r="DJ8" s="659"/>
      <c r="DK8" s="659"/>
      <c r="DL8" s="659"/>
      <c r="DM8" s="659"/>
      <c r="DN8" s="659"/>
      <c r="DO8" s="659"/>
      <c r="DP8" s="660"/>
      <c r="DQ8" s="664">
        <v>2744737</v>
      </c>
      <c r="DR8" s="659"/>
      <c r="DS8" s="659"/>
      <c r="DT8" s="659"/>
      <c r="DU8" s="659"/>
      <c r="DV8" s="659"/>
      <c r="DW8" s="659"/>
      <c r="DX8" s="659"/>
      <c r="DY8" s="659"/>
      <c r="DZ8" s="659"/>
      <c r="EA8" s="659"/>
      <c r="EB8" s="659"/>
      <c r="EC8" s="695"/>
    </row>
    <row r="9" spans="2:143" ht="11.25" customHeight="1" x14ac:dyDescent="0.15">
      <c r="B9" s="655" t="s">
        <v>244</v>
      </c>
      <c r="C9" s="656"/>
      <c r="D9" s="656"/>
      <c r="E9" s="656"/>
      <c r="F9" s="656"/>
      <c r="G9" s="656"/>
      <c r="H9" s="656"/>
      <c r="I9" s="656"/>
      <c r="J9" s="656"/>
      <c r="K9" s="656"/>
      <c r="L9" s="656"/>
      <c r="M9" s="656"/>
      <c r="N9" s="656"/>
      <c r="O9" s="656"/>
      <c r="P9" s="656"/>
      <c r="Q9" s="657"/>
      <c r="R9" s="658">
        <v>9799</v>
      </c>
      <c r="S9" s="659"/>
      <c r="T9" s="659"/>
      <c r="U9" s="659"/>
      <c r="V9" s="659"/>
      <c r="W9" s="659"/>
      <c r="X9" s="659"/>
      <c r="Y9" s="660"/>
      <c r="Z9" s="696">
        <v>0.1</v>
      </c>
      <c r="AA9" s="696"/>
      <c r="AB9" s="696"/>
      <c r="AC9" s="696"/>
      <c r="AD9" s="697">
        <v>9799</v>
      </c>
      <c r="AE9" s="697"/>
      <c r="AF9" s="697"/>
      <c r="AG9" s="697"/>
      <c r="AH9" s="697"/>
      <c r="AI9" s="697"/>
      <c r="AJ9" s="697"/>
      <c r="AK9" s="697"/>
      <c r="AL9" s="661">
        <v>0.1</v>
      </c>
      <c r="AM9" s="662"/>
      <c r="AN9" s="662"/>
      <c r="AO9" s="698"/>
      <c r="AP9" s="655" t="s">
        <v>245</v>
      </c>
      <c r="AQ9" s="656"/>
      <c r="AR9" s="656"/>
      <c r="AS9" s="656"/>
      <c r="AT9" s="656"/>
      <c r="AU9" s="656"/>
      <c r="AV9" s="656"/>
      <c r="AW9" s="656"/>
      <c r="AX9" s="656"/>
      <c r="AY9" s="656"/>
      <c r="AZ9" s="656"/>
      <c r="BA9" s="656"/>
      <c r="BB9" s="656"/>
      <c r="BC9" s="656"/>
      <c r="BD9" s="656"/>
      <c r="BE9" s="656"/>
      <c r="BF9" s="657"/>
      <c r="BG9" s="658">
        <v>1028820</v>
      </c>
      <c r="BH9" s="659"/>
      <c r="BI9" s="659"/>
      <c r="BJ9" s="659"/>
      <c r="BK9" s="659"/>
      <c r="BL9" s="659"/>
      <c r="BM9" s="659"/>
      <c r="BN9" s="660"/>
      <c r="BO9" s="696">
        <v>33.700000000000003</v>
      </c>
      <c r="BP9" s="696"/>
      <c r="BQ9" s="696"/>
      <c r="BR9" s="696"/>
      <c r="BS9" s="697" t="s">
        <v>139</v>
      </c>
      <c r="BT9" s="697"/>
      <c r="BU9" s="697"/>
      <c r="BV9" s="697"/>
      <c r="BW9" s="697"/>
      <c r="BX9" s="697"/>
      <c r="BY9" s="697"/>
      <c r="BZ9" s="697"/>
      <c r="CA9" s="697"/>
      <c r="CB9" s="737"/>
      <c r="CD9" s="655" t="s">
        <v>246</v>
      </c>
      <c r="CE9" s="656"/>
      <c r="CF9" s="656"/>
      <c r="CG9" s="656"/>
      <c r="CH9" s="656"/>
      <c r="CI9" s="656"/>
      <c r="CJ9" s="656"/>
      <c r="CK9" s="656"/>
      <c r="CL9" s="656"/>
      <c r="CM9" s="656"/>
      <c r="CN9" s="656"/>
      <c r="CO9" s="656"/>
      <c r="CP9" s="656"/>
      <c r="CQ9" s="657"/>
      <c r="CR9" s="658">
        <v>1332500</v>
      </c>
      <c r="CS9" s="659"/>
      <c r="CT9" s="659"/>
      <c r="CU9" s="659"/>
      <c r="CV9" s="659"/>
      <c r="CW9" s="659"/>
      <c r="CX9" s="659"/>
      <c r="CY9" s="660"/>
      <c r="CZ9" s="696">
        <v>7.6</v>
      </c>
      <c r="DA9" s="696"/>
      <c r="DB9" s="696"/>
      <c r="DC9" s="696"/>
      <c r="DD9" s="664">
        <v>9937</v>
      </c>
      <c r="DE9" s="659"/>
      <c r="DF9" s="659"/>
      <c r="DG9" s="659"/>
      <c r="DH9" s="659"/>
      <c r="DI9" s="659"/>
      <c r="DJ9" s="659"/>
      <c r="DK9" s="659"/>
      <c r="DL9" s="659"/>
      <c r="DM9" s="659"/>
      <c r="DN9" s="659"/>
      <c r="DO9" s="659"/>
      <c r="DP9" s="660"/>
      <c r="DQ9" s="664">
        <v>1017084</v>
      </c>
      <c r="DR9" s="659"/>
      <c r="DS9" s="659"/>
      <c r="DT9" s="659"/>
      <c r="DU9" s="659"/>
      <c r="DV9" s="659"/>
      <c r="DW9" s="659"/>
      <c r="DX9" s="659"/>
      <c r="DY9" s="659"/>
      <c r="DZ9" s="659"/>
      <c r="EA9" s="659"/>
      <c r="EB9" s="659"/>
      <c r="EC9" s="695"/>
    </row>
    <row r="10" spans="2:143" ht="11.25" customHeight="1" x14ac:dyDescent="0.15">
      <c r="B10" s="655" t="s">
        <v>247</v>
      </c>
      <c r="C10" s="656"/>
      <c r="D10" s="656"/>
      <c r="E10" s="656"/>
      <c r="F10" s="656"/>
      <c r="G10" s="656"/>
      <c r="H10" s="656"/>
      <c r="I10" s="656"/>
      <c r="J10" s="656"/>
      <c r="K10" s="656"/>
      <c r="L10" s="656"/>
      <c r="M10" s="656"/>
      <c r="N10" s="656"/>
      <c r="O10" s="656"/>
      <c r="P10" s="656"/>
      <c r="Q10" s="657"/>
      <c r="R10" s="658" t="s">
        <v>139</v>
      </c>
      <c r="S10" s="659"/>
      <c r="T10" s="659"/>
      <c r="U10" s="659"/>
      <c r="V10" s="659"/>
      <c r="W10" s="659"/>
      <c r="X10" s="659"/>
      <c r="Y10" s="660"/>
      <c r="Z10" s="696" t="s">
        <v>237</v>
      </c>
      <c r="AA10" s="696"/>
      <c r="AB10" s="696"/>
      <c r="AC10" s="696"/>
      <c r="AD10" s="697" t="s">
        <v>140</v>
      </c>
      <c r="AE10" s="697"/>
      <c r="AF10" s="697"/>
      <c r="AG10" s="697"/>
      <c r="AH10" s="697"/>
      <c r="AI10" s="697"/>
      <c r="AJ10" s="697"/>
      <c r="AK10" s="697"/>
      <c r="AL10" s="661" t="s">
        <v>140</v>
      </c>
      <c r="AM10" s="662"/>
      <c r="AN10" s="662"/>
      <c r="AO10" s="698"/>
      <c r="AP10" s="655" t="s">
        <v>248</v>
      </c>
      <c r="AQ10" s="656"/>
      <c r="AR10" s="656"/>
      <c r="AS10" s="656"/>
      <c r="AT10" s="656"/>
      <c r="AU10" s="656"/>
      <c r="AV10" s="656"/>
      <c r="AW10" s="656"/>
      <c r="AX10" s="656"/>
      <c r="AY10" s="656"/>
      <c r="AZ10" s="656"/>
      <c r="BA10" s="656"/>
      <c r="BB10" s="656"/>
      <c r="BC10" s="656"/>
      <c r="BD10" s="656"/>
      <c r="BE10" s="656"/>
      <c r="BF10" s="657"/>
      <c r="BG10" s="658">
        <v>65081</v>
      </c>
      <c r="BH10" s="659"/>
      <c r="BI10" s="659"/>
      <c r="BJ10" s="659"/>
      <c r="BK10" s="659"/>
      <c r="BL10" s="659"/>
      <c r="BM10" s="659"/>
      <c r="BN10" s="660"/>
      <c r="BO10" s="696">
        <v>2.1</v>
      </c>
      <c r="BP10" s="696"/>
      <c r="BQ10" s="696"/>
      <c r="BR10" s="696"/>
      <c r="BS10" s="697" t="s">
        <v>140</v>
      </c>
      <c r="BT10" s="697"/>
      <c r="BU10" s="697"/>
      <c r="BV10" s="697"/>
      <c r="BW10" s="697"/>
      <c r="BX10" s="697"/>
      <c r="BY10" s="697"/>
      <c r="BZ10" s="697"/>
      <c r="CA10" s="697"/>
      <c r="CB10" s="737"/>
      <c r="CD10" s="655" t="s">
        <v>249</v>
      </c>
      <c r="CE10" s="656"/>
      <c r="CF10" s="656"/>
      <c r="CG10" s="656"/>
      <c r="CH10" s="656"/>
      <c r="CI10" s="656"/>
      <c r="CJ10" s="656"/>
      <c r="CK10" s="656"/>
      <c r="CL10" s="656"/>
      <c r="CM10" s="656"/>
      <c r="CN10" s="656"/>
      <c r="CO10" s="656"/>
      <c r="CP10" s="656"/>
      <c r="CQ10" s="657"/>
      <c r="CR10" s="658">
        <v>9515</v>
      </c>
      <c r="CS10" s="659"/>
      <c r="CT10" s="659"/>
      <c r="CU10" s="659"/>
      <c r="CV10" s="659"/>
      <c r="CW10" s="659"/>
      <c r="CX10" s="659"/>
      <c r="CY10" s="660"/>
      <c r="CZ10" s="696">
        <v>0.1</v>
      </c>
      <c r="DA10" s="696"/>
      <c r="DB10" s="696"/>
      <c r="DC10" s="696"/>
      <c r="DD10" s="664" t="s">
        <v>140</v>
      </c>
      <c r="DE10" s="659"/>
      <c r="DF10" s="659"/>
      <c r="DG10" s="659"/>
      <c r="DH10" s="659"/>
      <c r="DI10" s="659"/>
      <c r="DJ10" s="659"/>
      <c r="DK10" s="659"/>
      <c r="DL10" s="659"/>
      <c r="DM10" s="659"/>
      <c r="DN10" s="659"/>
      <c r="DO10" s="659"/>
      <c r="DP10" s="660"/>
      <c r="DQ10" s="664">
        <v>1939</v>
      </c>
      <c r="DR10" s="659"/>
      <c r="DS10" s="659"/>
      <c r="DT10" s="659"/>
      <c r="DU10" s="659"/>
      <c r="DV10" s="659"/>
      <c r="DW10" s="659"/>
      <c r="DX10" s="659"/>
      <c r="DY10" s="659"/>
      <c r="DZ10" s="659"/>
      <c r="EA10" s="659"/>
      <c r="EB10" s="659"/>
      <c r="EC10" s="695"/>
    </row>
    <row r="11" spans="2:143" ht="11.25" customHeight="1" x14ac:dyDescent="0.15">
      <c r="B11" s="655" t="s">
        <v>250</v>
      </c>
      <c r="C11" s="656"/>
      <c r="D11" s="656"/>
      <c r="E11" s="656"/>
      <c r="F11" s="656"/>
      <c r="G11" s="656"/>
      <c r="H11" s="656"/>
      <c r="I11" s="656"/>
      <c r="J11" s="656"/>
      <c r="K11" s="656"/>
      <c r="L11" s="656"/>
      <c r="M11" s="656"/>
      <c r="N11" s="656"/>
      <c r="O11" s="656"/>
      <c r="P11" s="656"/>
      <c r="Q11" s="657"/>
      <c r="R11" s="658">
        <v>658825</v>
      </c>
      <c r="S11" s="659"/>
      <c r="T11" s="659"/>
      <c r="U11" s="659"/>
      <c r="V11" s="659"/>
      <c r="W11" s="659"/>
      <c r="X11" s="659"/>
      <c r="Y11" s="660"/>
      <c r="Z11" s="661">
        <v>3.6</v>
      </c>
      <c r="AA11" s="662"/>
      <c r="AB11" s="662"/>
      <c r="AC11" s="663"/>
      <c r="AD11" s="664">
        <v>658825</v>
      </c>
      <c r="AE11" s="659"/>
      <c r="AF11" s="659"/>
      <c r="AG11" s="659"/>
      <c r="AH11" s="659"/>
      <c r="AI11" s="659"/>
      <c r="AJ11" s="659"/>
      <c r="AK11" s="660"/>
      <c r="AL11" s="661">
        <v>7.3</v>
      </c>
      <c r="AM11" s="662"/>
      <c r="AN11" s="662"/>
      <c r="AO11" s="698"/>
      <c r="AP11" s="655" t="s">
        <v>251</v>
      </c>
      <c r="AQ11" s="656"/>
      <c r="AR11" s="656"/>
      <c r="AS11" s="656"/>
      <c r="AT11" s="656"/>
      <c r="AU11" s="656"/>
      <c r="AV11" s="656"/>
      <c r="AW11" s="656"/>
      <c r="AX11" s="656"/>
      <c r="AY11" s="656"/>
      <c r="AZ11" s="656"/>
      <c r="BA11" s="656"/>
      <c r="BB11" s="656"/>
      <c r="BC11" s="656"/>
      <c r="BD11" s="656"/>
      <c r="BE11" s="656"/>
      <c r="BF11" s="657"/>
      <c r="BG11" s="658">
        <v>101141</v>
      </c>
      <c r="BH11" s="659"/>
      <c r="BI11" s="659"/>
      <c r="BJ11" s="659"/>
      <c r="BK11" s="659"/>
      <c r="BL11" s="659"/>
      <c r="BM11" s="659"/>
      <c r="BN11" s="660"/>
      <c r="BO11" s="696">
        <v>3.3</v>
      </c>
      <c r="BP11" s="696"/>
      <c r="BQ11" s="696"/>
      <c r="BR11" s="696"/>
      <c r="BS11" s="697" t="s">
        <v>140</v>
      </c>
      <c r="BT11" s="697"/>
      <c r="BU11" s="697"/>
      <c r="BV11" s="697"/>
      <c r="BW11" s="697"/>
      <c r="BX11" s="697"/>
      <c r="BY11" s="697"/>
      <c r="BZ11" s="697"/>
      <c r="CA11" s="697"/>
      <c r="CB11" s="737"/>
      <c r="CD11" s="655" t="s">
        <v>252</v>
      </c>
      <c r="CE11" s="656"/>
      <c r="CF11" s="656"/>
      <c r="CG11" s="656"/>
      <c r="CH11" s="656"/>
      <c r="CI11" s="656"/>
      <c r="CJ11" s="656"/>
      <c r="CK11" s="656"/>
      <c r="CL11" s="656"/>
      <c r="CM11" s="656"/>
      <c r="CN11" s="656"/>
      <c r="CO11" s="656"/>
      <c r="CP11" s="656"/>
      <c r="CQ11" s="657"/>
      <c r="CR11" s="658">
        <v>775027</v>
      </c>
      <c r="CS11" s="659"/>
      <c r="CT11" s="659"/>
      <c r="CU11" s="659"/>
      <c r="CV11" s="659"/>
      <c r="CW11" s="659"/>
      <c r="CX11" s="659"/>
      <c r="CY11" s="660"/>
      <c r="CZ11" s="696">
        <v>4.4000000000000004</v>
      </c>
      <c r="DA11" s="696"/>
      <c r="DB11" s="696"/>
      <c r="DC11" s="696"/>
      <c r="DD11" s="664">
        <v>324800</v>
      </c>
      <c r="DE11" s="659"/>
      <c r="DF11" s="659"/>
      <c r="DG11" s="659"/>
      <c r="DH11" s="659"/>
      <c r="DI11" s="659"/>
      <c r="DJ11" s="659"/>
      <c r="DK11" s="659"/>
      <c r="DL11" s="659"/>
      <c r="DM11" s="659"/>
      <c r="DN11" s="659"/>
      <c r="DO11" s="659"/>
      <c r="DP11" s="660"/>
      <c r="DQ11" s="664">
        <v>263169</v>
      </c>
      <c r="DR11" s="659"/>
      <c r="DS11" s="659"/>
      <c r="DT11" s="659"/>
      <c r="DU11" s="659"/>
      <c r="DV11" s="659"/>
      <c r="DW11" s="659"/>
      <c r="DX11" s="659"/>
      <c r="DY11" s="659"/>
      <c r="DZ11" s="659"/>
      <c r="EA11" s="659"/>
      <c r="EB11" s="659"/>
      <c r="EC11" s="695"/>
    </row>
    <row r="12" spans="2:143" ht="11.25" customHeight="1" x14ac:dyDescent="0.15">
      <c r="B12" s="655" t="s">
        <v>253</v>
      </c>
      <c r="C12" s="656"/>
      <c r="D12" s="656"/>
      <c r="E12" s="656"/>
      <c r="F12" s="656"/>
      <c r="G12" s="656"/>
      <c r="H12" s="656"/>
      <c r="I12" s="656"/>
      <c r="J12" s="656"/>
      <c r="K12" s="656"/>
      <c r="L12" s="656"/>
      <c r="M12" s="656"/>
      <c r="N12" s="656"/>
      <c r="O12" s="656"/>
      <c r="P12" s="656"/>
      <c r="Q12" s="657"/>
      <c r="R12" s="658">
        <v>9545</v>
      </c>
      <c r="S12" s="659"/>
      <c r="T12" s="659"/>
      <c r="U12" s="659"/>
      <c r="V12" s="659"/>
      <c r="W12" s="659"/>
      <c r="X12" s="659"/>
      <c r="Y12" s="660"/>
      <c r="Z12" s="696">
        <v>0.1</v>
      </c>
      <c r="AA12" s="696"/>
      <c r="AB12" s="696"/>
      <c r="AC12" s="696"/>
      <c r="AD12" s="697">
        <v>9545</v>
      </c>
      <c r="AE12" s="697"/>
      <c r="AF12" s="697"/>
      <c r="AG12" s="697"/>
      <c r="AH12" s="697"/>
      <c r="AI12" s="697"/>
      <c r="AJ12" s="697"/>
      <c r="AK12" s="697"/>
      <c r="AL12" s="661">
        <v>0.1</v>
      </c>
      <c r="AM12" s="662"/>
      <c r="AN12" s="662"/>
      <c r="AO12" s="698"/>
      <c r="AP12" s="655" t="s">
        <v>254</v>
      </c>
      <c r="AQ12" s="656"/>
      <c r="AR12" s="656"/>
      <c r="AS12" s="656"/>
      <c r="AT12" s="656"/>
      <c r="AU12" s="656"/>
      <c r="AV12" s="656"/>
      <c r="AW12" s="656"/>
      <c r="AX12" s="656"/>
      <c r="AY12" s="656"/>
      <c r="AZ12" s="656"/>
      <c r="BA12" s="656"/>
      <c r="BB12" s="656"/>
      <c r="BC12" s="656"/>
      <c r="BD12" s="656"/>
      <c r="BE12" s="656"/>
      <c r="BF12" s="657"/>
      <c r="BG12" s="658">
        <v>1453434</v>
      </c>
      <c r="BH12" s="659"/>
      <c r="BI12" s="659"/>
      <c r="BJ12" s="659"/>
      <c r="BK12" s="659"/>
      <c r="BL12" s="659"/>
      <c r="BM12" s="659"/>
      <c r="BN12" s="660"/>
      <c r="BO12" s="696">
        <v>47.6</v>
      </c>
      <c r="BP12" s="696"/>
      <c r="BQ12" s="696"/>
      <c r="BR12" s="696"/>
      <c r="BS12" s="697" t="s">
        <v>140</v>
      </c>
      <c r="BT12" s="697"/>
      <c r="BU12" s="697"/>
      <c r="BV12" s="697"/>
      <c r="BW12" s="697"/>
      <c r="BX12" s="697"/>
      <c r="BY12" s="697"/>
      <c r="BZ12" s="697"/>
      <c r="CA12" s="697"/>
      <c r="CB12" s="737"/>
      <c r="CD12" s="655" t="s">
        <v>255</v>
      </c>
      <c r="CE12" s="656"/>
      <c r="CF12" s="656"/>
      <c r="CG12" s="656"/>
      <c r="CH12" s="656"/>
      <c r="CI12" s="656"/>
      <c r="CJ12" s="656"/>
      <c r="CK12" s="656"/>
      <c r="CL12" s="656"/>
      <c r="CM12" s="656"/>
      <c r="CN12" s="656"/>
      <c r="CO12" s="656"/>
      <c r="CP12" s="656"/>
      <c r="CQ12" s="657"/>
      <c r="CR12" s="658">
        <v>624221</v>
      </c>
      <c r="CS12" s="659"/>
      <c r="CT12" s="659"/>
      <c r="CU12" s="659"/>
      <c r="CV12" s="659"/>
      <c r="CW12" s="659"/>
      <c r="CX12" s="659"/>
      <c r="CY12" s="660"/>
      <c r="CZ12" s="696">
        <v>3.6</v>
      </c>
      <c r="DA12" s="696"/>
      <c r="DB12" s="696"/>
      <c r="DC12" s="696"/>
      <c r="DD12" s="664">
        <v>27131</v>
      </c>
      <c r="DE12" s="659"/>
      <c r="DF12" s="659"/>
      <c r="DG12" s="659"/>
      <c r="DH12" s="659"/>
      <c r="DI12" s="659"/>
      <c r="DJ12" s="659"/>
      <c r="DK12" s="659"/>
      <c r="DL12" s="659"/>
      <c r="DM12" s="659"/>
      <c r="DN12" s="659"/>
      <c r="DO12" s="659"/>
      <c r="DP12" s="660"/>
      <c r="DQ12" s="664">
        <v>397140</v>
      </c>
      <c r="DR12" s="659"/>
      <c r="DS12" s="659"/>
      <c r="DT12" s="659"/>
      <c r="DU12" s="659"/>
      <c r="DV12" s="659"/>
      <c r="DW12" s="659"/>
      <c r="DX12" s="659"/>
      <c r="DY12" s="659"/>
      <c r="DZ12" s="659"/>
      <c r="EA12" s="659"/>
      <c r="EB12" s="659"/>
      <c r="EC12" s="695"/>
    </row>
    <row r="13" spans="2:143" ht="11.25" customHeight="1" x14ac:dyDescent="0.15">
      <c r="B13" s="655" t="s">
        <v>256</v>
      </c>
      <c r="C13" s="656"/>
      <c r="D13" s="656"/>
      <c r="E13" s="656"/>
      <c r="F13" s="656"/>
      <c r="G13" s="656"/>
      <c r="H13" s="656"/>
      <c r="I13" s="656"/>
      <c r="J13" s="656"/>
      <c r="K13" s="656"/>
      <c r="L13" s="656"/>
      <c r="M13" s="656"/>
      <c r="N13" s="656"/>
      <c r="O13" s="656"/>
      <c r="P13" s="656"/>
      <c r="Q13" s="657"/>
      <c r="R13" s="658" t="s">
        <v>237</v>
      </c>
      <c r="S13" s="659"/>
      <c r="T13" s="659"/>
      <c r="U13" s="659"/>
      <c r="V13" s="659"/>
      <c r="W13" s="659"/>
      <c r="X13" s="659"/>
      <c r="Y13" s="660"/>
      <c r="Z13" s="696" t="s">
        <v>139</v>
      </c>
      <c r="AA13" s="696"/>
      <c r="AB13" s="696"/>
      <c r="AC13" s="696"/>
      <c r="AD13" s="697" t="s">
        <v>237</v>
      </c>
      <c r="AE13" s="697"/>
      <c r="AF13" s="697"/>
      <c r="AG13" s="697"/>
      <c r="AH13" s="697"/>
      <c r="AI13" s="697"/>
      <c r="AJ13" s="697"/>
      <c r="AK13" s="697"/>
      <c r="AL13" s="661" t="s">
        <v>237</v>
      </c>
      <c r="AM13" s="662"/>
      <c r="AN13" s="662"/>
      <c r="AO13" s="698"/>
      <c r="AP13" s="655" t="s">
        <v>257</v>
      </c>
      <c r="AQ13" s="656"/>
      <c r="AR13" s="656"/>
      <c r="AS13" s="656"/>
      <c r="AT13" s="656"/>
      <c r="AU13" s="656"/>
      <c r="AV13" s="656"/>
      <c r="AW13" s="656"/>
      <c r="AX13" s="656"/>
      <c r="AY13" s="656"/>
      <c r="AZ13" s="656"/>
      <c r="BA13" s="656"/>
      <c r="BB13" s="656"/>
      <c r="BC13" s="656"/>
      <c r="BD13" s="656"/>
      <c r="BE13" s="656"/>
      <c r="BF13" s="657"/>
      <c r="BG13" s="658">
        <v>1412031</v>
      </c>
      <c r="BH13" s="659"/>
      <c r="BI13" s="659"/>
      <c r="BJ13" s="659"/>
      <c r="BK13" s="659"/>
      <c r="BL13" s="659"/>
      <c r="BM13" s="659"/>
      <c r="BN13" s="660"/>
      <c r="BO13" s="696">
        <v>46.3</v>
      </c>
      <c r="BP13" s="696"/>
      <c r="BQ13" s="696"/>
      <c r="BR13" s="696"/>
      <c r="BS13" s="697" t="s">
        <v>237</v>
      </c>
      <c r="BT13" s="697"/>
      <c r="BU13" s="697"/>
      <c r="BV13" s="697"/>
      <c r="BW13" s="697"/>
      <c r="BX13" s="697"/>
      <c r="BY13" s="697"/>
      <c r="BZ13" s="697"/>
      <c r="CA13" s="697"/>
      <c r="CB13" s="737"/>
      <c r="CD13" s="655" t="s">
        <v>258</v>
      </c>
      <c r="CE13" s="656"/>
      <c r="CF13" s="656"/>
      <c r="CG13" s="656"/>
      <c r="CH13" s="656"/>
      <c r="CI13" s="656"/>
      <c r="CJ13" s="656"/>
      <c r="CK13" s="656"/>
      <c r="CL13" s="656"/>
      <c r="CM13" s="656"/>
      <c r="CN13" s="656"/>
      <c r="CO13" s="656"/>
      <c r="CP13" s="656"/>
      <c r="CQ13" s="657"/>
      <c r="CR13" s="658">
        <v>1522651</v>
      </c>
      <c r="CS13" s="659"/>
      <c r="CT13" s="659"/>
      <c r="CU13" s="659"/>
      <c r="CV13" s="659"/>
      <c r="CW13" s="659"/>
      <c r="CX13" s="659"/>
      <c r="CY13" s="660"/>
      <c r="CZ13" s="696">
        <v>8.6999999999999993</v>
      </c>
      <c r="DA13" s="696"/>
      <c r="DB13" s="696"/>
      <c r="DC13" s="696"/>
      <c r="DD13" s="664">
        <v>412490</v>
      </c>
      <c r="DE13" s="659"/>
      <c r="DF13" s="659"/>
      <c r="DG13" s="659"/>
      <c r="DH13" s="659"/>
      <c r="DI13" s="659"/>
      <c r="DJ13" s="659"/>
      <c r="DK13" s="659"/>
      <c r="DL13" s="659"/>
      <c r="DM13" s="659"/>
      <c r="DN13" s="659"/>
      <c r="DO13" s="659"/>
      <c r="DP13" s="660"/>
      <c r="DQ13" s="664">
        <v>1046987</v>
      </c>
      <c r="DR13" s="659"/>
      <c r="DS13" s="659"/>
      <c r="DT13" s="659"/>
      <c r="DU13" s="659"/>
      <c r="DV13" s="659"/>
      <c r="DW13" s="659"/>
      <c r="DX13" s="659"/>
      <c r="DY13" s="659"/>
      <c r="DZ13" s="659"/>
      <c r="EA13" s="659"/>
      <c r="EB13" s="659"/>
      <c r="EC13" s="695"/>
    </row>
    <row r="14" spans="2:143" ht="11.25" customHeight="1" x14ac:dyDescent="0.15">
      <c r="B14" s="655" t="s">
        <v>259</v>
      </c>
      <c r="C14" s="656"/>
      <c r="D14" s="656"/>
      <c r="E14" s="656"/>
      <c r="F14" s="656"/>
      <c r="G14" s="656"/>
      <c r="H14" s="656"/>
      <c r="I14" s="656"/>
      <c r="J14" s="656"/>
      <c r="K14" s="656"/>
      <c r="L14" s="656"/>
      <c r="M14" s="656"/>
      <c r="N14" s="656"/>
      <c r="O14" s="656"/>
      <c r="P14" s="656"/>
      <c r="Q14" s="657"/>
      <c r="R14" s="658" t="s">
        <v>260</v>
      </c>
      <c r="S14" s="659"/>
      <c r="T14" s="659"/>
      <c r="U14" s="659"/>
      <c r="V14" s="659"/>
      <c r="W14" s="659"/>
      <c r="X14" s="659"/>
      <c r="Y14" s="660"/>
      <c r="Z14" s="696" t="s">
        <v>237</v>
      </c>
      <c r="AA14" s="696"/>
      <c r="AB14" s="696"/>
      <c r="AC14" s="696"/>
      <c r="AD14" s="697" t="s">
        <v>140</v>
      </c>
      <c r="AE14" s="697"/>
      <c r="AF14" s="697"/>
      <c r="AG14" s="697"/>
      <c r="AH14" s="697"/>
      <c r="AI14" s="697"/>
      <c r="AJ14" s="697"/>
      <c r="AK14" s="697"/>
      <c r="AL14" s="661" t="s">
        <v>140</v>
      </c>
      <c r="AM14" s="662"/>
      <c r="AN14" s="662"/>
      <c r="AO14" s="698"/>
      <c r="AP14" s="655" t="s">
        <v>261</v>
      </c>
      <c r="AQ14" s="656"/>
      <c r="AR14" s="656"/>
      <c r="AS14" s="656"/>
      <c r="AT14" s="656"/>
      <c r="AU14" s="656"/>
      <c r="AV14" s="656"/>
      <c r="AW14" s="656"/>
      <c r="AX14" s="656"/>
      <c r="AY14" s="656"/>
      <c r="AZ14" s="656"/>
      <c r="BA14" s="656"/>
      <c r="BB14" s="656"/>
      <c r="BC14" s="656"/>
      <c r="BD14" s="656"/>
      <c r="BE14" s="656"/>
      <c r="BF14" s="657"/>
      <c r="BG14" s="658">
        <v>129788</v>
      </c>
      <c r="BH14" s="659"/>
      <c r="BI14" s="659"/>
      <c r="BJ14" s="659"/>
      <c r="BK14" s="659"/>
      <c r="BL14" s="659"/>
      <c r="BM14" s="659"/>
      <c r="BN14" s="660"/>
      <c r="BO14" s="696">
        <v>4.3</v>
      </c>
      <c r="BP14" s="696"/>
      <c r="BQ14" s="696"/>
      <c r="BR14" s="696"/>
      <c r="BS14" s="697" t="s">
        <v>140</v>
      </c>
      <c r="BT14" s="697"/>
      <c r="BU14" s="697"/>
      <c r="BV14" s="697"/>
      <c r="BW14" s="697"/>
      <c r="BX14" s="697"/>
      <c r="BY14" s="697"/>
      <c r="BZ14" s="697"/>
      <c r="CA14" s="697"/>
      <c r="CB14" s="737"/>
      <c r="CD14" s="655" t="s">
        <v>262</v>
      </c>
      <c r="CE14" s="656"/>
      <c r="CF14" s="656"/>
      <c r="CG14" s="656"/>
      <c r="CH14" s="656"/>
      <c r="CI14" s="656"/>
      <c r="CJ14" s="656"/>
      <c r="CK14" s="656"/>
      <c r="CL14" s="656"/>
      <c r="CM14" s="656"/>
      <c r="CN14" s="656"/>
      <c r="CO14" s="656"/>
      <c r="CP14" s="656"/>
      <c r="CQ14" s="657"/>
      <c r="CR14" s="658">
        <v>486517</v>
      </c>
      <c r="CS14" s="659"/>
      <c r="CT14" s="659"/>
      <c r="CU14" s="659"/>
      <c r="CV14" s="659"/>
      <c r="CW14" s="659"/>
      <c r="CX14" s="659"/>
      <c r="CY14" s="660"/>
      <c r="CZ14" s="696">
        <v>2.8</v>
      </c>
      <c r="DA14" s="696"/>
      <c r="DB14" s="696"/>
      <c r="DC14" s="696"/>
      <c r="DD14" s="664">
        <v>14659</v>
      </c>
      <c r="DE14" s="659"/>
      <c r="DF14" s="659"/>
      <c r="DG14" s="659"/>
      <c r="DH14" s="659"/>
      <c r="DI14" s="659"/>
      <c r="DJ14" s="659"/>
      <c r="DK14" s="659"/>
      <c r="DL14" s="659"/>
      <c r="DM14" s="659"/>
      <c r="DN14" s="659"/>
      <c r="DO14" s="659"/>
      <c r="DP14" s="660"/>
      <c r="DQ14" s="664">
        <v>448628</v>
      </c>
      <c r="DR14" s="659"/>
      <c r="DS14" s="659"/>
      <c r="DT14" s="659"/>
      <c r="DU14" s="659"/>
      <c r="DV14" s="659"/>
      <c r="DW14" s="659"/>
      <c r="DX14" s="659"/>
      <c r="DY14" s="659"/>
      <c r="DZ14" s="659"/>
      <c r="EA14" s="659"/>
      <c r="EB14" s="659"/>
      <c r="EC14" s="695"/>
    </row>
    <row r="15" spans="2:143" ht="11.25" customHeight="1" x14ac:dyDescent="0.15">
      <c r="B15" s="655" t="s">
        <v>263</v>
      </c>
      <c r="C15" s="656"/>
      <c r="D15" s="656"/>
      <c r="E15" s="656"/>
      <c r="F15" s="656"/>
      <c r="G15" s="656"/>
      <c r="H15" s="656"/>
      <c r="I15" s="656"/>
      <c r="J15" s="656"/>
      <c r="K15" s="656"/>
      <c r="L15" s="656"/>
      <c r="M15" s="656"/>
      <c r="N15" s="656"/>
      <c r="O15" s="656"/>
      <c r="P15" s="656"/>
      <c r="Q15" s="657"/>
      <c r="R15" s="658" t="s">
        <v>139</v>
      </c>
      <c r="S15" s="659"/>
      <c r="T15" s="659"/>
      <c r="U15" s="659"/>
      <c r="V15" s="659"/>
      <c r="W15" s="659"/>
      <c r="X15" s="659"/>
      <c r="Y15" s="660"/>
      <c r="Z15" s="696" t="s">
        <v>140</v>
      </c>
      <c r="AA15" s="696"/>
      <c r="AB15" s="696"/>
      <c r="AC15" s="696"/>
      <c r="AD15" s="697" t="s">
        <v>237</v>
      </c>
      <c r="AE15" s="697"/>
      <c r="AF15" s="697"/>
      <c r="AG15" s="697"/>
      <c r="AH15" s="697"/>
      <c r="AI15" s="697"/>
      <c r="AJ15" s="697"/>
      <c r="AK15" s="697"/>
      <c r="AL15" s="661" t="s">
        <v>140</v>
      </c>
      <c r="AM15" s="662"/>
      <c r="AN15" s="662"/>
      <c r="AO15" s="698"/>
      <c r="AP15" s="655" t="s">
        <v>264</v>
      </c>
      <c r="AQ15" s="656"/>
      <c r="AR15" s="656"/>
      <c r="AS15" s="656"/>
      <c r="AT15" s="656"/>
      <c r="AU15" s="656"/>
      <c r="AV15" s="656"/>
      <c r="AW15" s="656"/>
      <c r="AX15" s="656"/>
      <c r="AY15" s="656"/>
      <c r="AZ15" s="656"/>
      <c r="BA15" s="656"/>
      <c r="BB15" s="656"/>
      <c r="BC15" s="656"/>
      <c r="BD15" s="656"/>
      <c r="BE15" s="656"/>
      <c r="BF15" s="657"/>
      <c r="BG15" s="658">
        <v>224432</v>
      </c>
      <c r="BH15" s="659"/>
      <c r="BI15" s="659"/>
      <c r="BJ15" s="659"/>
      <c r="BK15" s="659"/>
      <c r="BL15" s="659"/>
      <c r="BM15" s="659"/>
      <c r="BN15" s="660"/>
      <c r="BO15" s="696">
        <v>7.4</v>
      </c>
      <c r="BP15" s="696"/>
      <c r="BQ15" s="696"/>
      <c r="BR15" s="696"/>
      <c r="BS15" s="697" t="s">
        <v>140</v>
      </c>
      <c r="BT15" s="697"/>
      <c r="BU15" s="697"/>
      <c r="BV15" s="697"/>
      <c r="BW15" s="697"/>
      <c r="BX15" s="697"/>
      <c r="BY15" s="697"/>
      <c r="BZ15" s="697"/>
      <c r="CA15" s="697"/>
      <c r="CB15" s="737"/>
      <c r="CD15" s="655" t="s">
        <v>265</v>
      </c>
      <c r="CE15" s="656"/>
      <c r="CF15" s="656"/>
      <c r="CG15" s="656"/>
      <c r="CH15" s="656"/>
      <c r="CI15" s="656"/>
      <c r="CJ15" s="656"/>
      <c r="CK15" s="656"/>
      <c r="CL15" s="656"/>
      <c r="CM15" s="656"/>
      <c r="CN15" s="656"/>
      <c r="CO15" s="656"/>
      <c r="CP15" s="656"/>
      <c r="CQ15" s="657"/>
      <c r="CR15" s="658">
        <v>1542765</v>
      </c>
      <c r="CS15" s="659"/>
      <c r="CT15" s="659"/>
      <c r="CU15" s="659"/>
      <c r="CV15" s="659"/>
      <c r="CW15" s="659"/>
      <c r="CX15" s="659"/>
      <c r="CY15" s="660"/>
      <c r="CZ15" s="696">
        <v>8.8000000000000007</v>
      </c>
      <c r="DA15" s="696"/>
      <c r="DB15" s="696"/>
      <c r="DC15" s="696"/>
      <c r="DD15" s="664">
        <v>373574</v>
      </c>
      <c r="DE15" s="659"/>
      <c r="DF15" s="659"/>
      <c r="DG15" s="659"/>
      <c r="DH15" s="659"/>
      <c r="DI15" s="659"/>
      <c r="DJ15" s="659"/>
      <c r="DK15" s="659"/>
      <c r="DL15" s="659"/>
      <c r="DM15" s="659"/>
      <c r="DN15" s="659"/>
      <c r="DO15" s="659"/>
      <c r="DP15" s="660"/>
      <c r="DQ15" s="664">
        <v>772985</v>
      </c>
      <c r="DR15" s="659"/>
      <c r="DS15" s="659"/>
      <c r="DT15" s="659"/>
      <c r="DU15" s="659"/>
      <c r="DV15" s="659"/>
      <c r="DW15" s="659"/>
      <c r="DX15" s="659"/>
      <c r="DY15" s="659"/>
      <c r="DZ15" s="659"/>
      <c r="EA15" s="659"/>
      <c r="EB15" s="659"/>
      <c r="EC15" s="695"/>
    </row>
    <row r="16" spans="2:143" ht="11.25" customHeight="1" x14ac:dyDescent="0.15">
      <c r="B16" s="655" t="s">
        <v>266</v>
      </c>
      <c r="C16" s="656"/>
      <c r="D16" s="656"/>
      <c r="E16" s="656"/>
      <c r="F16" s="656"/>
      <c r="G16" s="656"/>
      <c r="H16" s="656"/>
      <c r="I16" s="656"/>
      <c r="J16" s="656"/>
      <c r="K16" s="656"/>
      <c r="L16" s="656"/>
      <c r="M16" s="656"/>
      <c r="N16" s="656"/>
      <c r="O16" s="656"/>
      <c r="P16" s="656"/>
      <c r="Q16" s="657"/>
      <c r="R16" s="658">
        <v>23660</v>
      </c>
      <c r="S16" s="659"/>
      <c r="T16" s="659"/>
      <c r="U16" s="659"/>
      <c r="V16" s="659"/>
      <c r="W16" s="659"/>
      <c r="X16" s="659"/>
      <c r="Y16" s="660"/>
      <c r="Z16" s="696">
        <v>0.1</v>
      </c>
      <c r="AA16" s="696"/>
      <c r="AB16" s="696"/>
      <c r="AC16" s="696"/>
      <c r="AD16" s="697">
        <v>23660</v>
      </c>
      <c r="AE16" s="697"/>
      <c r="AF16" s="697"/>
      <c r="AG16" s="697"/>
      <c r="AH16" s="697"/>
      <c r="AI16" s="697"/>
      <c r="AJ16" s="697"/>
      <c r="AK16" s="697"/>
      <c r="AL16" s="661">
        <v>0.3</v>
      </c>
      <c r="AM16" s="662"/>
      <c r="AN16" s="662"/>
      <c r="AO16" s="698"/>
      <c r="AP16" s="655" t="s">
        <v>267</v>
      </c>
      <c r="AQ16" s="656"/>
      <c r="AR16" s="656"/>
      <c r="AS16" s="656"/>
      <c r="AT16" s="656"/>
      <c r="AU16" s="656"/>
      <c r="AV16" s="656"/>
      <c r="AW16" s="656"/>
      <c r="AX16" s="656"/>
      <c r="AY16" s="656"/>
      <c r="AZ16" s="656"/>
      <c r="BA16" s="656"/>
      <c r="BB16" s="656"/>
      <c r="BC16" s="656"/>
      <c r="BD16" s="656"/>
      <c r="BE16" s="656"/>
      <c r="BF16" s="657"/>
      <c r="BG16" s="658" t="s">
        <v>140</v>
      </c>
      <c r="BH16" s="659"/>
      <c r="BI16" s="659"/>
      <c r="BJ16" s="659"/>
      <c r="BK16" s="659"/>
      <c r="BL16" s="659"/>
      <c r="BM16" s="659"/>
      <c r="BN16" s="660"/>
      <c r="BO16" s="696" t="s">
        <v>237</v>
      </c>
      <c r="BP16" s="696"/>
      <c r="BQ16" s="696"/>
      <c r="BR16" s="696"/>
      <c r="BS16" s="697" t="s">
        <v>237</v>
      </c>
      <c r="BT16" s="697"/>
      <c r="BU16" s="697"/>
      <c r="BV16" s="697"/>
      <c r="BW16" s="697"/>
      <c r="BX16" s="697"/>
      <c r="BY16" s="697"/>
      <c r="BZ16" s="697"/>
      <c r="CA16" s="697"/>
      <c r="CB16" s="737"/>
      <c r="CD16" s="655" t="s">
        <v>268</v>
      </c>
      <c r="CE16" s="656"/>
      <c r="CF16" s="656"/>
      <c r="CG16" s="656"/>
      <c r="CH16" s="656"/>
      <c r="CI16" s="656"/>
      <c r="CJ16" s="656"/>
      <c r="CK16" s="656"/>
      <c r="CL16" s="656"/>
      <c r="CM16" s="656"/>
      <c r="CN16" s="656"/>
      <c r="CO16" s="656"/>
      <c r="CP16" s="656"/>
      <c r="CQ16" s="657"/>
      <c r="CR16" s="658">
        <v>286132</v>
      </c>
      <c r="CS16" s="659"/>
      <c r="CT16" s="659"/>
      <c r="CU16" s="659"/>
      <c r="CV16" s="659"/>
      <c r="CW16" s="659"/>
      <c r="CX16" s="659"/>
      <c r="CY16" s="660"/>
      <c r="CZ16" s="696">
        <v>1.6</v>
      </c>
      <c r="DA16" s="696"/>
      <c r="DB16" s="696"/>
      <c r="DC16" s="696"/>
      <c r="DD16" s="664" t="s">
        <v>140</v>
      </c>
      <c r="DE16" s="659"/>
      <c r="DF16" s="659"/>
      <c r="DG16" s="659"/>
      <c r="DH16" s="659"/>
      <c r="DI16" s="659"/>
      <c r="DJ16" s="659"/>
      <c r="DK16" s="659"/>
      <c r="DL16" s="659"/>
      <c r="DM16" s="659"/>
      <c r="DN16" s="659"/>
      <c r="DO16" s="659"/>
      <c r="DP16" s="660"/>
      <c r="DQ16" s="664">
        <v>19418</v>
      </c>
      <c r="DR16" s="659"/>
      <c r="DS16" s="659"/>
      <c r="DT16" s="659"/>
      <c r="DU16" s="659"/>
      <c r="DV16" s="659"/>
      <c r="DW16" s="659"/>
      <c r="DX16" s="659"/>
      <c r="DY16" s="659"/>
      <c r="DZ16" s="659"/>
      <c r="EA16" s="659"/>
      <c r="EB16" s="659"/>
      <c r="EC16" s="695"/>
    </row>
    <row r="17" spans="2:133" ht="11.25" customHeight="1" x14ac:dyDescent="0.15">
      <c r="B17" s="655" t="s">
        <v>269</v>
      </c>
      <c r="C17" s="656"/>
      <c r="D17" s="656"/>
      <c r="E17" s="656"/>
      <c r="F17" s="656"/>
      <c r="G17" s="656"/>
      <c r="H17" s="656"/>
      <c r="I17" s="656"/>
      <c r="J17" s="656"/>
      <c r="K17" s="656"/>
      <c r="L17" s="656"/>
      <c r="M17" s="656"/>
      <c r="N17" s="656"/>
      <c r="O17" s="656"/>
      <c r="P17" s="656"/>
      <c r="Q17" s="657"/>
      <c r="R17" s="658">
        <v>47006</v>
      </c>
      <c r="S17" s="659"/>
      <c r="T17" s="659"/>
      <c r="U17" s="659"/>
      <c r="V17" s="659"/>
      <c r="W17" s="659"/>
      <c r="X17" s="659"/>
      <c r="Y17" s="660"/>
      <c r="Z17" s="696">
        <v>0.3</v>
      </c>
      <c r="AA17" s="696"/>
      <c r="AB17" s="696"/>
      <c r="AC17" s="696"/>
      <c r="AD17" s="697">
        <v>47006</v>
      </c>
      <c r="AE17" s="697"/>
      <c r="AF17" s="697"/>
      <c r="AG17" s="697"/>
      <c r="AH17" s="697"/>
      <c r="AI17" s="697"/>
      <c r="AJ17" s="697"/>
      <c r="AK17" s="697"/>
      <c r="AL17" s="661">
        <v>0.5</v>
      </c>
      <c r="AM17" s="662"/>
      <c r="AN17" s="662"/>
      <c r="AO17" s="698"/>
      <c r="AP17" s="655" t="s">
        <v>270</v>
      </c>
      <c r="AQ17" s="656"/>
      <c r="AR17" s="656"/>
      <c r="AS17" s="656"/>
      <c r="AT17" s="656"/>
      <c r="AU17" s="656"/>
      <c r="AV17" s="656"/>
      <c r="AW17" s="656"/>
      <c r="AX17" s="656"/>
      <c r="AY17" s="656"/>
      <c r="AZ17" s="656"/>
      <c r="BA17" s="656"/>
      <c r="BB17" s="656"/>
      <c r="BC17" s="656"/>
      <c r="BD17" s="656"/>
      <c r="BE17" s="656"/>
      <c r="BF17" s="657"/>
      <c r="BG17" s="658" t="s">
        <v>140</v>
      </c>
      <c r="BH17" s="659"/>
      <c r="BI17" s="659"/>
      <c r="BJ17" s="659"/>
      <c r="BK17" s="659"/>
      <c r="BL17" s="659"/>
      <c r="BM17" s="659"/>
      <c r="BN17" s="660"/>
      <c r="BO17" s="696" t="s">
        <v>140</v>
      </c>
      <c r="BP17" s="696"/>
      <c r="BQ17" s="696"/>
      <c r="BR17" s="696"/>
      <c r="BS17" s="697" t="s">
        <v>140</v>
      </c>
      <c r="BT17" s="697"/>
      <c r="BU17" s="697"/>
      <c r="BV17" s="697"/>
      <c r="BW17" s="697"/>
      <c r="BX17" s="697"/>
      <c r="BY17" s="697"/>
      <c r="BZ17" s="697"/>
      <c r="CA17" s="697"/>
      <c r="CB17" s="737"/>
      <c r="CD17" s="655" t="s">
        <v>271</v>
      </c>
      <c r="CE17" s="656"/>
      <c r="CF17" s="656"/>
      <c r="CG17" s="656"/>
      <c r="CH17" s="656"/>
      <c r="CI17" s="656"/>
      <c r="CJ17" s="656"/>
      <c r="CK17" s="656"/>
      <c r="CL17" s="656"/>
      <c r="CM17" s="656"/>
      <c r="CN17" s="656"/>
      <c r="CO17" s="656"/>
      <c r="CP17" s="656"/>
      <c r="CQ17" s="657"/>
      <c r="CR17" s="658">
        <v>1850758</v>
      </c>
      <c r="CS17" s="659"/>
      <c r="CT17" s="659"/>
      <c r="CU17" s="659"/>
      <c r="CV17" s="659"/>
      <c r="CW17" s="659"/>
      <c r="CX17" s="659"/>
      <c r="CY17" s="660"/>
      <c r="CZ17" s="696">
        <v>10.6</v>
      </c>
      <c r="DA17" s="696"/>
      <c r="DB17" s="696"/>
      <c r="DC17" s="696"/>
      <c r="DD17" s="664" t="s">
        <v>140</v>
      </c>
      <c r="DE17" s="659"/>
      <c r="DF17" s="659"/>
      <c r="DG17" s="659"/>
      <c r="DH17" s="659"/>
      <c r="DI17" s="659"/>
      <c r="DJ17" s="659"/>
      <c r="DK17" s="659"/>
      <c r="DL17" s="659"/>
      <c r="DM17" s="659"/>
      <c r="DN17" s="659"/>
      <c r="DO17" s="659"/>
      <c r="DP17" s="660"/>
      <c r="DQ17" s="664">
        <v>1784183</v>
      </c>
      <c r="DR17" s="659"/>
      <c r="DS17" s="659"/>
      <c r="DT17" s="659"/>
      <c r="DU17" s="659"/>
      <c r="DV17" s="659"/>
      <c r="DW17" s="659"/>
      <c r="DX17" s="659"/>
      <c r="DY17" s="659"/>
      <c r="DZ17" s="659"/>
      <c r="EA17" s="659"/>
      <c r="EB17" s="659"/>
      <c r="EC17" s="695"/>
    </row>
    <row r="18" spans="2:133" ht="11.25" customHeight="1" x14ac:dyDescent="0.15">
      <c r="B18" s="655" t="s">
        <v>272</v>
      </c>
      <c r="C18" s="656"/>
      <c r="D18" s="656"/>
      <c r="E18" s="656"/>
      <c r="F18" s="656"/>
      <c r="G18" s="656"/>
      <c r="H18" s="656"/>
      <c r="I18" s="656"/>
      <c r="J18" s="656"/>
      <c r="K18" s="656"/>
      <c r="L18" s="656"/>
      <c r="M18" s="656"/>
      <c r="N18" s="656"/>
      <c r="O18" s="656"/>
      <c r="P18" s="656"/>
      <c r="Q18" s="657"/>
      <c r="R18" s="658">
        <v>25577</v>
      </c>
      <c r="S18" s="659"/>
      <c r="T18" s="659"/>
      <c r="U18" s="659"/>
      <c r="V18" s="659"/>
      <c r="W18" s="659"/>
      <c r="X18" s="659"/>
      <c r="Y18" s="660"/>
      <c r="Z18" s="696">
        <v>0.1</v>
      </c>
      <c r="AA18" s="696"/>
      <c r="AB18" s="696"/>
      <c r="AC18" s="696"/>
      <c r="AD18" s="697">
        <v>25577</v>
      </c>
      <c r="AE18" s="697"/>
      <c r="AF18" s="697"/>
      <c r="AG18" s="697"/>
      <c r="AH18" s="697"/>
      <c r="AI18" s="697"/>
      <c r="AJ18" s="697"/>
      <c r="AK18" s="697"/>
      <c r="AL18" s="661">
        <v>0.3</v>
      </c>
      <c r="AM18" s="662"/>
      <c r="AN18" s="662"/>
      <c r="AO18" s="698"/>
      <c r="AP18" s="655" t="s">
        <v>273</v>
      </c>
      <c r="AQ18" s="656"/>
      <c r="AR18" s="656"/>
      <c r="AS18" s="656"/>
      <c r="AT18" s="656"/>
      <c r="AU18" s="656"/>
      <c r="AV18" s="656"/>
      <c r="AW18" s="656"/>
      <c r="AX18" s="656"/>
      <c r="AY18" s="656"/>
      <c r="AZ18" s="656"/>
      <c r="BA18" s="656"/>
      <c r="BB18" s="656"/>
      <c r="BC18" s="656"/>
      <c r="BD18" s="656"/>
      <c r="BE18" s="656"/>
      <c r="BF18" s="657"/>
      <c r="BG18" s="658" t="s">
        <v>140</v>
      </c>
      <c r="BH18" s="659"/>
      <c r="BI18" s="659"/>
      <c r="BJ18" s="659"/>
      <c r="BK18" s="659"/>
      <c r="BL18" s="659"/>
      <c r="BM18" s="659"/>
      <c r="BN18" s="660"/>
      <c r="BO18" s="696" t="s">
        <v>237</v>
      </c>
      <c r="BP18" s="696"/>
      <c r="BQ18" s="696"/>
      <c r="BR18" s="696"/>
      <c r="BS18" s="697" t="s">
        <v>140</v>
      </c>
      <c r="BT18" s="697"/>
      <c r="BU18" s="697"/>
      <c r="BV18" s="697"/>
      <c r="BW18" s="697"/>
      <c r="BX18" s="697"/>
      <c r="BY18" s="697"/>
      <c r="BZ18" s="697"/>
      <c r="CA18" s="697"/>
      <c r="CB18" s="737"/>
      <c r="CD18" s="655" t="s">
        <v>274</v>
      </c>
      <c r="CE18" s="656"/>
      <c r="CF18" s="656"/>
      <c r="CG18" s="656"/>
      <c r="CH18" s="656"/>
      <c r="CI18" s="656"/>
      <c r="CJ18" s="656"/>
      <c r="CK18" s="656"/>
      <c r="CL18" s="656"/>
      <c r="CM18" s="656"/>
      <c r="CN18" s="656"/>
      <c r="CO18" s="656"/>
      <c r="CP18" s="656"/>
      <c r="CQ18" s="657"/>
      <c r="CR18" s="658" t="s">
        <v>140</v>
      </c>
      <c r="CS18" s="659"/>
      <c r="CT18" s="659"/>
      <c r="CU18" s="659"/>
      <c r="CV18" s="659"/>
      <c r="CW18" s="659"/>
      <c r="CX18" s="659"/>
      <c r="CY18" s="660"/>
      <c r="CZ18" s="696" t="s">
        <v>237</v>
      </c>
      <c r="DA18" s="696"/>
      <c r="DB18" s="696"/>
      <c r="DC18" s="696"/>
      <c r="DD18" s="664" t="s">
        <v>237</v>
      </c>
      <c r="DE18" s="659"/>
      <c r="DF18" s="659"/>
      <c r="DG18" s="659"/>
      <c r="DH18" s="659"/>
      <c r="DI18" s="659"/>
      <c r="DJ18" s="659"/>
      <c r="DK18" s="659"/>
      <c r="DL18" s="659"/>
      <c r="DM18" s="659"/>
      <c r="DN18" s="659"/>
      <c r="DO18" s="659"/>
      <c r="DP18" s="660"/>
      <c r="DQ18" s="664" t="s">
        <v>140</v>
      </c>
      <c r="DR18" s="659"/>
      <c r="DS18" s="659"/>
      <c r="DT18" s="659"/>
      <c r="DU18" s="659"/>
      <c r="DV18" s="659"/>
      <c r="DW18" s="659"/>
      <c r="DX18" s="659"/>
      <c r="DY18" s="659"/>
      <c r="DZ18" s="659"/>
      <c r="EA18" s="659"/>
      <c r="EB18" s="659"/>
      <c r="EC18" s="695"/>
    </row>
    <row r="19" spans="2:133" ht="11.25" customHeight="1" x14ac:dyDescent="0.15">
      <c r="B19" s="655" t="s">
        <v>275</v>
      </c>
      <c r="C19" s="656"/>
      <c r="D19" s="656"/>
      <c r="E19" s="656"/>
      <c r="F19" s="656"/>
      <c r="G19" s="656"/>
      <c r="H19" s="656"/>
      <c r="I19" s="656"/>
      <c r="J19" s="656"/>
      <c r="K19" s="656"/>
      <c r="L19" s="656"/>
      <c r="M19" s="656"/>
      <c r="N19" s="656"/>
      <c r="O19" s="656"/>
      <c r="P19" s="656"/>
      <c r="Q19" s="657"/>
      <c r="R19" s="658">
        <v>23223</v>
      </c>
      <c r="S19" s="659"/>
      <c r="T19" s="659"/>
      <c r="U19" s="659"/>
      <c r="V19" s="659"/>
      <c r="W19" s="659"/>
      <c r="X19" s="659"/>
      <c r="Y19" s="660"/>
      <c r="Z19" s="696">
        <v>0.1</v>
      </c>
      <c r="AA19" s="696"/>
      <c r="AB19" s="696"/>
      <c r="AC19" s="696"/>
      <c r="AD19" s="697">
        <v>23223</v>
      </c>
      <c r="AE19" s="697"/>
      <c r="AF19" s="697"/>
      <c r="AG19" s="697"/>
      <c r="AH19" s="697"/>
      <c r="AI19" s="697"/>
      <c r="AJ19" s="697"/>
      <c r="AK19" s="697"/>
      <c r="AL19" s="661">
        <v>0.3</v>
      </c>
      <c r="AM19" s="662"/>
      <c r="AN19" s="662"/>
      <c r="AO19" s="698"/>
      <c r="AP19" s="655" t="s">
        <v>276</v>
      </c>
      <c r="AQ19" s="656"/>
      <c r="AR19" s="656"/>
      <c r="AS19" s="656"/>
      <c r="AT19" s="656"/>
      <c r="AU19" s="656"/>
      <c r="AV19" s="656"/>
      <c r="AW19" s="656"/>
      <c r="AX19" s="656"/>
      <c r="AY19" s="656"/>
      <c r="AZ19" s="656"/>
      <c r="BA19" s="656"/>
      <c r="BB19" s="656"/>
      <c r="BC19" s="656"/>
      <c r="BD19" s="656"/>
      <c r="BE19" s="656"/>
      <c r="BF19" s="657"/>
      <c r="BG19" s="658">
        <v>4646</v>
      </c>
      <c r="BH19" s="659"/>
      <c r="BI19" s="659"/>
      <c r="BJ19" s="659"/>
      <c r="BK19" s="659"/>
      <c r="BL19" s="659"/>
      <c r="BM19" s="659"/>
      <c r="BN19" s="660"/>
      <c r="BO19" s="696">
        <v>0.2</v>
      </c>
      <c r="BP19" s="696"/>
      <c r="BQ19" s="696"/>
      <c r="BR19" s="696"/>
      <c r="BS19" s="697" t="s">
        <v>237</v>
      </c>
      <c r="BT19" s="697"/>
      <c r="BU19" s="697"/>
      <c r="BV19" s="697"/>
      <c r="BW19" s="697"/>
      <c r="BX19" s="697"/>
      <c r="BY19" s="697"/>
      <c r="BZ19" s="697"/>
      <c r="CA19" s="697"/>
      <c r="CB19" s="737"/>
      <c r="CD19" s="655" t="s">
        <v>277</v>
      </c>
      <c r="CE19" s="656"/>
      <c r="CF19" s="656"/>
      <c r="CG19" s="656"/>
      <c r="CH19" s="656"/>
      <c r="CI19" s="656"/>
      <c r="CJ19" s="656"/>
      <c r="CK19" s="656"/>
      <c r="CL19" s="656"/>
      <c r="CM19" s="656"/>
      <c r="CN19" s="656"/>
      <c r="CO19" s="656"/>
      <c r="CP19" s="656"/>
      <c r="CQ19" s="657"/>
      <c r="CR19" s="658" t="s">
        <v>260</v>
      </c>
      <c r="CS19" s="659"/>
      <c r="CT19" s="659"/>
      <c r="CU19" s="659"/>
      <c r="CV19" s="659"/>
      <c r="CW19" s="659"/>
      <c r="CX19" s="659"/>
      <c r="CY19" s="660"/>
      <c r="CZ19" s="696" t="s">
        <v>237</v>
      </c>
      <c r="DA19" s="696"/>
      <c r="DB19" s="696"/>
      <c r="DC19" s="696"/>
      <c r="DD19" s="664" t="s">
        <v>237</v>
      </c>
      <c r="DE19" s="659"/>
      <c r="DF19" s="659"/>
      <c r="DG19" s="659"/>
      <c r="DH19" s="659"/>
      <c r="DI19" s="659"/>
      <c r="DJ19" s="659"/>
      <c r="DK19" s="659"/>
      <c r="DL19" s="659"/>
      <c r="DM19" s="659"/>
      <c r="DN19" s="659"/>
      <c r="DO19" s="659"/>
      <c r="DP19" s="660"/>
      <c r="DQ19" s="664" t="s">
        <v>140</v>
      </c>
      <c r="DR19" s="659"/>
      <c r="DS19" s="659"/>
      <c r="DT19" s="659"/>
      <c r="DU19" s="659"/>
      <c r="DV19" s="659"/>
      <c r="DW19" s="659"/>
      <c r="DX19" s="659"/>
      <c r="DY19" s="659"/>
      <c r="DZ19" s="659"/>
      <c r="EA19" s="659"/>
      <c r="EB19" s="659"/>
      <c r="EC19" s="695"/>
    </row>
    <row r="20" spans="2:133" ht="11.25" customHeight="1" x14ac:dyDescent="0.15">
      <c r="B20" s="725" t="s">
        <v>278</v>
      </c>
      <c r="C20" s="726"/>
      <c r="D20" s="726"/>
      <c r="E20" s="726"/>
      <c r="F20" s="726"/>
      <c r="G20" s="726"/>
      <c r="H20" s="726"/>
      <c r="I20" s="726"/>
      <c r="J20" s="726"/>
      <c r="K20" s="726"/>
      <c r="L20" s="726"/>
      <c r="M20" s="726"/>
      <c r="N20" s="726"/>
      <c r="O20" s="726"/>
      <c r="P20" s="726"/>
      <c r="Q20" s="727"/>
      <c r="R20" s="658">
        <v>2354</v>
      </c>
      <c r="S20" s="659"/>
      <c r="T20" s="659"/>
      <c r="U20" s="659"/>
      <c r="V20" s="659"/>
      <c r="W20" s="659"/>
      <c r="X20" s="659"/>
      <c r="Y20" s="660"/>
      <c r="Z20" s="696">
        <v>0</v>
      </c>
      <c r="AA20" s="696"/>
      <c r="AB20" s="696"/>
      <c r="AC20" s="696"/>
      <c r="AD20" s="697">
        <v>2354</v>
      </c>
      <c r="AE20" s="697"/>
      <c r="AF20" s="697"/>
      <c r="AG20" s="697"/>
      <c r="AH20" s="697"/>
      <c r="AI20" s="697"/>
      <c r="AJ20" s="697"/>
      <c r="AK20" s="697"/>
      <c r="AL20" s="661">
        <v>0</v>
      </c>
      <c r="AM20" s="662"/>
      <c r="AN20" s="662"/>
      <c r="AO20" s="698"/>
      <c r="AP20" s="655" t="s">
        <v>279</v>
      </c>
      <c r="AQ20" s="656"/>
      <c r="AR20" s="656"/>
      <c r="AS20" s="656"/>
      <c r="AT20" s="656"/>
      <c r="AU20" s="656"/>
      <c r="AV20" s="656"/>
      <c r="AW20" s="656"/>
      <c r="AX20" s="656"/>
      <c r="AY20" s="656"/>
      <c r="AZ20" s="656"/>
      <c r="BA20" s="656"/>
      <c r="BB20" s="656"/>
      <c r="BC20" s="656"/>
      <c r="BD20" s="656"/>
      <c r="BE20" s="656"/>
      <c r="BF20" s="657"/>
      <c r="BG20" s="658">
        <v>4646</v>
      </c>
      <c r="BH20" s="659"/>
      <c r="BI20" s="659"/>
      <c r="BJ20" s="659"/>
      <c r="BK20" s="659"/>
      <c r="BL20" s="659"/>
      <c r="BM20" s="659"/>
      <c r="BN20" s="660"/>
      <c r="BO20" s="696">
        <v>0.2</v>
      </c>
      <c r="BP20" s="696"/>
      <c r="BQ20" s="696"/>
      <c r="BR20" s="696"/>
      <c r="BS20" s="697" t="s">
        <v>237</v>
      </c>
      <c r="BT20" s="697"/>
      <c r="BU20" s="697"/>
      <c r="BV20" s="697"/>
      <c r="BW20" s="697"/>
      <c r="BX20" s="697"/>
      <c r="BY20" s="697"/>
      <c r="BZ20" s="697"/>
      <c r="CA20" s="697"/>
      <c r="CB20" s="737"/>
      <c r="CD20" s="655" t="s">
        <v>280</v>
      </c>
      <c r="CE20" s="656"/>
      <c r="CF20" s="656"/>
      <c r="CG20" s="656"/>
      <c r="CH20" s="656"/>
      <c r="CI20" s="656"/>
      <c r="CJ20" s="656"/>
      <c r="CK20" s="656"/>
      <c r="CL20" s="656"/>
      <c r="CM20" s="656"/>
      <c r="CN20" s="656"/>
      <c r="CO20" s="656"/>
      <c r="CP20" s="656"/>
      <c r="CQ20" s="657"/>
      <c r="CR20" s="658">
        <v>17538049</v>
      </c>
      <c r="CS20" s="659"/>
      <c r="CT20" s="659"/>
      <c r="CU20" s="659"/>
      <c r="CV20" s="659"/>
      <c r="CW20" s="659"/>
      <c r="CX20" s="659"/>
      <c r="CY20" s="660"/>
      <c r="CZ20" s="696">
        <v>100</v>
      </c>
      <c r="DA20" s="696"/>
      <c r="DB20" s="696"/>
      <c r="DC20" s="696"/>
      <c r="DD20" s="664">
        <v>1296393</v>
      </c>
      <c r="DE20" s="659"/>
      <c r="DF20" s="659"/>
      <c r="DG20" s="659"/>
      <c r="DH20" s="659"/>
      <c r="DI20" s="659"/>
      <c r="DJ20" s="659"/>
      <c r="DK20" s="659"/>
      <c r="DL20" s="659"/>
      <c r="DM20" s="659"/>
      <c r="DN20" s="659"/>
      <c r="DO20" s="659"/>
      <c r="DP20" s="660"/>
      <c r="DQ20" s="664">
        <v>11086362</v>
      </c>
      <c r="DR20" s="659"/>
      <c r="DS20" s="659"/>
      <c r="DT20" s="659"/>
      <c r="DU20" s="659"/>
      <c r="DV20" s="659"/>
      <c r="DW20" s="659"/>
      <c r="DX20" s="659"/>
      <c r="DY20" s="659"/>
      <c r="DZ20" s="659"/>
      <c r="EA20" s="659"/>
      <c r="EB20" s="659"/>
      <c r="EC20" s="695"/>
    </row>
    <row r="21" spans="2:133" ht="11.25" customHeight="1" x14ac:dyDescent="0.15">
      <c r="B21" s="655" t="s">
        <v>281</v>
      </c>
      <c r="C21" s="656"/>
      <c r="D21" s="656"/>
      <c r="E21" s="656"/>
      <c r="F21" s="656"/>
      <c r="G21" s="656"/>
      <c r="H21" s="656"/>
      <c r="I21" s="656"/>
      <c r="J21" s="656"/>
      <c r="K21" s="656"/>
      <c r="L21" s="656"/>
      <c r="M21" s="656"/>
      <c r="N21" s="656"/>
      <c r="O21" s="656"/>
      <c r="P21" s="656"/>
      <c r="Q21" s="657"/>
      <c r="R21" s="658">
        <v>5733821</v>
      </c>
      <c r="S21" s="659"/>
      <c r="T21" s="659"/>
      <c r="U21" s="659"/>
      <c r="V21" s="659"/>
      <c r="W21" s="659"/>
      <c r="X21" s="659"/>
      <c r="Y21" s="660"/>
      <c r="Z21" s="696">
        <v>31.2</v>
      </c>
      <c r="AA21" s="696"/>
      <c r="AB21" s="696"/>
      <c r="AC21" s="696"/>
      <c r="AD21" s="697">
        <v>5014334</v>
      </c>
      <c r="AE21" s="697"/>
      <c r="AF21" s="697"/>
      <c r="AG21" s="697"/>
      <c r="AH21" s="697"/>
      <c r="AI21" s="697"/>
      <c r="AJ21" s="697"/>
      <c r="AK21" s="697"/>
      <c r="AL21" s="661">
        <v>55.4</v>
      </c>
      <c r="AM21" s="662"/>
      <c r="AN21" s="662"/>
      <c r="AO21" s="698"/>
      <c r="AP21" s="655" t="s">
        <v>282</v>
      </c>
      <c r="AQ21" s="735"/>
      <c r="AR21" s="735"/>
      <c r="AS21" s="735"/>
      <c r="AT21" s="735"/>
      <c r="AU21" s="735"/>
      <c r="AV21" s="735"/>
      <c r="AW21" s="735"/>
      <c r="AX21" s="735"/>
      <c r="AY21" s="735"/>
      <c r="AZ21" s="735"/>
      <c r="BA21" s="735"/>
      <c r="BB21" s="735"/>
      <c r="BC21" s="735"/>
      <c r="BD21" s="735"/>
      <c r="BE21" s="735"/>
      <c r="BF21" s="736"/>
      <c r="BG21" s="658">
        <v>4646</v>
      </c>
      <c r="BH21" s="659"/>
      <c r="BI21" s="659"/>
      <c r="BJ21" s="659"/>
      <c r="BK21" s="659"/>
      <c r="BL21" s="659"/>
      <c r="BM21" s="659"/>
      <c r="BN21" s="660"/>
      <c r="BO21" s="696">
        <v>0.2</v>
      </c>
      <c r="BP21" s="696"/>
      <c r="BQ21" s="696"/>
      <c r="BR21" s="696"/>
      <c r="BS21" s="697" t="s">
        <v>237</v>
      </c>
      <c r="BT21" s="697"/>
      <c r="BU21" s="697"/>
      <c r="BV21" s="697"/>
      <c r="BW21" s="697"/>
      <c r="BX21" s="697"/>
      <c r="BY21" s="697"/>
      <c r="BZ21" s="697"/>
      <c r="CA21" s="697"/>
      <c r="CB21" s="737"/>
      <c r="CD21" s="639"/>
      <c r="CE21" s="640"/>
      <c r="CF21" s="640"/>
      <c r="CG21" s="640"/>
      <c r="CH21" s="640"/>
      <c r="CI21" s="640"/>
      <c r="CJ21" s="640"/>
      <c r="CK21" s="640"/>
      <c r="CL21" s="640"/>
      <c r="CM21" s="640"/>
      <c r="CN21" s="640"/>
      <c r="CO21" s="640"/>
      <c r="CP21" s="640"/>
      <c r="CQ21" s="641"/>
      <c r="CR21" s="743"/>
      <c r="CS21" s="744"/>
      <c r="CT21" s="744"/>
      <c r="CU21" s="744"/>
      <c r="CV21" s="744"/>
      <c r="CW21" s="744"/>
      <c r="CX21" s="744"/>
      <c r="CY21" s="745"/>
      <c r="CZ21" s="746"/>
      <c r="DA21" s="746"/>
      <c r="DB21" s="746"/>
      <c r="DC21" s="746"/>
      <c r="DD21" s="747"/>
      <c r="DE21" s="744"/>
      <c r="DF21" s="744"/>
      <c r="DG21" s="744"/>
      <c r="DH21" s="744"/>
      <c r="DI21" s="744"/>
      <c r="DJ21" s="744"/>
      <c r="DK21" s="744"/>
      <c r="DL21" s="744"/>
      <c r="DM21" s="744"/>
      <c r="DN21" s="744"/>
      <c r="DO21" s="744"/>
      <c r="DP21" s="745"/>
      <c r="DQ21" s="747"/>
      <c r="DR21" s="744"/>
      <c r="DS21" s="744"/>
      <c r="DT21" s="744"/>
      <c r="DU21" s="744"/>
      <c r="DV21" s="744"/>
      <c r="DW21" s="744"/>
      <c r="DX21" s="744"/>
      <c r="DY21" s="744"/>
      <c r="DZ21" s="744"/>
      <c r="EA21" s="744"/>
      <c r="EB21" s="744"/>
      <c r="EC21" s="751"/>
    </row>
    <row r="22" spans="2:133" ht="11.25" customHeight="1" x14ac:dyDescent="0.15">
      <c r="B22" s="655" t="s">
        <v>283</v>
      </c>
      <c r="C22" s="656"/>
      <c r="D22" s="656"/>
      <c r="E22" s="656"/>
      <c r="F22" s="656"/>
      <c r="G22" s="656"/>
      <c r="H22" s="656"/>
      <c r="I22" s="656"/>
      <c r="J22" s="656"/>
      <c r="K22" s="656"/>
      <c r="L22" s="656"/>
      <c r="M22" s="656"/>
      <c r="N22" s="656"/>
      <c r="O22" s="656"/>
      <c r="P22" s="656"/>
      <c r="Q22" s="657"/>
      <c r="R22" s="658">
        <v>5014334</v>
      </c>
      <c r="S22" s="659"/>
      <c r="T22" s="659"/>
      <c r="U22" s="659"/>
      <c r="V22" s="659"/>
      <c r="W22" s="659"/>
      <c r="X22" s="659"/>
      <c r="Y22" s="660"/>
      <c r="Z22" s="696">
        <v>27.3</v>
      </c>
      <c r="AA22" s="696"/>
      <c r="AB22" s="696"/>
      <c r="AC22" s="696"/>
      <c r="AD22" s="697">
        <v>5014334</v>
      </c>
      <c r="AE22" s="697"/>
      <c r="AF22" s="697"/>
      <c r="AG22" s="697"/>
      <c r="AH22" s="697"/>
      <c r="AI22" s="697"/>
      <c r="AJ22" s="697"/>
      <c r="AK22" s="697"/>
      <c r="AL22" s="661">
        <v>55.4</v>
      </c>
      <c r="AM22" s="662"/>
      <c r="AN22" s="662"/>
      <c r="AO22" s="698"/>
      <c r="AP22" s="655" t="s">
        <v>284</v>
      </c>
      <c r="AQ22" s="735"/>
      <c r="AR22" s="735"/>
      <c r="AS22" s="735"/>
      <c r="AT22" s="735"/>
      <c r="AU22" s="735"/>
      <c r="AV22" s="735"/>
      <c r="AW22" s="735"/>
      <c r="AX22" s="735"/>
      <c r="AY22" s="735"/>
      <c r="AZ22" s="735"/>
      <c r="BA22" s="735"/>
      <c r="BB22" s="735"/>
      <c r="BC22" s="735"/>
      <c r="BD22" s="735"/>
      <c r="BE22" s="735"/>
      <c r="BF22" s="736"/>
      <c r="BG22" s="658" t="s">
        <v>140</v>
      </c>
      <c r="BH22" s="659"/>
      <c r="BI22" s="659"/>
      <c r="BJ22" s="659"/>
      <c r="BK22" s="659"/>
      <c r="BL22" s="659"/>
      <c r="BM22" s="659"/>
      <c r="BN22" s="660"/>
      <c r="BO22" s="696" t="s">
        <v>237</v>
      </c>
      <c r="BP22" s="696"/>
      <c r="BQ22" s="696"/>
      <c r="BR22" s="696"/>
      <c r="BS22" s="697" t="s">
        <v>140</v>
      </c>
      <c r="BT22" s="697"/>
      <c r="BU22" s="697"/>
      <c r="BV22" s="697"/>
      <c r="BW22" s="697"/>
      <c r="BX22" s="697"/>
      <c r="BY22" s="697"/>
      <c r="BZ22" s="697"/>
      <c r="CA22" s="697"/>
      <c r="CB22" s="737"/>
      <c r="CD22" s="710" t="s">
        <v>285</v>
      </c>
      <c r="CE22" s="711"/>
      <c r="CF22" s="711"/>
      <c r="CG22" s="711"/>
      <c r="CH22" s="711"/>
      <c r="CI22" s="711"/>
      <c r="CJ22" s="711"/>
      <c r="CK22" s="711"/>
      <c r="CL22" s="711"/>
      <c r="CM22" s="711"/>
      <c r="CN22" s="711"/>
      <c r="CO22" s="711"/>
      <c r="CP22" s="711"/>
      <c r="CQ22" s="711"/>
      <c r="CR22" s="711"/>
      <c r="CS22" s="711"/>
      <c r="CT22" s="711"/>
      <c r="CU22" s="711"/>
      <c r="CV22" s="711"/>
      <c r="CW22" s="711"/>
      <c r="CX22" s="711"/>
      <c r="CY22" s="711"/>
      <c r="CZ22" s="711"/>
      <c r="DA22" s="711"/>
      <c r="DB22" s="711"/>
      <c r="DC22" s="711"/>
      <c r="DD22" s="711"/>
      <c r="DE22" s="711"/>
      <c r="DF22" s="711"/>
      <c r="DG22" s="711"/>
      <c r="DH22" s="711"/>
      <c r="DI22" s="711"/>
      <c r="DJ22" s="711"/>
      <c r="DK22" s="711"/>
      <c r="DL22" s="711"/>
      <c r="DM22" s="711"/>
      <c r="DN22" s="711"/>
      <c r="DO22" s="711"/>
      <c r="DP22" s="711"/>
      <c r="DQ22" s="711"/>
      <c r="DR22" s="711"/>
      <c r="DS22" s="711"/>
      <c r="DT22" s="711"/>
      <c r="DU22" s="711"/>
      <c r="DV22" s="711"/>
      <c r="DW22" s="711"/>
      <c r="DX22" s="711"/>
      <c r="DY22" s="711"/>
      <c r="DZ22" s="711"/>
      <c r="EA22" s="711"/>
      <c r="EB22" s="711"/>
      <c r="EC22" s="712"/>
    </row>
    <row r="23" spans="2:133" ht="11.25" customHeight="1" x14ac:dyDescent="0.15">
      <c r="B23" s="655" t="s">
        <v>286</v>
      </c>
      <c r="C23" s="656"/>
      <c r="D23" s="656"/>
      <c r="E23" s="656"/>
      <c r="F23" s="656"/>
      <c r="G23" s="656"/>
      <c r="H23" s="656"/>
      <c r="I23" s="656"/>
      <c r="J23" s="656"/>
      <c r="K23" s="656"/>
      <c r="L23" s="656"/>
      <c r="M23" s="656"/>
      <c r="N23" s="656"/>
      <c r="O23" s="656"/>
      <c r="P23" s="656"/>
      <c r="Q23" s="657"/>
      <c r="R23" s="658">
        <v>719487</v>
      </c>
      <c r="S23" s="659"/>
      <c r="T23" s="659"/>
      <c r="U23" s="659"/>
      <c r="V23" s="659"/>
      <c r="W23" s="659"/>
      <c r="X23" s="659"/>
      <c r="Y23" s="660"/>
      <c r="Z23" s="696">
        <v>3.9</v>
      </c>
      <c r="AA23" s="696"/>
      <c r="AB23" s="696"/>
      <c r="AC23" s="696"/>
      <c r="AD23" s="697" t="s">
        <v>139</v>
      </c>
      <c r="AE23" s="697"/>
      <c r="AF23" s="697"/>
      <c r="AG23" s="697"/>
      <c r="AH23" s="697"/>
      <c r="AI23" s="697"/>
      <c r="AJ23" s="697"/>
      <c r="AK23" s="697"/>
      <c r="AL23" s="661" t="s">
        <v>139</v>
      </c>
      <c r="AM23" s="662"/>
      <c r="AN23" s="662"/>
      <c r="AO23" s="698"/>
      <c r="AP23" s="655" t="s">
        <v>287</v>
      </c>
      <c r="AQ23" s="735"/>
      <c r="AR23" s="735"/>
      <c r="AS23" s="735"/>
      <c r="AT23" s="735"/>
      <c r="AU23" s="735"/>
      <c r="AV23" s="735"/>
      <c r="AW23" s="735"/>
      <c r="AX23" s="735"/>
      <c r="AY23" s="735"/>
      <c r="AZ23" s="735"/>
      <c r="BA23" s="735"/>
      <c r="BB23" s="735"/>
      <c r="BC23" s="735"/>
      <c r="BD23" s="735"/>
      <c r="BE23" s="735"/>
      <c r="BF23" s="736"/>
      <c r="BG23" s="658" t="s">
        <v>139</v>
      </c>
      <c r="BH23" s="659"/>
      <c r="BI23" s="659"/>
      <c r="BJ23" s="659"/>
      <c r="BK23" s="659"/>
      <c r="BL23" s="659"/>
      <c r="BM23" s="659"/>
      <c r="BN23" s="660"/>
      <c r="BO23" s="696" t="s">
        <v>140</v>
      </c>
      <c r="BP23" s="696"/>
      <c r="BQ23" s="696"/>
      <c r="BR23" s="696"/>
      <c r="BS23" s="697" t="s">
        <v>139</v>
      </c>
      <c r="BT23" s="697"/>
      <c r="BU23" s="697"/>
      <c r="BV23" s="697"/>
      <c r="BW23" s="697"/>
      <c r="BX23" s="697"/>
      <c r="BY23" s="697"/>
      <c r="BZ23" s="697"/>
      <c r="CA23" s="697"/>
      <c r="CB23" s="737"/>
      <c r="CD23" s="710" t="s">
        <v>225</v>
      </c>
      <c r="CE23" s="711"/>
      <c r="CF23" s="711"/>
      <c r="CG23" s="711"/>
      <c r="CH23" s="711"/>
      <c r="CI23" s="711"/>
      <c r="CJ23" s="711"/>
      <c r="CK23" s="711"/>
      <c r="CL23" s="711"/>
      <c r="CM23" s="711"/>
      <c r="CN23" s="711"/>
      <c r="CO23" s="711"/>
      <c r="CP23" s="711"/>
      <c r="CQ23" s="712"/>
      <c r="CR23" s="710" t="s">
        <v>288</v>
      </c>
      <c r="CS23" s="711"/>
      <c r="CT23" s="711"/>
      <c r="CU23" s="711"/>
      <c r="CV23" s="711"/>
      <c r="CW23" s="711"/>
      <c r="CX23" s="711"/>
      <c r="CY23" s="712"/>
      <c r="CZ23" s="710" t="s">
        <v>289</v>
      </c>
      <c r="DA23" s="711"/>
      <c r="DB23" s="711"/>
      <c r="DC23" s="712"/>
      <c r="DD23" s="710" t="s">
        <v>290</v>
      </c>
      <c r="DE23" s="711"/>
      <c r="DF23" s="711"/>
      <c r="DG23" s="711"/>
      <c r="DH23" s="711"/>
      <c r="DI23" s="711"/>
      <c r="DJ23" s="711"/>
      <c r="DK23" s="712"/>
      <c r="DL23" s="748" t="s">
        <v>291</v>
      </c>
      <c r="DM23" s="749"/>
      <c r="DN23" s="749"/>
      <c r="DO23" s="749"/>
      <c r="DP23" s="749"/>
      <c r="DQ23" s="749"/>
      <c r="DR23" s="749"/>
      <c r="DS23" s="749"/>
      <c r="DT23" s="749"/>
      <c r="DU23" s="749"/>
      <c r="DV23" s="750"/>
      <c r="DW23" s="710" t="s">
        <v>292</v>
      </c>
      <c r="DX23" s="711"/>
      <c r="DY23" s="711"/>
      <c r="DZ23" s="711"/>
      <c r="EA23" s="711"/>
      <c r="EB23" s="711"/>
      <c r="EC23" s="712"/>
    </row>
    <row r="24" spans="2:133" ht="11.25" customHeight="1" x14ac:dyDescent="0.15">
      <c r="B24" s="655" t="s">
        <v>293</v>
      </c>
      <c r="C24" s="656"/>
      <c r="D24" s="656"/>
      <c r="E24" s="656"/>
      <c r="F24" s="656"/>
      <c r="G24" s="656"/>
      <c r="H24" s="656"/>
      <c r="I24" s="656"/>
      <c r="J24" s="656"/>
      <c r="K24" s="656"/>
      <c r="L24" s="656"/>
      <c r="M24" s="656"/>
      <c r="N24" s="656"/>
      <c r="O24" s="656"/>
      <c r="P24" s="656"/>
      <c r="Q24" s="657"/>
      <c r="R24" s="658" t="s">
        <v>140</v>
      </c>
      <c r="S24" s="659"/>
      <c r="T24" s="659"/>
      <c r="U24" s="659"/>
      <c r="V24" s="659"/>
      <c r="W24" s="659"/>
      <c r="X24" s="659"/>
      <c r="Y24" s="660"/>
      <c r="Z24" s="696" t="s">
        <v>237</v>
      </c>
      <c r="AA24" s="696"/>
      <c r="AB24" s="696"/>
      <c r="AC24" s="696"/>
      <c r="AD24" s="697" t="s">
        <v>140</v>
      </c>
      <c r="AE24" s="697"/>
      <c r="AF24" s="697"/>
      <c r="AG24" s="697"/>
      <c r="AH24" s="697"/>
      <c r="AI24" s="697"/>
      <c r="AJ24" s="697"/>
      <c r="AK24" s="697"/>
      <c r="AL24" s="661" t="s">
        <v>140</v>
      </c>
      <c r="AM24" s="662"/>
      <c r="AN24" s="662"/>
      <c r="AO24" s="698"/>
      <c r="AP24" s="655" t="s">
        <v>294</v>
      </c>
      <c r="AQ24" s="735"/>
      <c r="AR24" s="735"/>
      <c r="AS24" s="735"/>
      <c r="AT24" s="735"/>
      <c r="AU24" s="735"/>
      <c r="AV24" s="735"/>
      <c r="AW24" s="735"/>
      <c r="AX24" s="735"/>
      <c r="AY24" s="735"/>
      <c r="AZ24" s="735"/>
      <c r="BA24" s="735"/>
      <c r="BB24" s="735"/>
      <c r="BC24" s="735"/>
      <c r="BD24" s="735"/>
      <c r="BE24" s="735"/>
      <c r="BF24" s="736"/>
      <c r="BG24" s="658" t="s">
        <v>237</v>
      </c>
      <c r="BH24" s="659"/>
      <c r="BI24" s="659"/>
      <c r="BJ24" s="659"/>
      <c r="BK24" s="659"/>
      <c r="BL24" s="659"/>
      <c r="BM24" s="659"/>
      <c r="BN24" s="660"/>
      <c r="BO24" s="696" t="s">
        <v>139</v>
      </c>
      <c r="BP24" s="696"/>
      <c r="BQ24" s="696"/>
      <c r="BR24" s="696"/>
      <c r="BS24" s="697" t="s">
        <v>237</v>
      </c>
      <c r="BT24" s="697"/>
      <c r="BU24" s="697"/>
      <c r="BV24" s="697"/>
      <c r="BW24" s="697"/>
      <c r="BX24" s="697"/>
      <c r="BY24" s="697"/>
      <c r="BZ24" s="697"/>
      <c r="CA24" s="697"/>
      <c r="CB24" s="737"/>
      <c r="CD24" s="716" t="s">
        <v>295</v>
      </c>
      <c r="CE24" s="717"/>
      <c r="CF24" s="717"/>
      <c r="CG24" s="717"/>
      <c r="CH24" s="717"/>
      <c r="CI24" s="717"/>
      <c r="CJ24" s="717"/>
      <c r="CK24" s="717"/>
      <c r="CL24" s="717"/>
      <c r="CM24" s="717"/>
      <c r="CN24" s="717"/>
      <c r="CO24" s="717"/>
      <c r="CP24" s="717"/>
      <c r="CQ24" s="718"/>
      <c r="CR24" s="713">
        <v>7529603</v>
      </c>
      <c r="CS24" s="714"/>
      <c r="CT24" s="714"/>
      <c r="CU24" s="714"/>
      <c r="CV24" s="714"/>
      <c r="CW24" s="714"/>
      <c r="CX24" s="714"/>
      <c r="CY24" s="739"/>
      <c r="CZ24" s="740">
        <v>42.9</v>
      </c>
      <c r="DA24" s="722"/>
      <c r="DB24" s="722"/>
      <c r="DC24" s="742"/>
      <c r="DD24" s="738">
        <v>4501312</v>
      </c>
      <c r="DE24" s="714"/>
      <c r="DF24" s="714"/>
      <c r="DG24" s="714"/>
      <c r="DH24" s="714"/>
      <c r="DI24" s="714"/>
      <c r="DJ24" s="714"/>
      <c r="DK24" s="739"/>
      <c r="DL24" s="738">
        <v>4031913</v>
      </c>
      <c r="DM24" s="714"/>
      <c r="DN24" s="714"/>
      <c r="DO24" s="714"/>
      <c r="DP24" s="714"/>
      <c r="DQ24" s="714"/>
      <c r="DR24" s="714"/>
      <c r="DS24" s="714"/>
      <c r="DT24" s="714"/>
      <c r="DU24" s="714"/>
      <c r="DV24" s="739"/>
      <c r="DW24" s="740">
        <v>44</v>
      </c>
      <c r="DX24" s="722"/>
      <c r="DY24" s="722"/>
      <c r="DZ24" s="722"/>
      <c r="EA24" s="722"/>
      <c r="EB24" s="722"/>
      <c r="EC24" s="741"/>
    </row>
    <row r="25" spans="2:133" ht="11.25" customHeight="1" x14ac:dyDescent="0.15">
      <c r="B25" s="655" t="s">
        <v>296</v>
      </c>
      <c r="C25" s="656"/>
      <c r="D25" s="656"/>
      <c r="E25" s="656"/>
      <c r="F25" s="656"/>
      <c r="G25" s="656"/>
      <c r="H25" s="656"/>
      <c r="I25" s="656"/>
      <c r="J25" s="656"/>
      <c r="K25" s="656"/>
      <c r="L25" s="656"/>
      <c r="M25" s="656"/>
      <c r="N25" s="656"/>
      <c r="O25" s="656"/>
      <c r="P25" s="656"/>
      <c r="Q25" s="657"/>
      <c r="R25" s="658">
        <v>9755651</v>
      </c>
      <c r="S25" s="659"/>
      <c r="T25" s="659"/>
      <c r="U25" s="659"/>
      <c r="V25" s="659"/>
      <c r="W25" s="659"/>
      <c r="X25" s="659"/>
      <c r="Y25" s="660"/>
      <c r="Z25" s="696">
        <v>53.2</v>
      </c>
      <c r="AA25" s="696"/>
      <c r="AB25" s="696"/>
      <c r="AC25" s="696"/>
      <c r="AD25" s="697">
        <v>9036164</v>
      </c>
      <c r="AE25" s="697"/>
      <c r="AF25" s="697"/>
      <c r="AG25" s="697"/>
      <c r="AH25" s="697"/>
      <c r="AI25" s="697"/>
      <c r="AJ25" s="697"/>
      <c r="AK25" s="697"/>
      <c r="AL25" s="661">
        <v>99.8</v>
      </c>
      <c r="AM25" s="662"/>
      <c r="AN25" s="662"/>
      <c r="AO25" s="698"/>
      <c r="AP25" s="655" t="s">
        <v>297</v>
      </c>
      <c r="AQ25" s="735"/>
      <c r="AR25" s="735"/>
      <c r="AS25" s="735"/>
      <c r="AT25" s="735"/>
      <c r="AU25" s="735"/>
      <c r="AV25" s="735"/>
      <c r="AW25" s="735"/>
      <c r="AX25" s="735"/>
      <c r="AY25" s="735"/>
      <c r="AZ25" s="735"/>
      <c r="BA25" s="735"/>
      <c r="BB25" s="735"/>
      <c r="BC25" s="735"/>
      <c r="BD25" s="735"/>
      <c r="BE25" s="735"/>
      <c r="BF25" s="736"/>
      <c r="BG25" s="658" t="s">
        <v>140</v>
      </c>
      <c r="BH25" s="659"/>
      <c r="BI25" s="659"/>
      <c r="BJ25" s="659"/>
      <c r="BK25" s="659"/>
      <c r="BL25" s="659"/>
      <c r="BM25" s="659"/>
      <c r="BN25" s="660"/>
      <c r="BO25" s="696" t="s">
        <v>140</v>
      </c>
      <c r="BP25" s="696"/>
      <c r="BQ25" s="696"/>
      <c r="BR25" s="696"/>
      <c r="BS25" s="697" t="s">
        <v>140</v>
      </c>
      <c r="BT25" s="697"/>
      <c r="BU25" s="697"/>
      <c r="BV25" s="697"/>
      <c r="BW25" s="697"/>
      <c r="BX25" s="697"/>
      <c r="BY25" s="697"/>
      <c r="BZ25" s="697"/>
      <c r="CA25" s="697"/>
      <c r="CB25" s="737"/>
      <c r="CD25" s="655" t="s">
        <v>298</v>
      </c>
      <c r="CE25" s="656"/>
      <c r="CF25" s="656"/>
      <c r="CG25" s="656"/>
      <c r="CH25" s="656"/>
      <c r="CI25" s="656"/>
      <c r="CJ25" s="656"/>
      <c r="CK25" s="656"/>
      <c r="CL25" s="656"/>
      <c r="CM25" s="656"/>
      <c r="CN25" s="656"/>
      <c r="CO25" s="656"/>
      <c r="CP25" s="656"/>
      <c r="CQ25" s="657"/>
      <c r="CR25" s="658">
        <v>2304704</v>
      </c>
      <c r="CS25" s="671"/>
      <c r="CT25" s="671"/>
      <c r="CU25" s="671"/>
      <c r="CV25" s="671"/>
      <c r="CW25" s="671"/>
      <c r="CX25" s="671"/>
      <c r="CY25" s="672"/>
      <c r="CZ25" s="661">
        <v>13.1</v>
      </c>
      <c r="DA25" s="673"/>
      <c r="DB25" s="673"/>
      <c r="DC25" s="674"/>
      <c r="DD25" s="664">
        <v>1871051</v>
      </c>
      <c r="DE25" s="671"/>
      <c r="DF25" s="671"/>
      <c r="DG25" s="671"/>
      <c r="DH25" s="671"/>
      <c r="DI25" s="671"/>
      <c r="DJ25" s="671"/>
      <c r="DK25" s="672"/>
      <c r="DL25" s="664">
        <v>1775555</v>
      </c>
      <c r="DM25" s="671"/>
      <c r="DN25" s="671"/>
      <c r="DO25" s="671"/>
      <c r="DP25" s="671"/>
      <c r="DQ25" s="671"/>
      <c r="DR25" s="671"/>
      <c r="DS25" s="671"/>
      <c r="DT25" s="671"/>
      <c r="DU25" s="671"/>
      <c r="DV25" s="672"/>
      <c r="DW25" s="661">
        <v>19.399999999999999</v>
      </c>
      <c r="DX25" s="673"/>
      <c r="DY25" s="673"/>
      <c r="DZ25" s="673"/>
      <c r="EA25" s="673"/>
      <c r="EB25" s="673"/>
      <c r="EC25" s="685"/>
    </row>
    <row r="26" spans="2:133" ht="11.25" customHeight="1" x14ac:dyDescent="0.15">
      <c r="B26" s="655" t="s">
        <v>299</v>
      </c>
      <c r="C26" s="656"/>
      <c r="D26" s="656"/>
      <c r="E26" s="656"/>
      <c r="F26" s="656"/>
      <c r="G26" s="656"/>
      <c r="H26" s="656"/>
      <c r="I26" s="656"/>
      <c r="J26" s="656"/>
      <c r="K26" s="656"/>
      <c r="L26" s="656"/>
      <c r="M26" s="656"/>
      <c r="N26" s="656"/>
      <c r="O26" s="656"/>
      <c r="P26" s="656"/>
      <c r="Q26" s="657"/>
      <c r="R26" s="658">
        <v>4100</v>
      </c>
      <c r="S26" s="659"/>
      <c r="T26" s="659"/>
      <c r="U26" s="659"/>
      <c r="V26" s="659"/>
      <c r="W26" s="659"/>
      <c r="X26" s="659"/>
      <c r="Y26" s="660"/>
      <c r="Z26" s="696">
        <v>0</v>
      </c>
      <c r="AA26" s="696"/>
      <c r="AB26" s="696"/>
      <c r="AC26" s="696"/>
      <c r="AD26" s="697">
        <v>4100</v>
      </c>
      <c r="AE26" s="697"/>
      <c r="AF26" s="697"/>
      <c r="AG26" s="697"/>
      <c r="AH26" s="697"/>
      <c r="AI26" s="697"/>
      <c r="AJ26" s="697"/>
      <c r="AK26" s="697"/>
      <c r="AL26" s="661">
        <v>0</v>
      </c>
      <c r="AM26" s="662"/>
      <c r="AN26" s="662"/>
      <c r="AO26" s="698"/>
      <c r="AP26" s="655" t="s">
        <v>300</v>
      </c>
      <c r="AQ26" s="735"/>
      <c r="AR26" s="735"/>
      <c r="AS26" s="735"/>
      <c r="AT26" s="735"/>
      <c r="AU26" s="735"/>
      <c r="AV26" s="735"/>
      <c r="AW26" s="735"/>
      <c r="AX26" s="735"/>
      <c r="AY26" s="735"/>
      <c r="AZ26" s="735"/>
      <c r="BA26" s="735"/>
      <c r="BB26" s="735"/>
      <c r="BC26" s="735"/>
      <c r="BD26" s="735"/>
      <c r="BE26" s="735"/>
      <c r="BF26" s="736"/>
      <c r="BG26" s="658" t="s">
        <v>237</v>
      </c>
      <c r="BH26" s="659"/>
      <c r="BI26" s="659"/>
      <c r="BJ26" s="659"/>
      <c r="BK26" s="659"/>
      <c r="BL26" s="659"/>
      <c r="BM26" s="659"/>
      <c r="BN26" s="660"/>
      <c r="BO26" s="696" t="s">
        <v>140</v>
      </c>
      <c r="BP26" s="696"/>
      <c r="BQ26" s="696"/>
      <c r="BR26" s="696"/>
      <c r="BS26" s="697" t="s">
        <v>140</v>
      </c>
      <c r="BT26" s="697"/>
      <c r="BU26" s="697"/>
      <c r="BV26" s="697"/>
      <c r="BW26" s="697"/>
      <c r="BX26" s="697"/>
      <c r="BY26" s="697"/>
      <c r="BZ26" s="697"/>
      <c r="CA26" s="697"/>
      <c r="CB26" s="737"/>
      <c r="CD26" s="655" t="s">
        <v>301</v>
      </c>
      <c r="CE26" s="656"/>
      <c r="CF26" s="656"/>
      <c r="CG26" s="656"/>
      <c r="CH26" s="656"/>
      <c r="CI26" s="656"/>
      <c r="CJ26" s="656"/>
      <c r="CK26" s="656"/>
      <c r="CL26" s="656"/>
      <c r="CM26" s="656"/>
      <c r="CN26" s="656"/>
      <c r="CO26" s="656"/>
      <c r="CP26" s="656"/>
      <c r="CQ26" s="657"/>
      <c r="CR26" s="658">
        <v>1200571</v>
      </c>
      <c r="CS26" s="659"/>
      <c r="CT26" s="659"/>
      <c r="CU26" s="659"/>
      <c r="CV26" s="659"/>
      <c r="CW26" s="659"/>
      <c r="CX26" s="659"/>
      <c r="CY26" s="660"/>
      <c r="CZ26" s="661">
        <v>6.8</v>
      </c>
      <c r="DA26" s="673"/>
      <c r="DB26" s="673"/>
      <c r="DC26" s="674"/>
      <c r="DD26" s="664">
        <v>947122</v>
      </c>
      <c r="DE26" s="659"/>
      <c r="DF26" s="659"/>
      <c r="DG26" s="659"/>
      <c r="DH26" s="659"/>
      <c r="DI26" s="659"/>
      <c r="DJ26" s="659"/>
      <c r="DK26" s="660"/>
      <c r="DL26" s="664" t="s">
        <v>140</v>
      </c>
      <c r="DM26" s="659"/>
      <c r="DN26" s="659"/>
      <c r="DO26" s="659"/>
      <c r="DP26" s="659"/>
      <c r="DQ26" s="659"/>
      <c r="DR26" s="659"/>
      <c r="DS26" s="659"/>
      <c r="DT26" s="659"/>
      <c r="DU26" s="659"/>
      <c r="DV26" s="660"/>
      <c r="DW26" s="661" t="s">
        <v>140</v>
      </c>
      <c r="DX26" s="673"/>
      <c r="DY26" s="673"/>
      <c r="DZ26" s="673"/>
      <c r="EA26" s="673"/>
      <c r="EB26" s="673"/>
      <c r="EC26" s="685"/>
    </row>
    <row r="27" spans="2:133" ht="11.25" customHeight="1" x14ac:dyDescent="0.15">
      <c r="B27" s="655" t="s">
        <v>302</v>
      </c>
      <c r="C27" s="656"/>
      <c r="D27" s="656"/>
      <c r="E27" s="656"/>
      <c r="F27" s="656"/>
      <c r="G27" s="656"/>
      <c r="H27" s="656"/>
      <c r="I27" s="656"/>
      <c r="J27" s="656"/>
      <c r="K27" s="656"/>
      <c r="L27" s="656"/>
      <c r="M27" s="656"/>
      <c r="N27" s="656"/>
      <c r="O27" s="656"/>
      <c r="P27" s="656"/>
      <c r="Q27" s="657"/>
      <c r="R27" s="658">
        <v>100810</v>
      </c>
      <c r="S27" s="659"/>
      <c r="T27" s="659"/>
      <c r="U27" s="659"/>
      <c r="V27" s="659"/>
      <c r="W27" s="659"/>
      <c r="X27" s="659"/>
      <c r="Y27" s="660"/>
      <c r="Z27" s="696">
        <v>0.5</v>
      </c>
      <c r="AA27" s="696"/>
      <c r="AB27" s="696"/>
      <c r="AC27" s="696"/>
      <c r="AD27" s="697" t="s">
        <v>140</v>
      </c>
      <c r="AE27" s="697"/>
      <c r="AF27" s="697"/>
      <c r="AG27" s="697"/>
      <c r="AH27" s="697"/>
      <c r="AI27" s="697"/>
      <c r="AJ27" s="697"/>
      <c r="AK27" s="697"/>
      <c r="AL27" s="661" t="s">
        <v>237</v>
      </c>
      <c r="AM27" s="662"/>
      <c r="AN27" s="662"/>
      <c r="AO27" s="698"/>
      <c r="AP27" s="655" t="s">
        <v>303</v>
      </c>
      <c r="AQ27" s="656"/>
      <c r="AR27" s="656"/>
      <c r="AS27" s="656"/>
      <c r="AT27" s="656"/>
      <c r="AU27" s="656"/>
      <c r="AV27" s="656"/>
      <c r="AW27" s="656"/>
      <c r="AX27" s="656"/>
      <c r="AY27" s="656"/>
      <c r="AZ27" s="656"/>
      <c r="BA27" s="656"/>
      <c r="BB27" s="656"/>
      <c r="BC27" s="656"/>
      <c r="BD27" s="656"/>
      <c r="BE27" s="656"/>
      <c r="BF27" s="657"/>
      <c r="BG27" s="658">
        <v>3052549</v>
      </c>
      <c r="BH27" s="659"/>
      <c r="BI27" s="659"/>
      <c r="BJ27" s="659"/>
      <c r="BK27" s="659"/>
      <c r="BL27" s="659"/>
      <c r="BM27" s="659"/>
      <c r="BN27" s="660"/>
      <c r="BO27" s="696">
        <v>100</v>
      </c>
      <c r="BP27" s="696"/>
      <c r="BQ27" s="696"/>
      <c r="BR27" s="696"/>
      <c r="BS27" s="697" t="s">
        <v>237</v>
      </c>
      <c r="BT27" s="697"/>
      <c r="BU27" s="697"/>
      <c r="BV27" s="697"/>
      <c r="BW27" s="697"/>
      <c r="BX27" s="697"/>
      <c r="BY27" s="697"/>
      <c r="BZ27" s="697"/>
      <c r="CA27" s="697"/>
      <c r="CB27" s="737"/>
      <c r="CD27" s="655" t="s">
        <v>304</v>
      </c>
      <c r="CE27" s="656"/>
      <c r="CF27" s="656"/>
      <c r="CG27" s="656"/>
      <c r="CH27" s="656"/>
      <c r="CI27" s="656"/>
      <c r="CJ27" s="656"/>
      <c r="CK27" s="656"/>
      <c r="CL27" s="656"/>
      <c r="CM27" s="656"/>
      <c r="CN27" s="656"/>
      <c r="CO27" s="656"/>
      <c r="CP27" s="656"/>
      <c r="CQ27" s="657"/>
      <c r="CR27" s="658">
        <v>3374141</v>
      </c>
      <c r="CS27" s="671"/>
      <c r="CT27" s="671"/>
      <c r="CU27" s="671"/>
      <c r="CV27" s="671"/>
      <c r="CW27" s="671"/>
      <c r="CX27" s="671"/>
      <c r="CY27" s="672"/>
      <c r="CZ27" s="661">
        <v>19.2</v>
      </c>
      <c r="DA27" s="673"/>
      <c r="DB27" s="673"/>
      <c r="DC27" s="674"/>
      <c r="DD27" s="664">
        <v>846078</v>
      </c>
      <c r="DE27" s="671"/>
      <c r="DF27" s="671"/>
      <c r="DG27" s="671"/>
      <c r="DH27" s="671"/>
      <c r="DI27" s="671"/>
      <c r="DJ27" s="671"/>
      <c r="DK27" s="672"/>
      <c r="DL27" s="664">
        <v>831320</v>
      </c>
      <c r="DM27" s="671"/>
      <c r="DN27" s="671"/>
      <c r="DO27" s="671"/>
      <c r="DP27" s="671"/>
      <c r="DQ27" s="671"/>
      <c r="DR27" s="671"/>
      <c r="DS27" s="671"/>
      <c r="DT27" s="671"/>
      <c r="DU27" s="671"/>
      <c r="DV27" s="672"/>
      <c r="DW27" s="661">
        <v>9.1</v>
      </c>
      <c r="DX27" s="673"/>
      <c r="DY27" s="673"/>
      <c r="DZ27" s="673"/>
      <c r="EA27" s="673"/>
      <c r="EB27" s="673"/>
      <c r="EC27" s="685"/>
    </row>
    <row r="28" spans="2:133" ht="11.25" customHeight="1" x14ac:dyDescent="0.15">
      <c r="B28" s="655" t="s">
        <v>305</v>
      </c>
      <c r="C28" s="656"/>
      <c r="D28" s="656"/>
      <c r="E28" s="656"/>
      <c r="F28" s="656"/>
      <c r="G28" s="656"/>
      <c r="H28" s="656"/>
      <c r="I28" s="656"/>
      <c r="J28" s="656"/>
      <c r="K28" s="656"/>
      <c r="L28" s="656"/>
      <c r="M28" s="656"/>
      <c r="N28" s="656"/>
      <c r="O28" s="656"/>
      <c r="P28" s="656"/>
      <c r="Q28" s="657"/>
      <c r="R28" s="658">
        <v>221346</v>
      </c>
      <c r="S28" s="659"/>
      <c r="T28" s="659"/>
      <c r="U28" s="659"/>
      <c r="V28" s="659"/>
      <c r="W28" s="659"/>
      <c r="X28" s="659"/>
      <c r="Y28" s="660"/>
      <c r="Z28" s="696">
        <v>1.2</v>
      </c>
      <c r="AA28" s="696"/>
      <c r="AB28" s="696"/>
      <c r="AC28" s="696"/>
      <c r="AD28" s="697">
        <v>5346</v>
      </c>
      <c r="AE28" s="697"/>
      <c r="AF28" s="697"/>
      <c r="AG28" s="697"/>
      <c r="AH28" s="697"/>
      <c r="AI28" s="697"/>
      <c r="AJ28" s="697"/>
      <c r="AK28" s="697"/>
      <c r="AL28" s="661">
        <v>0.1</v>
      </c>
      <c r="AM28" s="662"/>
      <c r="AN28" s="662"/>
      <c r="AO28" s="698"/>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96"/>
      <c r="BP28" s="696"/>
      <c r="BQ28" s="696"/>
      <c r="BR28" s="696"/>
      <c r="BS28" s="664"/>
      <c r="BT28" s="659"/>
      <c r="BU28" s="659"/>
      <c r="BV28" s="659"/>
      <c r="BW28" s="659"/>
      <c r="BX28" s="659"/>
      <c r="BY28" s="659"/>
      <c r="BZ28" s="659"/>
      <c r="CA28" s="659"/>
      <c r="CB28" s="695"/>
      <c r="CD28" s="655" t="s">
        <v>306</v>
      </c>
      <c r="CE28" s="656"/>
      <c r="CF28" s="656"/>
      <c r="CG28" s="656"/>
      <c r="CH28" s="656"/>
      <c r="CI28" s="656"/>
      <c r="CJ28" s="656"/>
      <c r="CK28" s="656"/>
      <c r="CL28" s="656"/>
      <c r="CM28" s="656"/>
      <c r="CN28" s="656"/>
      <c r="CO28" s="656"/>
      <c r="CP28" s="656"/>
      <c r="CQ28" s="657"/>
      <c r="CR28" s="658">
        <v>1850758</v>
      </c>
      <c r="CS28" s="659"/>
      <c r="CT28" s="659"/>
      <c r="CU28" s="659"/>
      <c r="CV28" s="659"/>
      <c r="CW28" s="659"/>
      <c r="CX28" s="659"/>
      <c r="CY28" s="660"/>
      <c r="CZ28" s="661">
        <v>10.6</v>
      </c>
      <c r="DA28" s="673"/>
      <c r="DB28" s="673"/>
      <c r="DC28" s="674"/>
      <c r="DD28" s="664">
        <v>1784183</v>
      </c>
      <c r="DE28" s="659"/>
      <c r="DF28" s="659"/>
      <c r="DG28" s="659"/>
      <c r="DH28" s="659"/>
      <c r="DI28" s="659"/>
      <c r="DJ28" s="659"/>
      <c r="DK28" s="660"/>
      <c r="DL28" s="664">
        <v>1425038</v>
      </c>
      <c r="DM28" s="659"/>
      <c r="DN28" s="659"/>
      <c r="DO28" s="659"/>
      <c r="DP28" s="659"/>
      <c r="DQ28" s="659"/>
      <c r="DR28" s="659"/>
      <c r="DS28" s="659"/>
      <c r="DT28" s="659"/>
      <c r="DU28" s="659"/>
      <c r="DV28" s="660"/>
      <c r="DW28" s="661">
        <v>15.5</v>
      </c>
      <c r="DX28" s="673"/>
      <c r="DY28" s="673"/>
      <c r="DZ28" s="673"/>
      <c r="EA28" s="673"/>
      <c r="EB28" s="673"/>
      <c r="EC28" s="685"/>
    </row>
    <row r="29" spans="2:133" ht="11.25" customHeight="1" x14ac:dyDescent="0.15">
      <c r="B29" s="655" t="s">
        <v>307</v>
      </c>
      <c r="C29" s="656"/>
      <c r="D29" s="656"/>
      <c r="E29" s="656"/>
      <c r="F29" s="656"/>
      <c r="G29" s="656"/>
      <c r="H29" s="656"/>
      <c r="I29" s="656"/>
      <c r="J29" s="656"/>
      <c r="K29" s="656"/>
      <c r="L29" s="656"/>
      <c r="M29" s="656"/>
      <c r="N29" s="656"/>
      <c r="O29" s="656"/>
      <c r="P29" s="656"/>
      <c r="Q29" s="657"/>
      <c r="R29" s="658">
        <v>45405</v>
      </c>
      <c r="S29" s="659"/>
      <c r="T29" s="659"/>
      <c r="U29" s="659"/>
      <c r="V29" s="659"/>
      <c r="W29" s="659"/>
      <c r="X29" s="659"/>
      <c r="Y29" s="660"/>
      <c r="Z29" s="696">
        <v>0.2</v>
      </c>
      <c r="AA29" s="696"/>
      <c r="AB29" s="696"/>
      <c r="AC29" s="696"/>
      <c r="AD29" s="697" t="s">
        <v>237</v>
      </c>
      <c r="AE29" s="697"/>
      <c r="AF29" s="697"/>
      <c r="AG29" s="697"/>
      <c r="AH29" s="697"/>
      <c r="AI29" s="697"/>
      <c r="AJ29" s="697"/>
      <c r="AK29" s="697"/>
      <c r="AL29" s="661" t="s">
        <v>140</v>
      </c>
      <c r="AM29" s="662"/>
      <c r="AN29" s="662"/>
      <c r="AO29" s="698"/>
      <c r="AP29" s="639"/>
      <c r="AQ29" s="640"/>
      <c r="AR29" s="640"/>
      <c r="AS29" s="640"/>
      <c r="AT29" s="640"/>
      <c r="AU29" s="640"/>
      <c r="AV29" s="640"/>
      <c r="AW29" s="640"/>
      <c r="AX29" s="640"/>
      <c r="AY29" s="640"/>
      <c r="AZ29" s="640"/>
      <c r="BA29" s="640"/>
      <c r="BB29" s="640"/>
      <c r="BC29" s="640"/>
      <c r="BD29" s="640"/>
      <c r="BE29" s="640"/>
      <c r="BF29" s="641"/>
      <c r="BG29" s="658"/>
      <c r="BH29" s="659"/>
      <c r="BI29" s="659"/>
      <c r="BJ29" s="659"/>
      <c r="BK29" s="659"/>
      <c r="BL29" s="659"/>
      <c r="BM29" s="659"/>
      <c r="BN29" s="660"/>
      <c r="BO29" s="696"/>
      <c r="BP29" s="696"/>
      <c r="BQ29" s="696"/>
      <c r="BR29" s="696"/>
      <c r="BS29" s="697"/>
      <c r="BT29" s="697"/>
      <c r="BU29" s="697"/>
      <c r="BV29" s="697"/>
      <c r="BW29" s="697"/>
      <c r="BX29" s="697"/>
      <c r="BY29" s="697"/>
      <c r="BZ29" s="697"/>
      <c r="CA29" s="697"/>
      <c r="CB29" s="737"/>
      <c r="CD29" s="677" t="s">
        <v>308</v>
      </c>
      <c r="CE29" s="678"/>
      <c r="CF29" s="655" t="s">
        <v>309</v>
      </c>
      <c r="CG29" s="656"/>
      <c r="CH29" s="656"/>
      <c r="CI29" s="656"/>
      <c r="CJ29" s="656"/>
      <c r="CK29" s="656"/>
      <c r="CL29" s="656"/>
      <c r="CM29" s="656"/>
      <c r="CN29" s="656"/>
      <c r="CO29" s="656"/>
      <c r="CP29" s="656"/>
      <c r="CQ29" s="657"/>
      <c r="CR29" s="658">
        <v>1850758</v>
      </c>
      <c r="CS29" s="671"/>
      <c r="CT29" s="671"/>
      <c r="CU29" s="671"/>
      <c r="CV29" s="671"/>
      <c r="CW29" s="671"/>
      <c r="CX29" s="671"/>
      <c r="CY29" s="672"/>
      <c r="CZ29" s="661">
        <v>10.6</v>
      </c>
      <c r="DA29" s="673"/>
      <c r="DB29" s="673"/>
      <c r="DC29" s="674"/>
      <c r="DD29" s="664">
        <v>1784183</v>
      </c>
      <c r="DE29" s="671"/>
      <c r="DF29" s="671"/>
      <c r="DG29" s="671"/>
      <c r="DH29" s="671"/>
      <c r="DI29" s="671"/>
      <c r="DJ29" s="671"/>
      <c r="DK29" s="672"/>
      <c r="DL29" s="664">
        <v>1425038</v>
      </c>
      <c r="DM29" s="671"/>
      <c r="DN29" s="671"/>
      <c r="DO29" s="671"/>
      <c r="DP29" s="671"/>
      <c r="DQ29" s="671"/>
      <c r="DR29" s="671"/>
      <c r="DS29" s="671"/>
      <c r="DT29" s="671"/>
      <c r="DU29" s="671"/>
      <c r="DV29" s="672"/>
      <c r="DW29" s="661">
        <v>15.5</v>
      </c>
      <c r="DX29" s="673"/>
      <c r="DY29" s="673"/>
      <c r="DZ29" s="673"/>
      <c r="EA29" s="673"/>
      <c r="EB29" s="673"/>
      <c r="EC29" s="685"/>
    </row>
    <row r="30" spans="2:133" ht="11.25" customHeight="1" x14ac:dyDescent="0.15">
      <c r="B30" s="655" t="s">
        <v>310</v>
      </c>
      <c r="C30" s="656"/>
      <c r="D30" s="656"/>
      <c r="E30" s="656"/>
      <c r="F30" s="656"/>
      <c r="G30" s="656"/>
      <c r="H30" s="656"/>
      <c r="I30" s="656"/>
      <c r="J30" s="656"/>
      <c r="K30" s="656"/>
      <c r="L30" s="656"/>
      <c r="M30" s="656"/>
      <c r="N30" s="656"/>
      <c r="O30" s="656"/>
      <c r="P30" s="656"/>
      <c r="Q30" s="657"/>
      <c r="R30" s="658">
        <v>3278104</v>
      </c>
      <c r="S30" s="659"/>
      <c r="T30" s="659"/>
      <c r="U30" s="659"/>
      <c r="V30" s="659"/>
      <c r="W30" s="659"/>
      <c r="X30" s="659"/>
      <c r="Y30" s="660"/>
      <c r="Z30" s="696">
        <v>17.899999999999999</v>
      </c>
      <c r="AA30" s="696"/>
      <c r="AB30" s="696"/>
      <c r="AC30" s="696"/>
      <c r="AD30" s="697" t="s">
        <v>139</v>
      </c>
      <c r="AE30" s="697"/>
      <c r="AF30" s="697"/>
      <c r="AG30" s="697"/>
      <c r="AH30" s="697"/>
      <c r="AI30" s="697"/>
      <c r="AJ30" s="697"/>
      <c r="AK30" s="697"/>
      <c r="AL30" s="661" t="s">
        <v>237</v>
      </c>
      <c r="AM30" s="662"/>
      <c r="AN30" s="662"/>
      <c r="AO30" s="698"/>
      <c r="AP30" s="710" t="s">
        <v>225</v>
      </c>
      <c r="AQ30" s="711"/>
      <c r="AR30" s="711"/>
      <c r="AS30" s="711"/>
      <c r="AT30" s="711"/>
      <c r="AU30" s="711"/>
      <c r="AV30" s="711"/>
      <c r="AW30" s="711"/>
      <c r="AX30" s="711"/>
      <c r="AY30" s="711"/>
      <c r="AZ30" s="711"/>
      <c r="BA30" s="711"/>
      <c r="BB30" s="711"/>
      <c r="BC30" s="711"/>
      <c r="BD30" s="711"/>
      <c r="BE30" s="711"/>
      <c r="BF30" s="712"/>
      <c r="BG30" s="710" t="s">
        <v>311</v>
      </c>
      <c r="BH30" s="728"/>
      <c r="BI30" s="728"/>
      <c r="BJ30" s="728"/>
      <c r="BK30" s="728"/>
      <c r="BL30" s="728"/>
      <c r="BM30" s="728"/>
      <c r="BN30" s="728"/>
      <c r="BO30" s="728"/>
      <c r="BP30" s="728"/>
      <c r="BQ30" s="729"/>
      <c r="BR30" s="710" t="s">
        <v>312</v>
      </c>
      <c r="BS30" s="728"/>
      <c r="BT30" s="728"/>
      <c r="BU30" s="728"/>
      <c r="BV30" s="728"/>
      <c r="BW30" s="728"/>
      <c r="BX30" s="728"/>
      <c r="BY30" s="728"/>
      <c r="BZ30" s="728"/>
      <c r="CA30" s="728"/>
      <c r="CB30" s="729"/>
      <c r="CD30" s="679"/>
      <c r="CE30" s="680"/>
      <c r="CF30" s="655" t="s">
        <v>313</v>
      </c>
      <c r="CG30" s="656"/>
      <c r="CH30" s="656"/>
      <c r="CI30" s="656"/>
      <c r="CJ30" s="656"/>
      <c r="CK30" s="656"/>
      <c r="CL30" s="656"/>
      <c r="CM30" s="656"/>
      <c r="CN30" s="656"/>
      <c r="CO30" s="656"/>
      <c r="CP30" s="656"/>
      <c r="CQ30" s="657"/>
      <c r="CR30" s="658">
        <v>1815474</v>
      </c>
      <c r="CS30" s="659"/>
      <c r="CT30" s="659"/>
      <c r="CU30" s="659"/>
      <c r="CV30" s="659"/>
      <c r="CW30" s="659"/>
      <c r="CX30" s="659"/>
      <c r="CY30" s="660"/>
      <c r="CZ30" s="661">
        <v>10.4</v>
      </c>
      <c r="DA30" s="673"/>
      <c r="DB30" s="673"/>
      <c r="DC30" s="674"/>
      <c r="DD30" s="664">
        <v>1748899</v>
      </c>
      <c r="DE30" s="659"/>
      <c r="DF30" s="659"/>
      <c r="DG30" s="659"/>
      <c r="DH30" s="659"/>
      <c r="DI30" s="659"/>
      <c r="DJ30" s="659"/>
      <c r="DK30" s="660"/>
      <c r="DL30" s="664">
        <v>1389754</v>
      </c>
      <c r="DM30" s="659"/>
      <c r="DN30" s="659"/>
      <c r="DO30" s="659"/>
      <c r="DP30" s="659"/>
      <c r="DQ30" s="659"/>
      <c r="DR30" s="659"/>
      <c r="DS30" s="659"/>
      <c r="DT30" s="659"/>
      <c r="DU30" s="659"/>
      <c r="DV30" s="660"/>
      <c r="DW30" s="661">
        <v>15.2</v>
      </c>
      <c r="DX30" s="673"/>
      <c r="DY30" s="673"/>
      <c r="DZ30" s="673"/>
      <c r="EA30" s="673"/>
      <c r="EB30" s="673"/>
      <c r="EC30" s="685"/>
    </row>
    <row r="31" spans="2:133" ht="11.25" customHeight="1" x14ac:dyDescent="0.15">
      <c r="B31" s="725" t="s">
        <v>314</v>
      </c>
      <c r="C31" s="726"/>
      <c r="D31" s="726"/>
      <c r="E31" s="726"/>
      <c r="F31" s="726"/>
      <c r="G31" s="726"/>
      <c r="H31" s="726"/>
      <c r="I31" s="726"/>
      <c r="J31" s="726"/>
      <c r="K31" s="726"/>
      <c r="L31" s="726"/>
      <c r="M31" s="726"/>
      <c r="N31" s="726"/>
      <c r="O31" s="726"/>
      <c r="P31" s="726"/>
      <c r="Q31" s="727"/>
      <c r="R31" s="658" t="s">
        <v>140</v>
      </c>
      <c r="S31" s="659"/>
      <c r="T31" s="659"/>
      <c r="U31" s="659"/>
      <c r="V31" s="659"/>
      <c r="W31" s="659"/>
      <c r="X31" s="659"/>
      <c r="Y31" s="660"/>
      <c r="Z31" s="696" t="s">
        <v>237</v>
      </c>
      <c r="AA31" s="696"/>
      <c r="AB31" s="696"/>
      <c r="AC31" s="696"/>
      <c r="AD31" s="697" t="s">
        <v>140</v>
      </c>
      <c r="AE31" s="697"/>
      <c r="AF31" s="697"/>
      <c r="AG31" s="697"/>
      <c r="AH31" s="697"/>
      <c r="AI31" s="697"/>
      <c r="AJ31" s="697"/>
      <c r="AK31" s="697"/>
      <c r="AL31" s="661" t="s">
        <v>140</v>
      </c>
      <c r="AM31" s="662"/>
      <c r="AN31" s="662"/>
      <c r="AO31" s="698"/>
      <c r="AP31" s="730" t="s">
        <v>315</v>
      </c>
      <c r="AQ31" s="731"/>
      <c r="AR31" s="731"/>
      <c r="AS31" s="731"/>
      <c r="AT31" s="732" t="s">
        <v>316</v>
      </c>
      <c r="AU31" s="218"/>
      <c r="AV31" s="218"/>
      <c r="AW31" s="218"/>
      <c r="AX31" s="716" t="s">
        <v>189</v>
      </c>
      <c r="AY31" s="717"/>
      <c r="AZ31" s="717"/>
      <c r="BA31" s="717"/>
      <c r="BB31" s="717"/>
      <c r="BC31" s="717"/>
      <c r="BD31" s="717"/>
      <c r="BE31" s="717"/>
      <c r="BF31" s="718"/>
      <c r="BG31" s="720">
        <v>99</v>
      </c>
      <c r="BH31" s="721"/>
      <c r="BI31" s="721"/>
      <c r="BJ31" s="721"/>
      <c r="BK31" s="721"/>
      <c r="BL31" s="721"/>
      <c r="BM31" s="722">
        <v>97.2</v>
      </c>
      <c r="BN31" s="721"/>
      <c r="BO31" s="721"/>
      <c r="BP31" s="721"/>
      <c r="BQ31" s="723"/>
      <c r="BR31" s="720">
        <v>99</v>
      </c>
      <c r="BS31" s="721"/>
      <c r="BT31" s="721"/>
      <c r="BU31" s="721"/>
      <c r="BV31" s="721"/>
      <c r="BW31" s="721"/>
      <c r="BX31" s="722">
        <v>96.9</v>
      </c>
      <c r="BY31" s="721"/>
      <c r="BZ31" s="721"/>
      <c r="CA31" s="721"/>
      <c r="CB31" s="723"/>
      <c r="CD31" s="679"/>
      <c r="CE31" s="680"/>
      <c r="CF31" s="655" t="s">
        <v>317</v>
      </c>
      <c r="CG31" s="656"/>
      <c r="CH31" s="656"/>
      <c r="CI31" s="656"/>
      <c r="CJ31" s="656"/>
      <c r="CK31" s="656"/>
      <c r="CL31" s="656"/>
      <c r="CM31" s="656"/>
      <c r="CN31" s="656"/>
      <c r="CO31" s="656"/>
      <c r="CP31" s="656"/>
      <c r="CQ31" s="657"/>
      <c r="CR31" s="658">
        <v>35284</v>
      </c>
      <c r="CS31" s="671"/>
      <c r="CT31" s="671"/>
      <c r="CU31" s="671"/>
      <c r="CV31" s="671"/>
      <c r="CW31" s="671"/>
      <c r="CX31" s="671"/>
      <c r="CY31" s="672"/>
      <c r="CZ31" s="661">
        <v>0.2</v>
      </c>
      <c r="DA31" s="673"/>
      <c r="DB31" s="673"/>
      <c r="DC31" s="674"/>
      <c r="DD31" s="664">
        <v>35284</v>
      </c>
      <c r="DE31" s="671"/>
      <c r="DF31" s="671"/>
      <c r="DG31" s="671"/>
      <c r="DH31" s="671"/>
      <c r="DI31" s="671"/>
      <c r="DJ31" s="671"/>
      <c r="DK31" s="672"/>
      <c r="DL31" s="664">
        <v>35284</v>
      </c>
      <c r="DM31" s="671"/>
      <c r="DN31" s="671"/>
      <c r="DO31" s="671"/>
      <c r="DP31" s="671"/>
      <c r="DQ31" s="671"/>
      <c r="DR31" s="671"/>
      <c r="DS31" s="671"/>
      <c r="DT31" s="671"/>
      <c r="DU31" s="671"/>
      <c r="DV31" s="672"/>
      <c r="DW31" s="661">
        <v>0.4</v>
      </c>
      <c r="DX31" s="673"/>
      <c r="DY31" s="673"/>
      <c r="DZ31" s="673"/>
      <c r="EA31" s="673"/>
      <c r="EB31" s="673"/>
      <c r="EC31" s="685"/>
    </row>
    <row r="32" spans="2:133" ht="11.25" customHeight="1" x14ac:dyDescent="0.15">
      <c r="B32" s="655" t="s">
        <v>318</v>
      </c>
      <c r="C32" s="656"/>
      <c r="D32" s="656"/>
      <c r="E32" s="656"/>
      <c r="F32" s="656"/>
      <c r="G32" s="656"/>
      <c r="H32" s="656"/>
      <c r="I32" s="656"/>
      <c r="J32" s="656"/>
      <c r="K32" s="656"/>
      <c r="L32" s="656"/>
      <c r="M32" s="656"/>
      <c r="N32" s="656"/>
      <c r="O32" s="656"/>
      <c r="P32" s="656"/>
      <c r="Q32" s="657"/>
      <c r="R32" s="658">
        <v>1162174</v>
      </c>
      <c r="S32" s="659"/>
      <c r="T32" s="659"/>
      <c r="U32" s="659"/>
      <c r="V32" s="659"/>
      <c r="W32" s="659"/>
      <c r="X32" s="659"/>
      <c r="Y32" s="660"/>
      <c r="Z32" s="696">
        <v>6.3</v>
      </c>
      <c r="AA32" s="696"/>
      <c r="AB32" s="696"/>
      <c r="AC32" s="696"/>
      <c r="AD32" s="697" t="s">
        <v>139</v>
      </c>
      <c r="AE32" s="697"/>
      <c r="AF32" s="697"/>
      <c r="AG32" s="697"/>
      <c r="AH32" s="697"/>
      <c r="AI32" s="697"/>
      <c r="AJ32" s="697"/>
      <c r="AK32" s="697"/>
      <c r="AL32" s="661" t="s">
        <v>260</v>
      </c>
      <c r="AM32" s="662"/>
      <c r="AN32" s="662"/>
      <c r="AO32" s="698"/>
      <c r="AP32" s="699"/>
      <c r="AQ32" s="700"/>
      <c r="AR32" s="700"/>
      <c r="AS32" s="700"/>
      <c r="AT32" s="733"/>
      <c r="AU32" s="214" t="s">
        <v>319</v>
      </c>
      <c r="AX32" s="655" t="s">
        <v>320</v>
      </c>
      <c r="AY32" s="656"/>
      <c r="AZ32" s="656"/>
      <c r="BA32" s="656"/>
      <c r="BB32" s="656"/>
      <c r="BC32" s="656"/>
      <c r="BD32" s="656"/>
      <c r="BE32" s="656"/>
      <c r="BF32" s="657"/>
      <c r="BG32" s="724">
        <v>98.8</v>
      </c>
      <c r="BH32" s="671"/>
      <c r="BI32" s="671"/>
      <c r="BJ32" s="671"/>
      <c r="BK32" s="671"/>
      <c r="BL32" s="671"/>
      <c r="BM32" s="662">
        <v>97.3</v>
      </c>
      <c r="BN32" s="671"/>
      <c r="BO32" s="671"/>
      <c r="BP32" s="671"/>
      <c r="BQ32" s="694"/>
      <c r="BR32" s="724">
        <v>99.1</v>
      </c>
      <c r="BS32" s="671"/>
      <c r="BT32" s="671"/>
      <c r="BU32" s="671"/>
      <c r="BV32" s="671"/>
      <c r="BW32" s="671"/>
      <c r="BX32" s="662">
        <v>97.6</v>
      </c>
      <c r="BY32" s="671"/>
      <c r="BZ32" s="671"/>
      <c r="CA32" s="671"/>
      <c r="CB32" s="694"/>
      <c r="CD32" s="681"/>
      <c r="CE32" s="682"/>
      <c r="CF32" s="655" t="s">
        <v>321</v>
      </c>
      <c r="CG32" s="656"/>
      <c r="CH32" s="656"/>
      <c r="CI32" s="656"/>
      <c r="CJ32" s="656"/>
      <c r="CK32" s="656"/>
      <c r="CL32" s="656"/>
      <c r="CM32" s="656"/>
      <c r="CN32" s="656"/>
      <c r="CO32" s="656"/>
      <c r="CP32" s="656"/>
      <c r="CQ32" s="657"/>
      <c r="CR32" s="658" t="s">
        <v>139</v>
      </c>
      <c r="CS32" s="659"/>
      <c r="CT32" s="659"/>
      <c r="CU32" s="659"/>
      <c r="CV32" s="659"/>
      <c r="CW32" s="659"/>
      <c r="CX32" s="659"/>
      <c r="CY32" s="660"/>
      <c r="CZ32" s="661" t="s">
        <v>237</v>
      </c>
      <c r="DA32" s="673"/>
      <c r="DB32" s="673"/>
      <c r="DC32" s="674"/>
      <c r="DD32" s="664" t="s">
        <v>140</v>
      </c>
      <c r="DE32" s="659"/>
      <c r="DF32" s="659"/>
      <c r="DG32" s="659"/>
      <c r="DH32" s="659"/>
      <c r="DI32" s="659"/>
      <c r="DJ32" s="659"/>
      <c r="DK32" s="660"/>
      <c r="DL32" s="664" t="s">
        <v>140</v>
      </c>
      <c r="DM32" s="659"/>
      <c r="DN32" s="659"/>
      <c r="DO32" s="659"/>
      <c r="DP32" s="659"/>
      <c r="DQ32" s="659"/>
      <c r="DR32" s="659"/>
      <c r="DS32" s="659"/>
      <c r="DT32" s="659"/>
      <c r="DU32" s="659"/>
      <c r="DV32" s="660"/>
      <c r="DW32" s="661" t="s">
        <v>140</v>
      </c>
      <c r="DX32" s="673"/>
      <c r="DY32" s="673"/>
      <c r="DZ32" s="673"/>
      <c r="EA32" s="673"/>
      <c r="EB32" s="673"/>
      <c r="EC32" s="685"/>
    </row>
    <row r="33" spans="2:133" ht="11.25" customHeight="1" x14ac:dyDescent="0.15">
      <c r="B33" s="655" t="s">
        <v>322</v>
      </c>
      <c r="C33" s="656"/>
      <c r="D33" s="656"/>
      <c r="E33" s="656"/>
      <c r="F33" s="656"/>
      <c r="G33" s="656"/>
      <c r="H33" s="656"/>
      <c r="I33" s="656"/>
      <c r="J33" s="656"/>
      <c r="K33" s="656"/>
      <c r="L33" s="656"/>
      <c r="M33" s="656"/>
      <c r="N33" s="656"/>
      <c r="O33" s="656"/>
      <c r="P33" s="656"/>
      <c r="Q33" s="657"/>
      <c r="R33" s="658">
        <v>162020</v>
      </c>
      <c r="S33" s="659"/>
      <c r="T33" s="659"/>
      <c r="U33" s="659"/>
      <c r="V33" s="659"/>
      <c r="W33" s="659"/>
      <c r="X33" s="659"/>
      <c r="Y33" s="660"/>
      <c r="Z33" s="696">
        <v>0.9</v>
      </c>
      <c r="AA33" s="696"/>
      <c r="AB33" s="696"/>
      <c r="AC33" s="696"/>
      <c r="AD33" s="697">
        <v>6646</v>
      </c>
      <c r="AE33" s="697"/>
      <c r="AF33" s="697"/>
      <c r="AG33" s="697"/>
      <c r="AH33" s="697"/>
      <c r="AI33" s="697"/>
      <c r="AJ33" s="697"/>
      <c r="AK33" s="697"/>
      <c r="AL33" s="661">
        <v>0.1</v>
      </c>
      <c r="AM33" s="662"/>
      <c r="AN33" s="662"/>
      <c r="AO33" s="698"/>
      <c r="AP33" s="701"/>
      <c r="AQ33" s="702"/>
      <c r="AR33" s="702"/>
      <c r="AS33" s="702"/>
      <c r="AT33" s="734"/>
      <c r="AU33" s="219"/>
      <c r="AV33" s="219"/>
      <c r="AW33" s="219"/>
      <c r="AX33" s="639" t="s">
        <v>323</v>
      </c>
      <c r="AY33" s="640"/>
      <c r="AZ33" s="640"/>
      <c r="BA33" s="640"/>
      <c r="BB33" s="640"/>
      <c r="BC33" s="640"/>
      <c r="BD33" s="640"/>
      <c r="BE33" s="640"/>
      <c r="BF33" s="641"/>
      <c r="BG33" s="719">
        <v>99.1</v>
      </c>
      <c r="BH33" s="643"/>
      <c r="BI33" s="643"/>
      <c r="BJ33" s="643"/>
      <c r="BK33" s="643"/>
      <c r="BL33" s="643"/>
      <c r="BM33" s="689">
        <v>96.8</v>
      </c>
      <c r="BN33" s="643"/>
      <c r="BO33" s="643"/>
      <c r="BP33" s="643"/>
      <c r="BQ33" s="706"/>
      <c r="BR33" s="719">
        <v>98.8</v>
      </c>
      <c r="BS33" s="643"/>
      <c r="BT33" s="643"/>
      <c r="BU33" s="643"/>
      <c r="BV33" s="643"/>
      <c r="BW33" s="643"/>
      <c r="BX33" s="689">
        <v>95.9</v>
      </c>
      <c r="BY33" s="643"/>
      <c r="BZ33" s="643"/>
      <c r="CA33" s="643"/>
      <c r="CB33" s="706"/>
      <c r="CD33" s="655" t="s">
        <v>324</v>
      </c>
      <c r="CE33" s="656"/>
      <c r="CF33" s="656"/>
      <c r="CG33" s="656"/>
      <c r="CH33" s="656"/>
      <c r="CI33" s="656"/>
      <c r="CJ33" s="656"/>
      <c r="CK33" s="656"/>
      <c r="CL33" s="656"/>
      <c r="CM33" s="656"/>
      <c r="CN33" s="656"/>
      <c r="CO33" s="656"/>
      <c r="CP33" s="656"/>
      <c r="CQ33" s="657"/>
      <c r="CR33" s="658">
        <v>8425921</v>
      </c>
      <c r="CS33" s="671"/>
      <c r="CT33" s="671"/>
      <c r="CU33" s="671"/>
      <c r="CV33" s="671"/>
      <c r="CW33" s="671"/>
      <c r="CX33" s="671"/>
      <c r="CY33" s="672"/>
      <c r="CZ33" s="661">
        <v>48</v>
      </c>
      <c r="DA33" s="673"/>
      <c r="DB33" s="673"/>
      <c r="DC33" s="674"/>
      <c r="DD33" s="664">
        <v>6310374</v>
      </c>
      <c r="DE33" s="671"/>
      <c r="DF33" s="671"/>
      <c r="DG33" s="671"/>
      <c r="DH33" s="671"/>
      <c r="DI33" s="671"/>
      <c r="DJ33" s="671"/>
      <c r="DK33" s="672"/>
      <c r="DL33" s="664">
        <v>3543746</v>
      </c>
      <c r="DM33" s="671"/>
      <c r="DN33" s="671"/>
      <c r="DO33" s="671"/>
      <c r="DP33" s="671"/>
      <c r="DQ33" s="671"/>
      <c r="DR33" s="671"/>
      <c r="DS33" s="671"/>
      <c r="DT33" s="671"/>
      <c r="DU33" s="671"/>
      <c r="DV33" s="672"/>
      <c r="DW33" s="661">
        <v>38.700000000000003</v>
      </c>
      <c r="DX33" s="673"/>
      <c r="DY33" s="673"/>
      <c r="DZ33" s="673"/>
      <c r="EA33" s="673"/>
      <c r="EB33" s="673"/>
      <c r="EC33" s="685"/>
    </row>
    <row r="34" spans="2:133" ht="11.25" customHeight="1" x14ac:dyDescent="0.15">
      <c r="B34" s="655" t="s">
        <v>325</v>
      </c>
      <c r="C34" s="656"/>
      <c r="D34" s="656"/>
      <c r="E34" s="656"/>
      <c r="F34" s="656"/>
      <c r="G34" s="656"/>
      <c r="H34" s="656"/>
      <c r="I34" s="656"/>
      <c r="J34" s="656"/>
      <c r="K34" s="656"/>
      <c r="L34" s="656"/>
      <c r="M34" s="656"/>
      <c r="N34" s="656"/>
      <c r="O34" s="656"/>
      <c r="P34" s="656"/>
      <c r="Q34" s="657"/>
      <c r="R34" s="658">
        <v>448710</v>
      </c>
      <c r="S34" s="659"/>
      <c r="T34" s="659"/>
      <c r="U34" s="659"/>
      <c r="V34" s="659"/>
      <c r="W34" s="659"/>
      <c r="X34" s="659"/>
      <c r="Y34" s="660"/>
      <c r="Z34" s="696">
        <v>2.4</v>
      </c>
      <c r="AA34" s="696"/>
      <c r="AB34" s="696"/>
      <c r="AC34" s="696"/>
      <c r="AD34" s="697" t="s">
        <v>237</v>
      </c>
      <c r="AE34" s="697"/>
      <c r="AF34" s="697"/>
      <c r="AG34" s="697"/>
      <c r="AH34" s="697"/>
      <c r="AI34" s="697"/>
      <c r="AJ34" s="697"/>
      <c r="AK34" s="697"/>
      <c r="AL34" s="661" t="s">
        <v>237</v>
      </c>
      <c r="AM34" s="662"/>
      <c r="AN34" s="662"/>
      <c r="AO34" s="698"/>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5" t="s">
        <v>326</v>
      </c>
      <c r="CE34" s="656"/>
      <c r="CF34" s="656"/>
      <c r="CG34" s="656"/>
      <c r="CH34" s="656"/>
      <c r="CI34" s="656"/>
      <c r="CJ34" s="656"/>
      <c r="CK34" s="656"/>
      <c r="CL34" s="656"/>
      <c r="CM34" s="656"/>
      <c r="CN34" s="656"/>
      <c r="CO34" s="656"/>
      <c r="CP34" s="656"/>
      <c r="CQ34" s="657"/>
      <c r="CR34" s="658">
        <v>2314891</v>
      </c>
      <c r="CS34" s="659"/>
      <c r="CT34" s="659"/>
      <c r="CU34" s="659"/>
      <c r="CV34" s="659"/>
      <c r="CW34" s="659"/>
      <c r="CX34" s="659"/>
      <c r="CY34" s="660"/>
      <c r="CZ34" s="661">
        <v>13.2</v>
      </c>
      <c r="DA34" s="673"/>
      <c r="DB34" s="673"/>
      <c r="DC34" s="674"/>
      <c r="DD34" s="664">
        <v>1395143</v>
      </c>
      <c r="DE34" s="659"/>
      <c r="DF34" s="659"/>
      <c r="DG34" s="659"/>
      <c r="DH34" s="659"/>
      <c r="DI34" s="659"/>
      <c r="DJ34" s="659"/>
      <c r="DK34" s="660"/>
      <c r="DL34" s="664">
        <v>1174636</v>
      </c>
      <c r="DM34" s="659"/>
      <c r="DN34" s="659"/>
      <c r="DO34" s="659"/>
      <c r="DP34" s="659"/>
      <c r="DQ34" s="659"/>
      <c r="DR34" s="659"/>
      <c r="DS34" s="659"/>
      <c r="DT34" s="659"/>
      <c r="DU34" s="659"/>
      <c r="DV34" s="660"/>
      <c r="DW34" s="661">
        <v>12.8</v>
      </c>
      <c r="DX34" s="673"/>
      <c r="DY34" s="673"/>
      <c r="DZ34" s="673"/>
      <c r="EA34" s="673"/>
      <c r="EB34" s="673"/>
      <c r="EC34" s="685"/>
    </row>
    <row r="35" spans="2:133" ht="11.25" customHeight="1" x14ac:dyDescent="0.15">
      <c r="B35" s="655" t="s">
        <v>327</v>
      </c>
      <c r="C35" s="656"/>
      <c r="D35" s="656"/>
      <c r="E35" s="656"/>
      <c r="F35" s="656"/>
      <c r="G35" s="656"/>
      <c r="H35" s="656"/>
      <c r="I35" s="656"/>
      <c r="J35" s="656"/>
      <c r="K35" s="656"/>
      <c r="L35" s="656"/>
      <c r="M35" s="656"/>
      <c r="N35" s="656"/>
      <c r="O35" s="656"/>
      <c r="P35" s="656"/>
      <c r="Q35" s="657"/>
      <c r="R35" s="658">
        <v>1038027</v>
      </c>
      <c r="S35" s="659"/>
      <c r="T35" s="659"/>
      <c r="U35" s="659"/>
      <c r="V35" s="659"/>
      <c r="W35" s="659"/>
      <c r="X35" s="659"/>
      <c r="Y35" s="660"/>
      <c r="Z35" s="696">
        <v>5.7</v>
      </c>
      <c r="AA35" s="696"/>
      <c r="AB35" s="696"/>
      <c r="AC35" s="696"/>
      <c r="AD35" s="697" t="s">
        <v>140</v>
      </c>
      <c r="AE35" s="697"/>
      <c r="AF35" s="697"/>
      <c r="AG35" s="697"/>
      <c r="AH35" s="697"/>
      <c r="AI35" s="697"/>
      <c r="AJ35" s="697"/>
      <c r="AK35" s="697"/>
      <c r="AL35" s="661" t="s">
        <v>237</v>
      </c>
      <c r="AM35" s="662"/>
      <c r="AN35" s="662"/>
      <c r="AO35" s="698"/>
      <c r="AP35" s="222"/>
      <c r="AQ35" s="710" t="s">
        <v>328</v>
      </c>
      <c r="AR35" s="711"/>
      <c r="AS35" s="711"/>
      <c r="AT35" s="711"/>
      <c r="AU35" s="711"/>
      <c r="AV35" s="711"/>
      <c r="AW35" s="711"/>
      <c r="AX35" s="711"/>
      <c r="AY35" s="711"/>
      <c r="AZ35" s="711"/>
      <c r="BA35" s="711"/>
      <c r="BB35" s="711"/>
      <c r="BC35" s="711"/>
      <c r="BD35" s="711"/>
      <c r="BE35" s="711"/>
      <c r="BF35" s="712"/>
      <c r="BG35" s="710" t="s">
        <v>329</v>
      </c>
      <c r="BH35" s="711"/>
      <c r="BI35" s="711"/>
      <c r="BJ35" s="711"/>
      <c r="BK35" s="711"/>
      <c r="BL35" s="711"/>
      <c r="BM35" s="711"/>
      <c r="BN35" s="711"/>
      <c r="BO35" s="711"/>
      <c r="BP35" s="711"/>
      <c r="BQ35" s="711"/>
      <c r="BR35" s="711"/>
      <c r="BS35" s="711"/>
      <c r="BT35" s="711"/>
      <c r="BU35" s="711"/>
      <c r="BV35" s="711"/>
      <c r="BW35" s="711"/>
      <c r="BX35" s="711"/>
      <c r="BY35" s="711"/>
      <c r="BZ35" s="711"/>
      <c r="CA35" s="711"/>
      <c r="CB35" s="712"/>
      <c r="CD35" s="655" t="s">
        <v>330</v>
      </c>
      <c r="CE35" s="656"/>
      <c r="CF35" s="656"/>
      <c r="CG35" s="656"/>
      <c r="CH35" s="656"/>
      <c r="CI35" s="656"/>
      <c r="CJ35" s="656"/>
      <c r="CK35" s="656"/>
      <c r="CL35" s="656"/>
      <c r="CM35" s="656"/>
      <c r="CN35" s="656"/>
      <c r="CO35" s="656"/>
      <c r="CP35" s="656"/>
      <c r="CQ35" s="657"/>
      <c r="CR35" s="658">
        <v>60036</v>
      </c>
      <c r="CS35" s="671"/>
      <c r="CT35" s="671"/>
      <c r="CU35" s="671"/>
      <c r="CV35" s="671"/>
      <c r="CW35" s="671"/>
      <c r="CX35" s="671"/>
      <c r="CY35" s="672"/>
      <c r="CZ35" s="661">
        <v>0.3</v>
      </c>
      <c r="DA35" s="673"/>
      <c r="DB35" s="673"/>
      <c r="DC35" s="674"/>
      <c r="DD35" s="664">
        <v>29085</v>
      </c>
      <c r="DE35" s="671"/>
      <c r="DF35" s="671"/>
      <c r="DG35" s="671"/>
      <c r="DH35" s="671"/>
      <c r="DI35" s="671"/>
      <c r="DJ35" s="671"/>
      <c r="DK35" s="672"/>
      <c r="DL35" s="664">
        <v>29085</v>
      </c>
      <c r="DM35" s="671"/>
      <c r="DN35" s="671"/>
      <c r="DO35" s="671"/>
      <c r="DP35" s="671"/>
      <c r="DQ35" s="671"/>
      <c r="DR35" s="671"/>
      <c r="DS35" s="671"/>
      <c r="DT35" s="671"/>
      <c r="DU35" s="671"/>
      <c r="DV35" s="672"/>
      <c r="DW35" s="661">
        <v>0.3</v>
      </c>
      <c r="DX35" s="673"/>
      <c r="DY35" s="673"/>
      <c r="DZ35" s="673"/>
      <c r="EA35" s="673"/>
      <c r="EB35" s="673"/>
      <c r="EC35" s="685"/>
    </row>
    <row r="36" spans="2:133" ht="11.25" customHeight="1" x14ac:dyDescent="0.15">
      <c r="B36" s="655" t="s">
        <v>331</v>
      </c>
      <c r="C36" s="656"/>
      <c r="D36" s="656"/>
      <c r="E36" s="656"/>
      <c r="F36" s="656"/>
      <c r="G36" s="656"/>
      <c r="H36" s="656"/>
      <c r="I36" s="656"/>
      <c r="J36" s="656"/>
      <c r="K36" s="656"/>
      <c r="L36" s="656"/>
      <c r="M36" s="656"/>
      <c r="N36" s="656"/>
      <c r="O36" s="656"/>
      <c r="P36" s="656"/>
      <c r="Q36" s="657"/>
      <c r="R36" s="658">
        <v>1027542</v>
      </c>
      <c r="S36" s="659"/>
      <c r="T36" s="659"/>
      <c r="U36" s="659"/>
      <c r="V36" s="659"/>
      <c r="W36" s="659"/>
      <c r="X36" s="659"/>
      <c r="Y36" s="660"/>
      <c r="Z36" s="696">
        <v>5.6</v>
      </c>
      <c r="AA36" s="696"/>
      <c r="AB36" s="696"/>
      <c r="AC36" s="696"/>
      <c r="AD36" s="697" t="s">
        <v>140</v>
      </c>
      <c r="AE36" s="697"/>
      <c r="AF36" s="697"/>
      <c r="AG36" s="697"/>
      <c r="AH36" s="697"/>
      <c r="AI36" s="697"/>
      <c r="AJ36" s="697"/>
      <c r="AK36" s="697"/>
      <c r="AL36" s="661" t="s">
        <v>140</v>
      </c>
      <c r="AM36" s="662"/>
      <c r="AN36" s="662"/>
      <c r="AO36" s="698"/>
      <c r="AP36" s="222"/>
      <c r="AQ36" s="707" t="s">
        <v>332</v>
      </c>
      <c r="AR36" s="708"/>
      <c r="AS36" s="708"/>
      <c r="AT36" s="708"/>
      <c r="AU36" s="708"/>
      <c r="AV36" s="708"/>
      <c r="AW36" s="708"/>
      <c r="AX36" s="708"/>
      <c r="AY36" s="709"/>
      <c r="AZ36" s="713">
        <v>2305100</v>
      </c>
      <c r="BA36" s="714"/>
      <c r="BB36" s="714"/>
      <c r="BC36" s="714"/>
      <c r="BD36" s="714"/>
      <c r="BE36" s="714"/>
      <c r="BF36" s="715"/>
      <c r="BG36" s="716" t="s">
        <v>333</v>
      </c>
      <c r="BH36" s="717"/>
      <c r="BI36" s="717"/>
      <c r="BJ36" s="717"/>
      <c r="BK36" s="717"/>
      <c r="BL36" s="717"/>
      <c r="BM36" s="717"/>
      <c r="BN36" s="717"/>
      <c r="BO36" s="717"/>
      <c r="BP36" s="717"/>
      <c r="BQ36" s="717"/>
      <c r="BR36" s="717"/>
      <c r="BS36" s="717"/>
      <c r="BT36" s="717"/>
      <c r="BU36" s="718"/>
      <c r="BV36" s="713">
        <v>131391</v>
      </c>
      <c r="BW36" s="714"/>
      <c r="BX36" s="714"/>
      <c r="BY36" s="714"/>
      <c r="BZ36" s="714"/>
      <c r="CA36" s="714"/>
      <c r="CB36" s="715"/>
      <c r="CD36" s="655" t="s">
        <v>334</v>
      </c>
      <c r="CE36" s="656"/>
      <c r="CF36" s="656"/>
      <c r="CG36" s="656"/>
      <c r="CH36" s="656"/>
      <c r="CI36" s="656"/>
      <c r="CJ36" s="656"/>
      <c r="CK36" s="656"/>
      <c r="CL36" s="656"/>
      <c r="CM36" s="656"/>
      <c r="CN36" s="656"/>
      <c r="CO36" s="656"/>
      <c r="CP36" s="656"/>
      <c r="CQ36" s="657"/>
      <c r="CR36" s="658">
        <v>2941540</v>
      </c>
      <c r="CS36" s="659"/>
      <c r="CT36" s="659"/>
      <c r="CU36" s="659"/>
      <c r="CV36" s="659"/>
      <c r="CW36" s="659"/>
      <c r="CX36" s="659"/>
      <c r="CY36" s="660"/>
      <c r="CZ36" s="661">
        <v>16.8</v>
      </c>
      <c r="DA36" s="673"/>
      <c r="DB36" s="673"/>
      <c r="DC36" s="674"/>
      <c r="DD36" s="664">
        <v>2144688</v>
      </c>
      <c r="DE36" s="659"/>
      <c r="DF36" s="659"/>
      <c r="DG36" s="659"/>
      <c r="DH36" s="659"/>
      <c r="DI36" s="659"/>
      <c r="DJ36" s="659"/>
      <c r="DK36" s="660"/>
      <c r="DL36" s="664">
        <v>1288132</v>
      </c>
      <c r="DM36" s="659"/>
      <c r="DN36" s="659"/>
      <c r="DO36" s="659"/>
      <c r="DP36" s="659"/>
      <c r="DQ36" s="659"/>
      <c r="DR36" s="659"/>
      <c r="DS36" s="659"/>
      <c r="DT36" s="659"/>
      <c r="DU36" s="659"/>
      <c r="DV36" s="660"/>
      <c r="DW36" s="661">
        <v>14.1</v>
      </c>
      <c r="DX36" s="673"/>
      <c r="DY36" s="673"/>
      <c r="DZ36" s="673"/>
      <c r="EA36" s="673"/>
      <c r="EB36" s="673"/>
      <c r="EC36" s="685"/>
    </row>
    <row r="37" spans="2:133" ht="11.25" customHeight="1" x14ac:dyDescent="0.15">
      <c r="B37" s="655" t="s">
        <v>335</v>
      </c>
      <c r="C37" s="656"/>
      <c r="D37" s="656"/>
      <c r="E37" s="656"/>
      <c r="F37" s="656"/>
      <c r="G37" s="656"/>
      <c r="H37" s="656"/>
      <c r="I37" s="656"/>
      <c r="J37" s="656"/>
      <c r="K37" s="656"/>
      <c r="L37" s="656"/>
      <c r="M37" s="656"/>
      <c r="N37" s="656"/>
      <c r="O37" s="656"/>
      <c r="P37" s="656"/>
      <c r="Q37" s="657"/>
      <c r="R37" s="658">
        <v>411576</v>
      </c>
      <c r="S37" s="659"/>
      <c r="T37" s="659"/>
      <c r="U37" s="659"/>
      <c r="V37" s="659"/>
      <c r="W37" s="659"/>
      <c r="X37" s="659"/>
      <c r="Y37" s="660"/>
      <c r="Z37" s="696">
        <v>2.2000000000000002</v>
      </c>
      <c r="AA37" s="696"/>
      <c r="AB37" s="696"/>
      <c r="AC37" s="696"/>
      <c r="AD37" s="697">
        <v>1155</v>
      </c>
      <c r="AE37" s="697"/>
      <c r="AF37" s="697"/>
      <c r="AG37" s="697"/>
      <c r="AH37" s="697"/>
      <c r="AI37" s="697"/>
      <c r="AJ37" s="697"/>
      <c r="AK37" s="697"/>
      <c r="AL37" s="661">
        <v>0</v>
      </c>
      <c r="AM37" s="662"/>
      <c r="AN37" s="662"/>
      <c r="AO37" s="698"/>
      <c r="AQ37" s="691" t="s">
        <v>336</v>
      </c>
      <c r="AR37" s="692"/>
      <c r="AS37" s="692"/>
      <c r="AT37" s="692"/>
      <c r="AU37" s="692"/>
      <c r="AV37" s="692"/>
      <c r="AW37" s="692"/>
      <c r="AX37" s="692"/>
      <c r="AY37" s="693"/>
      <c r="AZ37" s="658">
        <v>882311</v>
      </c>
      <c r="BA37" s="659"/>
      <c r="BB37" s="659"/>
      <c r="BC37" s="659"/>
      <c r="BD37" s="671"/>
      <c r="BE37" s="671"/>
      <c r="BF37" s="694"/>
      <c r="BG37" s="655" t="s">
        <v>337</v>
      </c>
      <c r="BH37" s="656"/>
      <c r="BI37" s="656"/>
      <c r="BJ37" s="656"/>
      <c r="BK37" s="656"/>
      <c r="BL37" s="656"/>
      <c r="BM37" s="656"/>
      <c r="BN37" s="656"/>
      <c r="BO37" s="656"/>
      <c r="BP37" s="656"/>
      <c r="BQ37" s="656"/>
      <c r="BR37" s="656"/>
      <c r="BS37" s="656"/>
      <c r="BT37" s="656"/>
      <c r="BU37" s="657"/>
      <c r="BV37" s="658">
        <v>85090</v>
      </c>
      <c r="BW37" s="659"/>
      <c r="BX37" s="659"/>
      <c r="BY37" s="659"/>
      <c r="BZ37" s="659"/>
      <c r="CA37" s="659"/>
      <c r="CB37" s="695"/>
      <c r="CD37" s="655" t="s">
        <v>338</v>
      </c>
      <c r="CE37" s="656"/>
      <c r="CF37" s="656"/>
      <c r="CG37" s="656"/>
      <c r="CH37" s="656"/>
      <c r="CI37" s="656"/>
      <c r="CJ37" s="656"/>
      <c r="CK37" s="656"/>
      <c r="CL37" s="656"/>
      <c r="CM37" s="656"/>
      <c r="CN37" s="656"/>
      <c r="CO37" s="656"/>
      <c r="CP37" s="656"/>
      <c r="CQ37" s="657"/>
      <c r="CR37" s="658">
        <v>869310</v>
      </c>
      <c r="CS37" s="671"/>
      <c r="CT37" s="671"/>
      <c r="CU37" s="671"/>
      <c r="CV37" s="671"/>
      <c r="CW37" s="671"/>
      <c r="CX37" s="671"/>
      <c r="CY37" s="672"/>
      <c r="CZ37" s="661">
        <v>5</v>
      </c>
      <c r="DA37" s="673"/>
      <c r="DB37" s="673"/>
      <c r="DC37" s="674"/>
      <c r="DD37" s="664">
        <v>852224</v>
      </c>
      <c r="DE37" s="671"/>
      <c r="DF37" s="671"/>
      <c r="DG37" s="671"/>
      <c r="DH37" s="671"/>
      <c r="DI37" s="671"/>
      <c r="DJ37" s="671"/>
      <c r="DK37" s="672"/>
      <c r="DL37" s="664">
        <v>852224</v>
      </c>
      <c r="DM37" s="671"/>
      <c r="DN37" s="671"/>
      <c r="DO37" s="671"/>
      <c r="DP37" s="671"/>
      <c r="DQ37" s="671"/>
      <c r="DR37" s="671"/>
      <c r="DS37" s="671"/>
      <c r="DT37" s="671"/>
      <c r="DU37" s="671"/>
      <c r="DV37" s="672"/>
      <c r="DW37" s="661">
        <v>9.3000000000000007</v>
      </c>
      <c r="DX37" s="673"/>
      <c r="DY37" s="673"/>
      <c r="DZ37" s="673"/>
      <c r="EA37" s="673"/>
      <c r="EB37" s="673"/>
      <c r="EC37" s="685"/>
    </row>
    <row r="38" spans="2:133" ht="11.25" customHeight="1" x14ac:dyDescent="0.15">
      <c r="B38" s="655" t="s">
        <v>339</v>
      </c>
      <c r="C38" s="656"/>
      <c r="D38" s="656"/>
      <c r="E38" s="656"/>
      <c r="F38" s="656"/>
      <c r="G38" s="656"/>
      <c r="H38" s="656"/>
      <c r="I38" s="656"/>
      <c r="J38" s="656"/>
      <c r="K38" s="656"/>
      <c r="L38" s="656"/>
      <c r="M38" s="656"/>
      <c r="N38" s="656"/>
      <c r="O38" s="656"/>
      <c r="P38" s="656"/>
      <c r="Q38" s="657"/>
      <c r="R38" s="658">
        <v>695692</v>
      </c>
      <c r="S38" s="659"/>
      <c r="T38" s="659"/>
      <c r="U38" s="659"/>
      <c r="V38" s="659"/>
      <c r="W38" s="659"/>
      <c r="X38" s="659"/>
      <c r="Y38" s="660"/>
      <c r="Z38" s="696">
        <v>3.8</v>
      </c>
      <c r="AA38" s="696"/>
      <c r="AB38" s="696"/>
      <c r="AC38" s="696"/>
      <c r="AD38" s="697" t="s">
        <v>140</v>
      </c>
      <c r="AE38" s="697"/>
      <c r="AF38" s="697"/>
      <c r="AG38" s="697"/>
      <c r="AH38" s="697"/>
      <c r="AI38" s="697"/>
      <c r="AJ38" s="697"/>
      <c r="AK38" s="697"/>
      <c r="AL38" s="661" t="s">
        <v>139</v>
      </c>
      <c r="AM38" s="662"/>
      <c r="AN38" s="662"/>
      <c r="AO38" s="698"/>
      <c r="AQ38" s="691" t="s">
        <v>340</v>
      </c>
      <c r="AR38" s="692"/>
      <c r="AS38" s="692"/>
      <c r="AT38" s="692"/>
      <c r="AU38" s="692"/>
      <c r="AV38" s="692"/>
      <c r="AW38" s="692"/>
      <c r="AX38" s="692"/>
      <c r="AY38" s="693"/>
      <c r="AZ38" s="658">
        <v>56680</v>
      </c>
      <c r="BA38" s="659"/>
      <c r="BB38" s="659"/>
      <c r="BC38" s="659"/>
      <c r="BD38" s="671"/>
      <c r="BE38" s="671"/>
      <c r="BF38" s="694"/>
      <c r="BG38" s="655" t="s">
        <v>341</v>
      </c>
      <c r="BH38" s="656"/>
      <c r="BI38" s="656"/>
      <c r="BJ38" s="656"/>
      <c r="BK38" s="656"/>
      <c r="BL38" s="656"/>
      <c r="BM38" s="656"/>
      <c r="BN38" s="656"/>
      <c r="BO38" s="656"/>
      <c r="BP38" s="656"/>
      <c r="BQ38" s="656"/>
      <c r="BR38" s="656"/>
      <c r="BS38" s="656"/>
      <c r="BT38" s="656"/>
      <c r="BU38" s="657"/>
      <c r="BV38" s="658">
        <v>3972</v>
      </c>
      <c r="BW38" s="659"/>
      <c r="BX38" s="659"/>
      <c r="BY38" s="659"/>
      <c r="BZ38" s="659"/>
      <c r="CA38" s="659"/>
      <c r="CB38" s="695"/>
      <c r="CD38" s="655" t="s">
        <v>342</v>
      </c>
      <c r="CE38" s="656"/>
      <c r="CF38" s="656"/>
      <c r="CG38" s="656"/>
      <c r="CH38" s="656"/>
      <c r="CI38" s="656"/>
      <c r="CJ38" s="656"/>
      <c r="CK38" s="656"/>
      <c r="CL38" s="656"/>
      <c r="CM38" s="656"/>
      <c r="CN38" s="656"/>
      <c r="CO38" s="656"/>
      <c r="CP38" s="656"/>
      <c r="CQ38" s="657"/>
      <c r="CR38" s="658">
        <v>1366109</v>
      </c>
      <c r="CS38" s="659"/>
      <c r="CT38" s="659"/>
      <c r="CU38" s="659"/>
      <c r="CV38" s="659"/>
      <c r="CW38" s="659"/>
      <c r="CX38" s="659"/>
      <c r="CY38" s="660"/>
      <c r="CZ38" s="661">
        <v>7.8</v>
      </c>
      <c r="DA38" s="673"/>
      <c r="DB38" s="673"/>
      <c r="DC38" s="674"/>
      <c r="DD38" s="664">
        <v>1120464</v>
      </c>
      <c r="DE38" s="659"/>
      <c r="DF38" s="659"/>
      <c r="DG38" s="659"/>
      <c r="DH38" s="659"/>
      <c r="DI38" s="659"/>
      <c r="DJ38" s="659"/>
      <c r="DK38" s="660"/>
      <c r="DL38" s="664">
        <v>1051893</v>
      </c>
      <c r="DM38" s="659"/>
      <c r="DN38" s="659"/>
      <c r="DO38" s="659"/>
      <c r="DP38" s="659"/>
      <c r="DQ38" s="659"/>
      <c r="DR38" s="659"/>
      <c r="DS38" s="659"/>
      <c r="DT38" s="659"/>
      <c r="DU38" s="659"/>
      <c r="DV38" s="660"/>
      <c r="DW38" s="661">
        <v>11.5</v>
      </c>
      <c r="DX38" s="673"/>
      <c r="DY38" s="673"/>
      <c r="DZ38" s="673"/>
      <c r="EA38" s="673"/>
      <c r="EB38" s="673"/>
      <c r="EC38" s="685"/>
    </row>
    <row r="39" spans="2:133" ht="11.25" customHeight="1" x14ac:dyDescent="0.15">
      <c r="B39" s="655" t="s">
        <v>343</v>
      </c>
      <c r="C39" s="656"/>
      <c r="D39" s="656"/>
      <c r="E39" s="656"/>
      <c r="F39" s="656"/>
      <c r="G39" s="656"/>
      <c r="H39" s="656"/>
      <c r="I39" s="656"/>
      <c r="J39" s="656"/>
      <c r="K39" s="656"/>
      <c r="L39" s="656"/>
      <c r="M39" s="656"/>
      <c r="N39" s="656"/>
      <c r="O39" s="656"/>
      <c r="P39" s="656"/>
      <c r="Q39" s="657"/>
      <c r="R39" s="658" t="s">
        <v>140</v>
      </c>
      <c r="S39" s="659"/>
      <c r="T39" s="659"/>
      <c r="U39" s="659"/>
      <c r="V39" s="659"/>
      <c r="W39" s="659"/>
      <c r="X39" s="659"/>
      <c r="Y39" s="660"/>
      <c r="Z39" s="696" t="s">
        <v>140</v>
      </c>
      <c r="AA39" s="696"/>
      <c r="AB39" s="696"/>
      <c r="AC39" s="696"/>
      <c r="AD39" s="697" t="s">
        <v>237</v>
      </c>
      <c r="AE39" s="697"/>
      <c r="AF39" s="697"/>
      <c r="AG39" s="697"/>
      <c r="AH39" s="697"/>
      <c r="AI39" s="697"/>
      <c r="AJ39" s="697"/>
      <c r="AK39" s="697"/>
      <c r="AL39" s="661" t="s">
        <v>140</v>
      </c>
      <c r="AM39" s="662"/>
      <c r="AN39" s="662"/>
      <c r="AO39" s="698"/>
      <c r="AQ39" s="691" t="s">
        <v>344</v>
      </c>
      <c r="AR39" s="692"/>
      <c r="AS39" s="692"/>
      <c r="AT39" s="692"/>
      <c r="AU39" s="692"/>
      <c r="AV39" s="692"/>
      <c r="AW39" s="692"/>
      <c r="AX39" s="692"/>
      <c r="AY39" s="693"/>
      <c r="AZ39" s="658" t="s">
        <v>140</v>
      </c>
      <c r="BA39" s="659"/>
      <c r="BB39" s="659"/>
      <c r="BC39" s="659"/>
      <c r="BD39" s="671"/>
      <c r="BE39" s="671"/>
      <c r="BF39" s="694"/>
      <c r="BG39" s="655" t="s">
        <v>345</v>
      </c>
      <c r="BH39" s="656"/>
      <c r="BI39" s="656"/>
      <c r="BJ39" s="656"/>
      <c r="BK39" s="656"/>
      <c r="BL39" s="656"/>
      <c r="BM39" s="656"/>
      <c r="BN39" s="656"/>
      <c r="BO39" s="656"/>
      <c r="BP39" s="656"/>
      <c r="BQ39" s="656"/>
      <c r="BR39" s="656"/>
      <c r="BS39" s="656"/>
      <c r="BT39" s="656"/>
      <c r="BU39" s="657"/>
      <c r="BV39" s="658">
        <v>6652</v>
      </c>
      <c r="BW39" s="659"/>
      <c r="BX39" s="659"/>
      <c r="BY39" s="659"/>
      <c r="BZ39" s="659"/>
      <c r="CA39" s="659"/>
      <c r="CB39" s="695"/>
      <c r="CD39" s="655" t="s">
        <v>346</v>
      </c>
      <c r="CE39" s="656"/>
      <c r="CF39" s="656"/>
      <c r="CG39" s="656"/>
      <c r="CH39" s="656"/>
      <c r="CI39" s="656"/>
      <c r="CJ39" s="656"/>
      <c r="CK39" s="656"/>
      <c r="CL39" s="656"/>
      <c r="CM39" s="656"/>
      <c r="CN39" s="656"/>
      <c r="CO39" s="656"/>
      <c r="CP39" s="656"/>
      <c r="CQ39" s="657"/>
      <c r="CR39" s="658">
        <v>1513345</v>
      </c>
      <c r="CS39" s="671"/>
      <c r="CT39" s="671"/>
      <c r="CU39" s="671"/>
      <c r="CV39" s="671"/>
      <c r="CW39" s="671"/>
      <c r="CX39" s="671"/>
      <c r="CY39" s="672"/>
      <c r="CZ39" s="661">
        <v>8.6</v>
      </c>
      <c r="DA39" s="673"/>
      <c r="DB39" s="673"/>
      <c r="DC39" s="674"/>
      <c r="DD39" s="664">
        <v>1390994</v>
      </c>
      <c r="DE39" s="671"/>
      <c r="DF39" s="671"/>
      <c r="DG39" s="671"/>
      <c r="DH39" s="671"/>
      <c r="DI39" s="671"/>
      <c r="DJ39" s="671"/>
      <c r="DK39" s="672"/>
      <c r="DL39" s="664" t="s">
        <v>140</v>
      </c>
      <c r="DM39" s="671"/>
      <c r="DN39" s="671"/>
      <c r="DO39" s="671"/>
      <c r="DP39" s="671"/>
      <c r="DQ39" s="671"/>
      <c r="DR39" s="671"/>
      <c r="DS39" s="671"/>
      <c r="DT39" s="671"/>
      <c r="DU39" s="671"/>
      <c r="DV39" s="672"/>
      <c r="DW39" s="661" t="s">
        <v>140</v>
      </c>
      <c r="DX39" s="673"/>
      <c r="DY39" s="673"/>
      <c r="DZ39" s="673"/>
      <c r="EA39" s="673"/>
      <c r="EB39" s="673"/>
      <c r="EC39" s="685"/>
    </row>
    <row r="40" spans="2:133" ht="11.25" customHeight="1" x14ac:dyDescent="0.15">
      <c r="B40" s="655" t="s">
        <v>347</v>
      </c>
      <c r="C40" s="656"/>
      <c r="D40" s="656"/>
      <c r="E40" s="656"/>
      <c r="F40" s="656"/>
      <c r="G40" s="656"/>
      <c r="H40" s="656"/>
      <c r="I40" s="656"/>
      <c r="J40" s="656"/>
      <c r="K40" s="656"/>
      <c r="L40" s="656"/>
      <c r="M40" s="656"/>
      <c r="N40" s="656"/>
      <c r="O40" s="656"/>
      <c r="P40" s="656"/>
      <c r="Q40" s="657"/>
      <c r="R40" s="658">
        <v>112816</v>
      </c>
      <c r="S40" s="659"/>
      <c r="T40" s="659"/>
      <c r="U40" s="659"/>
      <c r="V40" s="659"/>
      <c r="W40" s="659"/>
      <c r="X40" s="659"/>
      <c r="Y40" s="660"/>
      <c r="Z40" s="696">
        <v>0.6</v>
      </c>
      <c r="AA40" s="696"/>
      <c r="AB40" s="696"/>
      <c r="AC40" s="696"/>
      <c r="AD40" s="697" t="s">
        <v>139</v>
      </c>
      <c r="AE40" s="697"/>
      <c r="AF40" s="697"/>
      <c r="AG40" s="697"/>
      <c r="AH40" s="697"/>
      <c r="AI40" s="697"/>
      <c r="AJ40" s="697"/>
      <c r="AK40" s="697"/>
      <c r="AL40" s="661" t="s">
        <v>237</v>
      </c>
      <c r="AM40" s="662"/>
      <c r="AN40" s="662"/>
      <c r="AO40" s="698"/>
      <c r="AQ40" s="691" t="s">
        <v>348</v>
      </c>
      <c r="AR40" s="692"/>
      <c r="AS40" s="692"/>
      <c r="AT40" s="692"/>
      <c r="AU40" s="692"/>
      <c r="AV40" s="692"/>
      <c r="AW40" s="692"/>
      <c r="AX40" s="692"/>
      <c r="AY40" s="693"/>
      <c r="AZ40" s="658" t="s">
        <v>140</v>
      </c>
      <c r="BA40" s="659"/>
      <c r="BB40" s="659"/>
      <c r="BC40" s="659"/>
      <c r="BD40" s="671"/>
      <c r="BE40" s="671"/>
      <c r="BF40" s="694"/>
      <c r="BG40" s="699" t="s">
        <v>349</v>
      </c>
      <c r="BH40" s="700"/>
      <c r="BI40" s="700"/>
      <c r="BJ40" s="700"/>
      <c r="BK40" s="700"/>
      <c r="BL40" s="223"/>
      <c r="BM40" s="656" t="s">
        <v>350</v>
      </c>
      <c r="BN40" s="656"/>
      <c r="BO40" s="656"/>
      <c r="BP40" s="656"/>
      <c r="BQ40" s="656"/>
      <c r="BR40" s="656"/>
      <c r="BS40" s="656"/>
      <c r="BT40" s="656"/>
      <c r="BU40" s="657"/>
      <c r="BV40" s="658">
        <v>119</v>
      </c>
      <c r="BW40" s="659"/>
      <c r="BX40" s="659"/>
      <c r="BY40" s="659"/>
      <c r="BZ40" s="659"/>
      <c r="CA40" s="659"/>
      <c r="CB40" s="695"/>
      <c r="CD40" s="655" t="s">
        <v>351</v>
      </c>
      <c r="CE40" s="656"/>
      <c r="CF40" s="656"/>
      <c r="CG40" s="656"/>
      <c r="CH40" s="656"/>
      <c r="CI40" s="656"/>
      <c r="CJ40" s="656"/>
      <c r="CK40" s="656"/>
      <c r="CL40" s="656"/>
      <c r="CM40" s="656"/>
      <c r="CN40" s="656"/>
      <c r="CO40" s="656"/>
      <c r="CP40" s="656"/>
      <c r="CQ40" s="657"/>
      <c r="CR40" s="658">
        <v>230000</v>
      </c>
      <c r="CS40" s="659"/>
      <c r="CT40" s="659"/>
      <c r="CU40" s="659"/>
      <c r="CV40" s="659"/>
      <c r="CW40" s="659"/>
      <c r="CX40" s="659"/>
      <c r="CY40" s="660"/>
      <c r="CZ40" s="661">
        <v>1.3</v>
      </c>
      <c r="DA40" s="673"/>
      <c r="DB40" s="673"/>
      <c r="DC40" s="674"/>
      <c r="DD40" s="664">
        <v>230000</v>
      </c>
      <c r="DE40" s="659"/>
      <c r="DF40" s="659"/>
      <c r="DG40" s="659"/>
      <c r="DH40" s="659"/>
      <c r="DI40" s="659"/>
      <c r="DJ40" s="659"/>
      <c r="DK40" s="660"/>
      <c r="DL40" s="664" t="s">
        <v>140</v>
      </c>
      <c r="DM40" s="659"/>
      <c r="DN40" s="659"/>
      <c r="DO40" s="659"/>
      <c r="DP40" s="659"/>
      <c r="DQ40" s="659"/>
      <c r="DR40" s="659"/>
      <c r="DS40" s="659"/>
      <c r="DT40" s="659"/>
      <c r="DU40" s="659"/>
      <c r="DV40" s="660"/>
      <c r="DW40" s="661" t="s">
        <v>140</v>
      </c>
      <c r="DX40" s="673"/>
      <c r="DY40" s="673"/>
      <c r="DZ40" s="673"/>
      <c r="EA40" s="673"/>
      <c r="EB40" s="673"/>
      <c r="EC40" s="685"/>
    </row>
    <row r="41" spans="2:133" ht="11.25" customHeight="1" x14ac:dyDescent="0.15">
      <c r="B41" s="639" t="s">
        <v>352</v>
      </c>
      <c r="C41" s="640"/>
      <c r="D41" s="640"/>
      <c r="E41" s="640"/>
      <c r="F41" s="640"/>
      <c r="G41" s="640"/>
      <c r="H41" s="640"/>
      <c r="I41" s="640"/>
      <c r="J41" s="640"/>
      <c r="K41" s="640"/>
      <c r="L41" s="640"/>
      <c r="M41" s="640"/>
      <c r="N41" s="640"/>
      <c r="O41" s="640"/>
      <c r="P41" s="640"/>
      <c r="Q41" s="641"/>
      <c r="R41" s="642">
        <v>18351157</v>
      </c>
      <c r="S41" s="683"/>
      <c r="T41" s="683"/>
      <c r="U41" s="683"/>
      <c r="V41" s="683"/>
      <c r="W41" s="683"/>
      <c r="X41" s="683"/>
      <c r="Y41" s="686"/>
      <c r="Z41" s="687">
        <v>100</v>
      </c>
      <c r="AA41" s="687"/>
      <c r="AB41" s="687"/>
      <c r="AC41" s="687"/>
      <c r="AD41" s="688">
        <v>9053411</v>
      </c>
      <c r="AE41" s="688"/>
      <c r="AF41" s="688"/>
      <c r="AG41" s="688"/>
      <c r="AH41" s="688"/>
      <c r="AI41" s="688"/>
      <c r="AJ41" s="688"/>
      <c r="AK41" s="688"/>
      <c r="AL41" s="645">
        <v>100</v>
      </c>
      <c r="AM41" s="689"/>
      <c r="AN41" s="689"/>
      <c r="AO41" s="690"/>
      <c r="AQ41" s="691" t="s">
        <v>353</v>
      </c>
      <c r="AR41" s="692"/>
      <c r="AS41" s="692"/>
      <c r="AT41" s="692"/>
      <c r="AU41" s="692"/>
      <c r="AV41" s="692"/>
      <c r="AW41" s="692"/>
      <c r="AX41" s="692"/>
      <c r="AY41" s="693"/>
      <c r="AZ41" s="658">
        <v>288385</v>
      </c>
      <c r="BA41" s="659"/>
      <c r="BB41" s="659"/>
      <c r="BC41" s="659"/>
      <c r="BD41" s="671"/>
      <c r="BE41" s="671"/>
      <c r="BF41" s="694"/>
      <c r="BG41" s="699"/>
      <c r="BH41" s="700"/>
      <c r="BI41" s="700"/>
      <c r="BJ41" s="700"/>
      <c r="BK41" s="700"/>
      <c r="BL41" s="223"/>
      <c r="BM41" s="656" t="s">
        <v>354</v>
      </c>
      <c r="BN41" s="656"/>
      <c r="BO41" s="656"/>
      <c r="BP41" s="656"/>
      <c r="BQ41" s="656"/>
      <c r="BR41" s="656"/>
      <c r="BS41" s="656"/>
      <c r="BT41" s="656"/>
      <c r="BU41" s="657"/>
      <c r="BV41" s="658" t="s">
        <v>140</v>
      </c>
      <c r="BW41" s="659"/>
      <c r="BX41" s="659"/>
      <c r="BY41" s="659"/>
      <c r="BZ41" s="659"/>
      <c r="CA41" s="659"/>
      <c r="CB41" s="695"/>
      <c r="CD41" s="655" t="s">
        <v>355</v>
      </c>
      <c r="CE41" s="656"/>
      <c r="CF41" s="656"/>
      <c r="CG41" s="656"/>
      <c r="CH41" s="656"/>
      <c r="CI41" s="656"/>
      <c r="CJ41" s="656"/>
      <c r="CK41" s="656"/>
      <c r="CL41" s="656"/>
      <c r="CM41" s="656"/>
      <c r="CN41" s="656"/>
      <c r="CO41" s="656"/>
      <c r="CP41" s="656"/>
      <c r="CQ41" s="657"/>
      <c r="CR41" s="658" t="s">
        <v>140</v>
      </c>
      <c r="CS41" s="671"/>
      <c r="CT41" s="671"/>
      <c r="CU41" s="671"/>
      <c r="CV41" s="671"/>
      <c r="CW41" s="671"/>
      <c r="CX41" s="671"/>
      <c r="CY41" s="672"/>
      <c r="CZ41" s="661" t="s">
        <v>140</v>
      </c>
      <c r="DA41" s="673"/>
      <c r="DB41" s="673"/>
      <c r="DC41" s="674"/>
      <c r="DD41" s="664" t="s">
        <v>237</v>
      </c>
      <c r="DE41" s="671"/>
      <c r="DF41" s="671"/>
      <c r="DG41" s="671"/>
      <c r="DH41" s="671"/>
      <c r="DI41" s="671"/>
      <c r="DJ41" s="671"/>
      <c r="DK41" s="672"/>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15">
      <c r="AQ42" s="703" t="s">
        <v>356</v>
      </c>
      <c r="AR42" s="704"/>
      <c r="AS42" s="704"/>
      <c r="AT42" s="704"/>
      <c r="AU42" s="704"/>
      <c r="AV42" s="704"/>
      <c r="AW42" s="704"/>
      <c r="AX42" s="704"/>
      <c r="AY42" s="705"/>
      <c r="AZ42" s="642">
        <v>1077724</v>
      </c>
      <c r="BA42" s="683"/>
      <c r="BB42" s="683"/>
      <c r="BC42" s="683"/>
      <c r="BD42" s="643"/>
      <c r="BE42" s="643"/>
      <c r="BF42" s="706"/>
      <c r="BG42" s="701"/>
      <c r="BH42" s="702"/>
      <c r="BI42" s="702"/>
      <c r="BJ42" s="702"/>
      <c r="BK42" s="702"/>
      <c r="BL42" s="224"/>
      <c r="BM42" s="640" t="s">
        <v>357</v>
      </c>
      <c r="BN42" s="640"/>
      <c r="BO42" s="640"/>
      <c r="BP42" s="640"/>
      <c r="BQ42" s="640"/>
      <c r="BR42" s="640"/>
      <c r="BS42" s="640"/>
      <c r="BT42" s="640"/>
      <c r="BU42" s="641"/>
      <c r="BV42" s="642">
        <v>403</v>
      </c>
      <c r="BW42" s="683"/>
      <c r="BX42" s="683"/>
      <c r="BY42" s="683"/>
      <c r="BZ42" s="683"/>
      <c r="CA42" s="683"/>
      <c r="CB42" s="684"/>
      <c r="CD42" s="655" t="s">
        <v>358</v>
      </c>
      <c r="CE42" s="656"/>
      <c r="CF42" s="656"/>
      <c r="CG42" s="656"/>
      <c r="CH42" s="656"/>
      <c r="CI42" s="656"/>
      <c r="CJ42" s="656"/>
      <c r="CK42" s="656"/>
      <c r="CL42" s="656"/>
      <c r="CM42" s="656"/>
      <c r="CN42" s="656"/>
      <c r="CO42" s="656"/>
      <c r="CP42" s="656"/>
      <c r="CQ42" s="657"/>
      <c r="CR42" s="658">
        <v>1582525</v>
      </c>
      <c r="CS42" s="671"/>
      <c r="CT42" s="671"/>
      <c r="CU42" s="671"/>
      <c r="CV42" s="671"/>
      <c r="CW42" s="671"/>
      <c r="CX42" s="671"/>
      <c r="CY42" s="672"/>
      <c r="CZ42" s="661">
        <v>9</v>
      </c>
      <c r="DA42" s="673"/>
      <c r="DB42" s="673"/>
      <c r="DC42" s="674"/>
      <c r="DD42" s="664">
        <v>274676</v>
      </c>
      <c r="DE42" s="671"/>
      <c r="DF42" s="671"/>
      <c r="DG42" s="671"/>
      <c r="DH42" s="671"/>
      <c r="DI42" s="671"/>
      <c r="DJ42" s="671"/>
      <c r="DK42" s="672"/>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15">
      <c r="B43" s="214" t="s">
        <v>359</v>
      </c>
      <c r="CD43" s="655" t="s">
        <v>360</v>
      </c>
      <c r="CE43" s="656"/>
      <c r="CF43" s="656"/>
      <c r="CG43" s="656"/>
      <c r="CH43" s="656"/>
      <c r="CI43" s="656"/>
      <c r="CJ43" s="656"/>
      <c r="CK43" s="656"/>
      <c r="CL43" s="656"/>
      <c r="CM43" s="656"/>
      <c r="CN43" s="656"/>
      <c r="CO43" s="656"/>
      <c r="CP43" s="656"/>
      <c r="CQ43" s="657"/>
      <c r="CR43" s="658">
        <v>28420</v>
      </c>
      <c r="CS43" s="671"/>
      <c r="CT43" s="671"/>
      <c r="CU43" s="671"/>
      <c r="CV43" s="671"/>
      <c r="CW43" s="671"/>
      <c r="CX43" s="671"/>
      <c r="CY43" s="672"/>
      <c r="CZ43" s="661">
        <v>0.2</v>
      </c>
      <c r="DA43" s="673"/>
      <c r="DB43" s="673"/>
      <c r="DC43" s="674"/>
      <c r="DD43" s="664">
        <v>28353</v>
      </c>
      <c r="DE43" s="671"/>
      <c r="DF43" s="671"/>
      <c r="DG43" s="671"/>
      <c r="DH43" s="671"/>
      <c r="DI43" s="671"/>
      <c r="DJ43" s="671"/>
      <c r="DK43" s="672"/>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15">
      <c r="B44" s="675" t="s">
        <v>361</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5"/>
      <c r="AA44" s="675"/>
      <c r="AB44" s="675"/>
      <c r="AC44" s="675"/>
      <c r="AD44" s="675"/>
      <c r="AE44" s="675"/>
      <c r="AF44" s="675"/>
      <c r="AG44" s="675"/>
      <c r="AH44" s="675"/>
      <c r="AI44" s="675"/>
      <c r="AJ44" s="675"/>
      <c r="AK44" s="675"/>
      <c r="AL44" s="675"/>
      <c r="AM44" s="675"/>
      <c r="AN44" s="675"/>
      <c r="AO44" s="675"/>
      <c r="AP44" s="675"/>
      <c r="AQ44" s="675"/>
      <c r="AR44" s="675"/>
      <c r="AS44" s="675"/>
      <c r="AT44" s="675"/>
      <c r="AU44" s="675"/>
      <c r="AV44" s="675"/>
      <c r="AW44" s="675"/>
      <c r="AX44" s="675"/>
      <c r="AY44" s="675"/>
      <c r="AZ44" s="675"/>
      <c r="BA44" s="675"/>
      <c r="BB44" s="675"/>
      <c r="BC44" s="675"/>
      <c r="BD44" s="675"/>
      <c r="BE44" s="675"/>
      <c r="BF44" s="675"/>
      <c r="BG44" s="675"/>
      <c r="BH44" s="675"/>
      <c r="BI44" s="675"/>
      <c r="BJ44" s="675"/>
      <c r="BK44" s="675"/>
      <c r="BL44" s="675"/>
      <c r="BM44" s="675"/>
      <c r="BN44" s="675"/>
      <c r="BO44" s="675"/>
      <c r="BP44" s="675"/>
      <c r="BQ44" s="675"/>
      <c r="BR44" s="675"/>
      <c r="BS44" s="675"/>
      <c r="BT44" s="675"/>
      <c r="BU44" s="675"/>
      <c r="BV44" s="675"/>
      <c r="BW44" s="675"/>
      <c r="BX44" s="675"/>
      <c r="BY44" s="675"/>
      <c r="BZ44" s="675"/>
      <c r="CA44" s="675"/>
      <c r="CB44" s="675"/>
      <c r="CC44" s="676"/>
      <c r="CD44" s="677" t="s">
        <v>308</v>
      </c>
      <c r="CE44" s="678"/>
      <c r="CF44" s="655" t="s">
        <v>362</v>
      </c>
      <c r="CG44" s="656"/>
      <c r="CH44" s="656"/>
      <c r="CI44" s="656"/>
      <c r="CJ44" s="656"/>
      <c r="CK44" s="656"/>
      <c r="CL44" s="656"/>
      <c r="CM44" s="656"/>
      <c r="CN44" s="656"/>
      <c r="CO44" s="656"/>
      <c r="CP44" s="656"/>
      <c r="CQ44" s="657"/>
      <c r="CR44" s="658">
        <v>1296393</v>
      </c>
      <c r="CS44" s="659"/>
      <c r="CT44" s="659"/>
      <c r="CU44" s="659"/>
      <c r="CV44" s="659"/>
      <c r="CW44" s="659"/>
      <c r="CX44" s="659"/>
      <c r="CY44" s="660"/>
      <c r="CZ44" s="661">
        <v>7.4</v>
      </c>
      <c r="DA44" s="662"/>
      <c r="DB44" s="662"/>
      <c r="DC44" s="663"/>
      <c r="DD44" s="664">
        <v>255258</v>
      </c>
      <c r="DE44" s="659"/>
      <c r="DF44" s="659"/>
      <c r="DG44" s="659"/>
      <c r="DH44" s="659"/>
      <c r="DI44" s="659"/>
      <c r="DJ44" s="659"/>
      <c r="DK44" s="660"/>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15">
      <c r="B45" s="675" t="s">
        <v>363</v>
      </c>
      <c r="C45" s="675"/>
      <c r="D45" s="675"/>
      <c r="E45" s="675"/>
      <c r="F45" s="675"/>
      <c r="G45" s="675"/>
      <c r="H45" s="675"/>
      <c r="I45" s="675"/>
      <c r="J45" s="675"/>
      <c r="K45" s="675"/>
      <c r="L45" s="675"/>
      <c r="M45" s="675"/>
      <c r="N45" s="675"/>
      <c r="O45" s="675"/>
      <c r="P45" s="675"/>
      <c r="Q45" s="675"/>
      <c r="R45" s="675"/>
      <c r="S45" s="675"/>
      <c r="T45" s="675"/>
      <c r="U45" s="675"/>
      <c r="V45" s="675"/>
      <c r="W45" s="675"/>
      <c r="X45" s="675"/>
      <c r="Y45" s="675"/>
      <c r="Z45" s="675"/>
      <c r="AA45" s="675"/>
      <c r="AB45" s="675"/>
      <c r="AC45" s="675"/>
      <c r="AD45" s="675"/>
      <c r="AE45" s="675"/>
      <c r="AF45" s="675"/>
      <c r="AG45" s="675"/>
      <c r="AH45" s="675"/>
      <c r="AI45" s="675"/>
      <c r="AJ45" s="675"/>
      <c r="AK45" s="675"/>
      <c r="AL45" s="675"/>
      <c r="AM45" s="675"/>
      <c r="AN45" s="675"/>
      <c r="AO45" s="675"/>
      <c r="AP45" s="675"/>
      <c r="AQ45" s="675"/>
      <c r="AR45" s="675"/>
      <c r="AS45" s="675"/>
      <c r="AT45" s="675"/>
      <c r="AU45" s="675"/>
      <c r="AV45" s="675"/>
      <c r="AW45" s="675"/>
      <c r="AX45" s="675"/>
      <c r="AY45" s="675"/>
      <c r="AZ45" s="675"/>
      <c r="BA45" s="675"/>
      <c r="BB45" s="675"/>
      <c r="BC45" s="675"/>
      <c r="BD45" s="675"/>
      <c r="BE45" s="675"/>
      <c r="BF45" s="675"/>
      <c r="BG45" s="675"/>
      <c r="BH45" s="675"/>
      <c r="BI45" s="675"/>
      <c r="BJ45" s="675"/>
      <c r="BK45" s="675"/>
      <c r="BL45" s="675"/>
      <c r="BM45" s="675"/>
      <c r="BN45" s="675"/>
      <c r="BO45" s="675"/>
      <c r="BP45" s="675"/>
      <c r="BQ45" s="675"/>
      <c r="BR45" s="675"/>
      <c r="BS45" s="675"/>
      <c r="BT45" s="675"/>
      <c r="BU45" s="675"/>
      <c r="BV45" s="675"/>
      <c r="BW45" s="675"/>
      <c r="BX45" s="675"/>
      <c r="BY45" s="675"/>
      <c r="BZ45" s="675"/>
      <c r="CA45" s="675"/>
      <c r="CB45" s="675"/>
      <c r="CC45" s="676"/>
      <c r="CD45" s="679"/>
      <c r="CE45" s="680"/>
      <c r="CF45" s="655" t="s">
        <v>364</v>
      </c>
      <c r="CG45" s="656"/>
      <c r="CH45" s="656"/>
      <c r="CI45" s="656"/>
      <c r="CJ45" s="656"/>
      <c r="CK45" s="656"/>
      <c r="CL45" s="656"/>
      <c r="CM45" s="656"/>
      <c r="CN45" s="656"/>
      <c r="CO45" s="656"/>
      <c r="CP45" s="656"/>
      <c r="CQ45" s="657"/>
      <c r="CR45" s="658">
        <v>502283</v>
      </c>
      <c r="CS45" s="671"/>
      <c r="CT45" s="671"/>
      <c r="CU45" s="671"/>
      <c r="CV45" s="671"/>
      <c r="CW45" s="671"/>
      <c r="CX45" s="671"/>
      <c r="CY45" s="672"/>
      <c r="CZ45" s="661">
        <v>2.9</v>
      </c>
      <c r="DA45" s="673"/>
      <c r="DB45" s="673"/>
      <c r="DC45" s="674"/>
      <c r="DD45" s="664">
        <v>65098</v>
      </c>
      <c r="DE45" s="671"/>
      <c r="DF45" s="671"/>
      <c r="DG45" s="671"/>
      <c r="DH45" s="671"/>
      <c r="DI45" s="671"/>
      <c r="DJ45" s="671"/>
      <c r="DK45" s="672"/>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15">
      <c r="B46" s="225"/>
      <c r="CD46" s="679"/>
      <c r="CE46" s="680"/>
      <c r="CF46" s="655" t="s">
        <v>365</v>
      </c>
      <c r="CG46" s="656"/>
      <c r="CH46" s="656"/>
      <c r="CI46" s="656"/>
      <c r="CJ46" s="656"/>
      <c r="CK46" s="656"/>
      <c r="CL46" s="656"/>
      <c r="CM46" s="656"/>
      <c r="CN46" s="656"/>
      <c r="CO46" s="656"/>
      <c r="CP46" s="656"/>
      <c r="CQ46" s="657"/>
      <c r="CR46" s="658">
        <v>692836</v>
      </c>
      <c r="CS46" s="659"/>
      <c r="CT46" s="659"/>
      <c r="CU46" s="659"/>
      <c r="CV46" s="659"/>
      <c r="CW46" s="659"/>
      <c r="CX46" s="659"/>
      <c r="CY46" s="660"/>
      <c r="CZ46" s="661">
        <v>4</v>
      </c>
      <c r="DA46" s="662"/>
      <c r="DB46" s="662"/>
      <c r="DC46" s="663"/>
      <c r="DD46" s="664">
        <v>157097</v>
      </c>
      <c r="DE46" s="659"/>
      <c r="DF46" s="659"/>
      <c r="DG46" s="659"/>
      <c r="DH46" s="659"/>
      <c r="DI46" s="659"/>
      <c r="DJ46" s="659"/>
      <c r="DK46" s="660"/>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15">
      <c r="B47" s="225"/>
      <c r="CD47" s="679"/>
      <c r="CE47" s="680"/>
      <c r="CF47" s="655" t="s">
        <v>366</v>
      </c>
      <c r="CG47" s="656"/>
      <c r="CH47" s="656"/>
      <c r="CI47" s="656"/>
      <c r="CJ47" s="656"/>
      <c r="CK47" s="656"/>
      <c r="CL47" s="656"/>
      <c r="CM47" s="656"/>
      <c r="CN47" s="656"/>
      <c r="CO47" s="656"/>
      <c r="CP47" s="656"/>
      <c r="CQ47" s="657"/>
      <c r="CR47" s="658">
        <v>286132</v>
      </c>
      <c r="CS47" s="671"/>
      <c r="CT47" s="671"/>
      <c r="CU47" s="671"/>
      <c r="CV47" s="671"/>
      <c r="CW47" s="671"/>
      <c r="CX47" s="671"/>
      <c r="CY47" s="672"/>
      <c r="CZ47" s="661">
        <v>1.6</v>
      </c>
      <c r="DA47" s="673"/>
      <c r="DB47" s="673"/>
      <c r="DC47" s="674"/>
      <c r="DD47" s="664">
        <v>19418</v>
      </c>
      <c r="DE47" s="671"/>
      <c r="DF47" s="671"/>
      <c r="DG47" s="671"/>
      <c r="DH47" s="671"/>
      <c r="DI47" s="671"/>
      <c r="DJ47" s="671"/>
      <c r="DK47" s="672"/>
      <c r="DL47" s="665"/>
      <c r="DM47" s="666"/>
      <c r="DN47" s="666"/>
      <c r="DO47" s="666"/>
      <c r="DP47" s="666"/>
      <c r="DQ47" s="666"/>
      <c r="DR47" s="666"/>
      <c r="DS47" s="666"/>
      <c r="DT47" s="666"/>
      <c r="DU47" s="666"/>
      <c r="DV47" s="667"/>
      <c r="DW47" s="668"/>
      <c r="DX47" s="669"/>
      <c r="DY47" s="669"/>
      <c r="DZ47" s="669"/>
      <c r="EA47" s="669"/>
      <c r="EB47" s="669"/>
      <c r="EC47" s="670"/>
    </row>
    <row r="48" spans="2:133" x14ac:dyDescent="0.15">
      <c r="B48" s="225"/>
      <c r="CD48" s="681"/>
      <c r="CE48" s="682"/>
      <c r="CF48" s="655" t="s">
        <v>367</v>
      </c>
      <c r="CG48" s="656"/>
      <c r="CH48" s="656"/>
      <c r="CI48" s="656"/>
      <c r="CJ48" s="656"/>
      <c r="CK48" s="656"/>
      <c r="CL48" s="656"/>
      <c r="CM48" s="656"/>
      <c r="CN48" s="656"/>
      <c r="CO48" s="656"/>
      <c r="CP48" s="656"/>
      <c r="CQ48" s="657"/>
      <c r="CR48" s="658" t="s">
        <v>139</v>
      </c>
      <c r="CS48" s="659"/>
      <c r="CT48" s="659"/>
      <c r="CU48" s="659"/>
      <c r="CV48" s="659"/>
      <c r="CW48" s="659"/>
      <c r="CX48" s="659"/>
      <c r="CY48" s="660"/>
      <c r="CZ48" s="661" t="s">
        <v>140</v>
      </c>
      <c r="DA48" s="662"/>
      <c r="DB48" s="662"/>
      <c r="DC48" s="663"/>
      <c r="DD48" s="664" t="s">
        <v>140</v>
      </c>
      <c r="DE48" s="659"/>
      <c r="DF48" s="659"/>
      <c r="DG48" s="659"/>
      <c r="DH48" s="659"/>
      <c r="DI48" s="659"/>
      <c r="DJ48" s="659"/>
      <c r="DK48" s="660"/>
      <c r="DL48" s="665"/>
      <c r="DM48" s="666"/>
      <c r="DN48" s="666"/>
      <c r="DO48" s="666"/>
      <c r="DP48" s="666"/>
      <c r="DQ48" s="666"/>
      <c r="DR48" s="666"/>
      <c r="DS48" s="666"/>
      <c r="DT48" s="666"/>
      <c r="DU48" s="666"/>
      <c r="DV48" s="667"/>
      <c r="DW48" s="668"/>
      <c r="DX48" s="669"/>
      <c r="DY48" s="669"/>
      <c r="DZ48" s="669"/>
      <c r="EA48" s="669"/>
      <c r="EB48" s="669"/>
      <c r="EC48" s="670"/>
    </row>
    <row r="49" spans="2:133" ht="11.25" customHeight="1" x14ac:dyDescent="0.15">
      <c r="B49" s="225"/>
      <c r="CD49" s="639" t="s">
        <v>368</v>
      </c>
      <c r="CE49" s="640"/>
      <c r="CF49" s="640"/>
      <c r="CG49" s="640"/>
      <c r="CH49" s="640"/>
      <c r="CI49" s="640"/>
      <c r="CJ49" s="640"/>
      <c r="CK49" s="640"/>
      <c r="CL49" s="640"/>
      <c r="CM49" s="640"/>
      <c r="CN49" s="640"/>
      <c r="CO49" s="640"/>
      <c r="CP49" s="640"/>
      <c r="CQ49" s="641"/>
      <c r="CR49" s="642">
        <v>17538049</v>
      </c>
      <c r="CS49" s="643"/>
      <c r="CT49" s="643"/>
      <c r="CU49" s="643"/>
      <c r="CV49" s="643"/>
      <c r="CW49" s="643"/>
      <c r="CX49" s="643"/>
      <c r="CY49" s="644"/>
      <c r="CZ49" s="645">
        <v>100</v>
      </c>
      <c r="DA49" s="646"/>
      <c r="DB49" s="646"/>
      <c r="DC49" s="647"/>
      <c r="DD49" s="648">
        <v>11086362</v>
      </c>
      <c r="DE49" s="643"/>
      <c r="DF49" s="643"/>
      <c r="DG49" s="643"/>
      <c r="DH49" s="643"/>
      <c r="DI49" s="643"/>
      <c r="DJ49" s="643"/>
      <c r="DK49" s="644"/>
      <c r="DL49" s="649"/>
      <c r="DM49" s="650"/>
      <c r="DN49" s="650"/>
      <c r="DO49" s="650"/>
      <c r="DP49" s="650"/>
      <c r="DQ49" s="650"/>
      <c r="DR49" s="650"/>
      <c r="DS49" s="650"/>
      <c r="DT49" s="650"/>
      <c r="DU49" s="650"/>
      <c r="DV49" s="651"/>
      <c r="DW49" s="652"/>
      <c r="DX49" s="653"/>
      <c r="DY49" s="653"/>
      <c r="DZ49" s="653"/>
      <c r="EA49" s="653"/>
      <c r="EB49" s="653"/>
      <c r="EC49" s="654"/>
    </row>
  </sheetData>
  <sheetProtection algorithmName="SHA-512" hashValue="qA93ECrJC/DzKooMvF+F6Eol6oq2VGwItoiaXmxp9t+ig3t7rRA9p040UEEWMXtmH4s7EPD3/IqZS9rGOhZgNQ==" saltValue="enDMJF1FjZkSoUqMbY1G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369</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370</v>
      </c>
      <c r="DK2" s="1129"/>
      <c r="DL2" s="1129"/>
      <c r="DM2" s="1129"/>
      <c r="DN2" s="1129"/>
      <c r="DO2" s="1130"/>
      <c r="DP2" s="228"/>
      <c r="DQ2" s="1128" t="s">
        <v>371</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6" t="s">
        <v>372</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7" t="s">
        <v>373</v>
      </c>
      <c r="BR4" s="767"/>
      <c r="BS4" s="767"/>
      <c r="BT4" s="767"/>
      <c r="BU4" s="767"/>
      <c r="BV4" s="767"/>
      <c r="BW4" s="767"/>
      <c r="BX4" s="767"/>
      <c r="BY4" s="767"/>
      <c r="BZ4" s="767"/>
      <c r="CA4" s="767"/>
      <c r="CB4" s="767"/>
      <c r="CC4" s="767"/>
      <c r="CD4" s="767"/>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234"/>
    </row>
    <row r="5" spans="1:131" s="235" customFormat="1" ht="26.25" customHeight="1" x14ac:dyDescent="0.15">
      <c r="A5" s="1032" t="s">
        <v>374</v>
      </c>
      <c r="B5" s="1033"/>
      <c r="C5" s="1033"/>
      <c r="D5" s="1033"/>
      <c r="E5" s="1033"/>
      <c r="F5" s="1033"/>
      <c r="G5" s="1033"/>
      <c r="H5" s="1033"/>
      <c r="I5" s="1033"/>
      <c r="J5" s="1033"/>
      <c r="K5" s="1033"/>
      <c r="L5" s="1033"/>
      <c r="M5" s="1033"/>
      <c r="N5" s="1033"/>
      <c r="O5" s="1033"/>
      <c r="P5" s="1034"/>
      <c r="Q5" s="1038" t="s">
        <v>375</v>
      </c>
      <c r="R5" s="1039"/>
      <c r="S5" s="1039"/>
      <c r="T5" s="1039"/>
      <c r="U5" s="1040"/>
      <c r="V5" s="1038" t="s">
        <v>376</v>
      </c>
      <c r="W5" s="1039"/>
      <c r="X5" s="1039"/>
      <c r="Y5" s="1039"/>
      <c r="Z5" s="1040"/>
      <c r="AA5" s="1038" t="s">
        <v>377</v>
      </c>
      <c r="AB5" s="1039"/>
      <c r="AC5" s="1039"/>
      <c r="AD5" s="1039"/>
      <c r="AE5" s="1039"/>
      <c r="AF5" s="1131" t="s">
        <v>378</v>
      </c>
      <c r="AG5" s="1039"/>
      <c r="AH5" s="1039"/>
      <c r="AI5" s="1039"/>
      <c r="AJ5" s="1052"/>
      <c r="AK5" s="1039" t="s">
        <v>379</v>
      </c>
      <c r="AL5" s="1039"/>
      <c r="AM5" s="1039"/>
      <c r="AN5" s="1039"/>
      <c r="AO5" s="1040"/>
      <c r="AP5" s="1038" t="s">
        <v>380</v>
      </c>
      <c r="AQ5" s="1039"/>
      <c r="AR5" s="1039"/>
      <c r="AS5" s="1039"/>
      <c r="AT5" s="1040"/>
      <c r="AU5" s="1038" t="s">
        <v>381</v>
      </c>
      <c r="AV5" s="1039"/>
      <c r="AW5" s="1039"/>
      <c r="AX5" s="1039"/>
      <c r="AY5" s="1052"/>
      <c r="AZ5" s="232"/>
      <c r="BA5" s="232"/>
      <c r="BB5" s="232"/>
      <c r="BC5" s="232"/>
      <c r="BD5" s="232"/>
      <c r="BE5" s="233"/>
      <c r="BF5" s="233"/>
      <c r="BG5" s="233"/>
      <c r="BH5" s="233"/>
      <c r="BI5" s="233"/>
      <c r="BJ5" s="233"/>
      <c r="BK5" s="233"/>
      <c r="BL5" s="233"/>
      <c r="BM5" s="233"/>
      <c r="BN5" s="233"/>
      <c r="BO5" s="233"/>
      <c r="BP5" s="233"/>
      <c r="BQ5" s="1032" t="s">
        <v>382</v>
      </c>
      <c r="BR5" s="1033"/>
      <c r="BS5" s="1033"/>
      <c r="BT5" s="1033"/>
      <c r="BU5" s="1033"/>
      <c r="BV5" s="1033"/>
      <c r="BW5" s="1033"/>
      <c r="BX5" s="1033"/>
      <c r="BY5" s="1033"/>
      <c r="BZ5" s="1033"/>
      <c r="CA5" s="1033"/>
      <c r="CB5" s="1033"/>
      <c r="CC5" s="1033"/>
      <c r="CD5" s="1033"/>
      <c r="CE5" s="1033"/>
      <c r="CF5" s="1033"/>
      <c r="CG5" s="1034"/>
      <c r="CH5" s="1038" t="s">
        <v>383</v>
      </c>
      <c r="CI5" s="1039"/>
      <c r="CJ5" s="1039"/>
      <c r="CK5" s="1039"/>
      <c r="CL5" s="1040"/>
      <c r="CM5" s="1038" t="s">
        <v>384</v>
      </c>
      <c r="CN5" s="1039"/>
      <c r="CO5" s="1039"/>
      <c r="CP5" s="1039"/>
      <c r="CQ5" s="1040"/>
      <c r="CR5" s="1038" t="s">
        <v>385</v>
      </c>
      <c r="CS5" s="1039"/>
      <c r="CT5" s="1039"/>
      <c r="CU5" s="1039"/>
      <c r="CV5" s="1040"/>
      <c r="CW5" s="1038" t="s">
        <v>386</v>
      </c>
      <c r="CX5" s="1039"/>
      <c r="CY5" s="1039"/>
      <c r="CZ5" s="1039"/>
      <c r="DA5" s="1040"/>
      <c r="DB5" s="1038" t="s">
        <v>387</v>
      </c>
      <c r="DC5" s="1039"/>
      <c r="DD5" s="1039"/>
      <c r="DE5" s="1039"/>
      <c r="DF5" s="1040"/>
      <c r="DG5" s="1121" t="s">
        <v>388</v>
      </c>
      <c r="DH5" s="1122"/>
      <c r="DI5" s="1122"/>
      <c r="DJ5" s="1122"/>
      <c r="DK5" s="1123"/>
      <c r="DL5" s="1121" t="s">
        <v>389</v>
      </c>
      <c r="DM5" s="1122"/>
      <c r="DN5" s="1122"/>
      <c r="DO5" s="1122"/>
      <c r="DP5" s="1123"/>
      <c r="DQ5" s="1038" t="s">
        <v>390</v>
      </c>
      <c r="DR5" s="1039"/>
      <c r="DS5" s="1039"/>
      <c r="DT5" s="1039"/>
      <c r="DU5" s="1040"/>
      <c r="DV5" s="1038" t="s">
        <v>381</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15">
      <c r="A7" s="236">
        <v>1</v>
      </c>
      <c r="B7" s="1084" t="s">
        <v>391</v>
      </c>
      <c r="C7" s="1085"/>
      <c r="D7" s="1085"/>
      <c r="E7" s="1085"/>
      <c r="F7" s="1085"/>
      <c r="G7" s="1085"/>
      <c r="H7" s="1085"/>
      <c r="I7" s="1085"/>
      <c r="J7" s="1085"/>
      <c r="K7" s="1085"/>
      <c r="L7" s="1085"/>
      <c r="M7" s="1085"/>
      <c r="N7" s="1085"/>
      <c r="O7" s="1085"/>
      <c r="P7" s="1086"/>
      <c r="Q7" s="1139">
        <v>18192</v>
      </c>
      <c r="R7" s="1140"/>
      <c r="S7" s="1140"/>
      <c r="T7" s="1140"/>
      <c r="U7" s="1140"/>
      <c r="V7" s="1140">
        <v>17383</v>
      </c>
      <c r="W7" s="1140"/>
      <c r="X7" s="1140"/>
      <c r="Y7" s="1140"/>
      <c r="Z7" s="1140"/>
      <c r="AA7" s="1140">
        <v>809</v>
      </c>
      <c r="AB7" s="1140"/>
      <c r="AC7" s="1140"/>
      <c r="AD7" s="1140"/>
      <c r="AE7" s="1141"/>
      <c r="AF7" s="1142">
        <v>692</v>
      </c>
      <c r="AG7" s="1143"/>
      <c r="AH7" s="1143"/>
      <c r="AI7" s="1143"/>
      <c r="AJ7" s="1144"/>
      <c r="AK7" s="1145">
        <v>1024</v>
      </c>
      <c r="AL7" s="1146"/>
      <c r="AM7" s="1146"/>
      <c r="AN7" s="1146"/>
      <c r="AO7" s="1146"/>
      <c r="AP7" s="1146">
        <v>11085</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608</v>
      </c>
      <c r="BT7" s="1137"/>
      <c r="BU7" s="1137"/>
      <c r="BV7" s="1137"/>
      <c r="BW7" s="1137"/>
      <c r="BX7" s="1137"/>
      <c r="BY7" s="1137"/>
      <c r="BZ7" s="1137"/>
      <c r="CA7" s="1137"/>
      <c r="CB7" s="1137"/>
      <c r="CC7" s="1137"/>
      <c r="CD7" s="1137"/>
      <c r="CE7" s="1137"/>
      <c r="CF7" s="1137"/>
      <c r="CG7" s="1149"/>
      <c r="CH7" s="1133">
        <f>ROUND((39410099)/1000000,0)</f>
        <v>39</v>
      </c>
      <c r="CI7" s="1134"/>
      <c r="CJ7" s="1134"/>
      <c r="CK7" s="1134"/>
      <c r="CL7" s="1135"/>
      <c r="CM7" s="1133">
        <f>ROUND((332992923)/1000000,0)</f>
        <v>333</v>
      </c>
      <c r="CN7" s="1134"/>
      <c r="CO7" s="1134"/>
      <c r="CP7" s="1134"/>
      <c r="CQ7" s="1135"/>
      <c r="CR7" s="1133">
        <f>ROUND((77200000)/1000000,0)</f>
        <v>77</v>
      </c>
      <c r="CS7" s="1134"/>
      <c r="CT7" s="1134"/>
      <c r="CU7" s="1134"/>
      <c r="CV7" s="1135"/>
      <c r="CW7" s="1133" t="s">
        <v>515</v>
      </c>
      <c r="CX7" s="1134"/>
      <c r="CY7" s="1134"/>
      <c r="CZ7" s="1134"/>
      <c r="DA7" s="1135"/>
      <c r="DB7" s="1133" t="s">
        <v>515</v>
      </c>
      <c r="DC7" s="1134"/>
      <c r="DD7" s="1134"/>
      <c r="DE7" s="1134"/>
      <c r="DF7" s="1135"/>
      <c r="DG7" s="1133" t="s">
        <v>515</v>
      </c>
      <c r="DH7" s="1134"/>
      <c r="DI7" s="1134"/>
      <c r="DJ7" s="1134"/>
      <c r="DK7" s="1135"/>
      <c r="DL7" s="1133" t="s">
        <v>515</v>
      </c>
      <c r="DM7" s="1134"/>
      <c r="DN7" s="1134"/>
      <c r="DO7" s="1134"/>
      <c r="DP7" s="1135"/>
      <c r="DQ7" s="1133" t="s">
        <v>515</v>
      </c>
      <c r="DR7" s="1134"/>
      <c r="DS7" s="1134"/>
      <c r="DT7" s="1134"/>
      <c r="DU7" s="1135"/>
      <c r="DV7" s="1136"/>
      <c r="DW7" s="1137"/>
      <c r="DX7" s="1137"/>
      <c r="DY7" s="1137"/>
      <c r="DZ7" s="1138"/>
      <c r="EA7" s="234"/>
    </row>
    <row r="8" spans="1:131" s="235" customFormat="1" ht="26.25" customHeight="1" x14ac:dyDescent="0.15">
      <c r="A8" s="238">
        <v>2</v>
      </c>
      <c r="B8" s="1067" t="s">
        <v>392</v>
      </c>
      <c r="C8" s="1068"/>
      <c r="D8" s="1068"/>
      <c r="E8" s="1068"/>
      <c r="F8" s="1068"/>
      <c r="G8" s="1068"/>
      <c r="H8" s="1068"/>
      <c r="I8" s="1068"/>
      <c r="J8" s="1068"/>
      <c r="K8" s="1068"/>
      <c r="L8" s="1068"/>
      <c r="M8" s="1068"/>
      <c r="N8" s="1068"/>
      <c r="O8" s="1068"/>
      <c r="P8" s="1069"/>
      <c r="Q8" s="1075">
        <v>160</v>
      </c>
      <c r="R8" s="1076"/>
      <c r="S8" s="1076"/>
      <c r="T8" s="1076"/>
      <c r="U8" s="1076"/>
      <c r="V8" s="1076">
        <v>155</v>
      </c>
      <c r="W8" s="1076"/>
      <c r="X8" s="1076"/>
      <c r="Y8" s="1076"/>
      <c r="Z8" s="1076"/>
      <c r="AA8" s="1076">
        <v>5</v>
      </c>
      <c r="AB8" s="1076"/>
      <c r="AC8" s="1076"/>
      <c r="AD8" s="1076"/>
      <c r="AE8" s="1077"/>
      <c r="AF8" s="1072">
        <v>5</v>
      </c>
      <c r="AG8" s="1073"/>
      <c r="AH8" s="1073"/>
      <c r="AI8" s="1073"/>
      <c r="AJ8" s="1074"/>
      <c r="AK8" s="1117">
        <v>14</v>
      </c>
      <c r="AL8" s="1118"/>
      <c r="AM8" s="1118"/>
      <c r="AN8" s="1118"/>
      <c r="AO8" s="1118"/>
      <c r="AP8" s="1118" t="s">
        <v>576</v>
      </c>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577</v>
      </c>
      <c r="BT8" s="1030"/>
      <c r="BU8" s="1030"/>
      <c r="BV8" s="1030"/>
      <c r="BW8" s="1030"/>
      <c r="BX8" s="1030"/>
      <c r="BY8" s="1030"/>
      <c r="BZ8" s="1030"/>
      <c r="CA8" s="1030"/>
      <c r="CB8" s="1030"/>
      <c r="CC8" s="1030"/>
      <c r="CD8" s="1030"/>
      <c r="CE8" s="1030"/>
      <c r="CF8" s="1030"/>
      <c r="CG8" s="1051"/>
      <c r="CH8" s="1026">
        <f>ROUND((5234650)/1000000,0)</f>
        <v>5</v>
      </c>
      <c r="CI8" s="1027"/>
      <c r="CJ8" s="1027"/>
      <c r="CK8" s="1027"/>
      <c r="CL8" s="1028"/>
      <c r="CM8" s="1026">
        <f>ROUND((145552658)/1000000,0)</f>
        <v>146</v>
      </c>
      <c r="CN8" s="1027"/>
      <c r="CO8" s="1027"/>
      <c r="CP8" s="1027"/>
      <c r="CQ8" s="1028"/>
      <c r="CR8" s="1026">
        <f>ROUND((5000000)/1000000,0)</f>
        <v>5</v>
      </c>
      <c r="CS8" s="1027"/>
      <c r="CT8" s="1027"/>
      <c r="CU8" s="1027"/>
      <c r="CV8" s="1028"/>
      <c r="CW8" s="1026" t="s">
        <v>576</v>
      </c>
      <c r="CX8" s="1027"/>
      <c r="CY8" s="1027"/>
      <c r="CZ8" s="1027"/>
      <c r="DA8" s="1028"/>
      <c r="DB8" s="1026" t="s">
        <v>576</v>
      </c>
      <c r="DC8" s="1027"/>
      <c r="DD8" s="1027"/>
      <c r="DE8" s="1027"/>
      <c r="DF8" s="1028"/>
      <c r="DG8" s="1026" t="s">
        <v>576</v>
      </c>
      <c r="DH8" s="1027"/>
      <c r="DI8" s="1027"/>
      <c r="DJ8" s="1027"/>
      <c r="DK8" s="1028"/>
      <c r="DL8" s="1026" t="s">
        <v>576</v>
      </c>
      <c r="DM8" s="1027"/>
      <c r="DN8" s="1027"/>
      <c r="DO8" s="1027"/>
      <c r="DP8" s="1028"/>
      <c r="DQ8" s="1026" t="s">
        <v>576</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t="s">
        <v>607</v>
      </c>
      <c r="BT9" s="1030"/>
      <c r="BU9" s="1030"/>
      <c r="BV9" s="1030"/>
      <c r="BW9" s="1030"/>
      <c r="BX9" s="1030"/>
      <c r="BY9" s="1030"/>
      <c r="BZ9" s="1030"/>
      <c r="CA9" s="1030"/>
      <c r="CB9" s="1030"/>
      <c r="CC9" s="1030"/>
      <c r="CD9" s="1030"/>
      <c r="CE9" s="1030"/>
      <c r="CF9" s="1030"/>
      <c r="CG9" s="1051"/>
      <c r="CH9" s="1026">
        <v>0</v>
      </c>
      <c r="CI9" s="1027"/>
      <c r="CJ9" s="1027"/>
      <c r="CK9" s="1027"/>
      <c r="CL9" s="1028"/>
      <c r="CM9" s="1026">
        <v>43</v>
      </c>
      <c r="CN9" s="1027"/>
      <c r="CO9" s="1027"/>
      <c r="CP9" s="1027"/>
      <c r="CQ9" s="1028"/>
      <c r="CR9" s="1026">
        <v>25</v>
      </c>
      <c r="CS9" s="1027"/>
      <c r="CT9" s="1027"/>
      <c r="CU9" s="1027"/>
      <c r="CV9" s="1028"/>
      <c r="CW9" s="1026">
        <v>8</v>
      </c>
      <c r="CX9" s="1027"/>
      <c r="CY9" s="1027"/>
      <c r="CZ9" s="1027"/>
      <c r="DA9" s="1028"/>
      <c r="DB9" s="1026" t="s">
        <v>576</v>
      </c>
      <c r="DC9" s="1027"/>
      <c r="DD9" s="1027"/>
      <c r="DE9" s="1027"/>
      <c r="DF9" s="1028"/>
      <c r="DG9" s="1026" t="s">
        <v>576</v>
      </c>
      <c r="DH9" s="1027"/>
      <c r="DI9" s="1027"/>
      <c r="DJ9" s="1027"/>
      <c r="DK9" s="1028"/>
      <c r="DL9" s="1026" t="s">
        <v>576</v>
      </c>
      <c r="DM9" s="1027"/>
      <c r="DN9" s="1027"/>
      <c r="DO9" s="1027"/>
      <c r="DP9" s="1028"/>
      <c r="DQ9" s="1026" t="s">
        <v>576</v>
      </c>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393</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394</v>
      </c>
      <c r="B23" s="974" t="s">
        <v>395</v>
      </c>
      <c r="C23" s="975"/>
      <c r="D23" s="975"/>
      <c r="E23" s="975"/>
      <c r="F23" s="975"/>
      <c r="G23" s="975"/>
      <c r="H23" s="975"/>
      <c r="I23" s="975"/>
      <c r="J23" s="975"/>
      <c r="K23" s="975"/>
      <c r="L23" s="975"/>
      <c r="M23" s="975"/>
      <c r="N23" s="975"/>
      <c r="O23" s="975"/>
      <c r="P23" s="985"/>
      <c r="Q23" s="1104">
        <v>18351</v>
      </c>
      <c r="R23" s="1098"/>
      <c r="S23" s="1098"/>
      <c r="T23" s="1098"/>
      <c r="U23" s="1098"/>
      <c r="V23" s="1098">
        <v>17538</v>
      </c>
      <c r="W23" s="1098"/>
      <c r="X23" s="1098"/>
      <c r="Y23" s="1098"/>
      <c r="Z23" s="1098"/>
      <c r="AA23" s="1098">
        <v>813</v>
      </c>
      <c r="AB23" s="1098"/>
      <c r="AC23" s="1098"/>
      <c r="AD23" s="1098"/>
      <c r="AE23" s="1105"/>
      <c r="AF23" s="1106">
        <v>697</v>
      </c>
      <c r="AG23" s="1098"/>
      <c r="AH23" s="1098"/>
      <c r="AI23" s="1098"/>
      <c r="AJ23" s="1107"/>
      <c r="AK23" s="1108"/>
      <c r="AL23" s="1109"/>
      <c r="AM23" s="1109"/>
      <c r="AN23" s="1109"/>
      <c r="AO23" s="1109"/>
      <c r="AP23" s="1098">
        <f>SUM(AP7:AT22)</f>
        <v>11085</v>
      </c>
      <c r="AQ23" s="1098"/>
      <c r="AR23" s="1098"/>
      <c r="AS23" s="1098"/>
      <c r="AT23" s="1098"/>
      <c r="AU23" s="1099"/>
      <c r="AV23" s="1099"/>
      <c r="AW23" s="1099"/>
      <c r="AX23" s="1099"/>
      <c r="AY23" s="1100"/>
      <c r="AZ23" s="1101" t="s">
        <v>140</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7" t="s">
        <v>396</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6" t="s">
        <v>397</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374</v>
      </c>
      <c r="B26" s="1033"/>
      <c r="C26" s="1033"/>
      <c r="D26" s="1033"/>
      <c r="E26" s="1033"/>
      <c r="F26" s="1033"/>
      <c r="G26" s="1033"/>
      <c r="H26" s="1033"/>
      <c r="I26" s="1033"/>
      <c r="J26" s="1033"/>
      <c r="K26" s="1033"/>
      <c r="L26" s="1033"/>
      <c r="M26" s="1033"/>
      <c r="N26" s="1033"/>
      <c r="O26" s="1033"/>
      <c r="P26" s="1034"/>
      <c r="Q26" s="1038" t="s">
        <v>398</v>
      </c>
      <c r="R26" s="1039"/>
      <c r="S26" s="1039"/>
      <c r="T26" s="1039"/>
      <c r="U26" s="1040"/>
      <c r="V26" s="1038" t="s">
        <v>399</v>
      </c>
      <c r="W26" s="1039"/>
      <c r="X26" s="1039"/>
      <c r="Y26" s="1039"/>
      <c r="Z26" s="1040"/>
      <c r="AA26" s="1038" t="s">
        <v>400</v>
      </c>
      <c r="AB26" s="1039"/>
      <c r="AC26" s="1039"/>
      <c r="AD26" s="1039"/>
      <c r="AE26" s="1039"/>
      <c r="AF26" s="1092" t="s">
        <v>401</v>
      </c>
      <c r="AG26" s="1045"/>
      <c r="AH26" s="1045"/>
      <c r="AI26" s="1045"/>
      <c r="AJ26" s="1093"/>
      <c r="AK26" s="1039" t="s">
        <v>402</v>
      </c>
      <c r="AL26" s="1039"/>
      <c r="AM26" s="1039"/>
      <c r="AN26" s="1039"/>
      <c r="AO26" s="1040"/>
      <c r="AP26" s="1038" t="s">
        <v>403</v>
      </c>
      <c r="AQ26" s="1039"/>
      <c r="AR26" s="1039"/>
      <c r="AS26" s="1039"/>
      <c r="AT26" s="1040"/>
      <c r="AU26" s="1038" t="s">
        <v>404</v>
      </c>
      <c r="AV26" s="1039"/>
      <c r="AW26" s="1039"/>
      <c r="AX26" s="1039"/>
      <c r="AY26" s="1040"/>
      <c r="AZ26" s="1038" t="s">
        <v>405</v>
      </c>
      <c r="BA26" s="1039"/>
      <c r="BB26" s="1039"/>
      <c r="BC26" s="1039"/>
      <c r="BD26" s="1040"/>
      <c r="BE26" s="1038" t="s">
        <v>381</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4" t="s">
        <v>406</v>
      </c>
      <c r="C28" s="1085"/>
      <c r="D28" s="1085"/>
      <c r="E28" s="1085"/>
      <c r="F28" s="1085"/>
      <c r="G28" s="1085"/>
      <c r="H28" s="1085"/>
      <c r="I28" s="1085"/>
      <c r="J28" s="1085"/>
      <c r="K28" s="1085"/>
      <c r="L28" s="1085"/>
      <c r="M28" s="1085"/>
      <c r="N28" s="1085"/>
      <c r="O28" s="1085"/>
      <c r="P28" s="1086"/>
      <c r="Q28" s="1087">
        <v>3984</v>
      </c>
      <c r="R28" s="1088"/>
      <c r="S28" s="1088"/>
      <c r="T28" s="1088"/>
      <c r="U28" s="1088"/>
      <c r="V28" s="1088">
        <v>3852</v>
      </c>
      <c r="W28" s="1088"/>
      <c r="X28" s="1088"/>
      <c r="Y28" s="1088"/>
      <c r="Z28" s="1088"/>
      <c r="AA28" s="1088">
        <v>131</v>
      </c>
      <c r="AB28" s="1088"/>
      <c r="AC28" s="1088"/>
      <c r="AD28" s="1088"/>
      <c r="AE28" s="1089"/>
      <c r="AF28" s="1090">
        <v>131</v>
      </c>
      <c r="AG28" s="1088"/>
      <c r="AH28" s="1088"/>
      <c r="AI28" s="1088"/>
      <c r="AJ28" s="1091"/>
      <c r="AK28" s="1079">
        <v>288</v>
      </c>
      <c r="AL28" s="1080"/>
      <c r="AM28" s="1080"/>
      <c r="AN28" s="1080"/>
      <c r="AO28" s="1080"/>
      <c r="AP28" s="1080" t="s">
        <v>576</v>
      </c>
      <c r="AQ28" s="1080"/>
      <c r="AR28" s="1080"/>
      <c r="AS28" s="1080"/>
      <c r="AT28" s="1080"/>
      <c r="AU28" s="1080" t="s">
        <v>576</v>
      </c>
      <c r="AV28" s="1080"/>
      <c r="AW28" s="1080"/>
      <c r="AX28" s="1080"/>
      <c r="AY28" s="1080"/>
      <c r="AZ28" s="1081" t="s">
        <v>576</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407</v>
      </c>
      <c r="C29" s="1068"/>
      <c r="D29" s="1068"/>
      <c r="E29" s="1068"/>
      <c r="F29" s="1068"/>
      <c r="G29" s="1068"/>
      <c r="H29" s="1068"/>
      <c r="I29" s="1068"/>
      <c r="J29" s="1068"/>
      <c r="K29" s="1068"/>
      <c r="L29" s="1068"/>
      <c r="M29" s="1068"/>
      <c r="N29" s="1068"/>
      <c r="O29" s="1068"/>
      <c r="P29" s="1069"/>
      <c r="Q29" s="1075">
        <v>512</v>
      </c>
      <c r="R29" s="1076"/>
      <c r="S29" s="1076"/>
      <c r="T29" s="1076"/>
      <c r="U29" s="1076"/>
      <c r="V29" s="1076">
        <v>510</v>
      </c>
      <c r="W29" s="1076"/>
      <c r="X29" s="1076"/>
      <c r="Y29" s="1076"/>
      <c r="Z29" s="1076"/>
      <c r="AA29" s="1076">
        <v>3</v>
      </c>
      <c r="AB29" s="1076"/>
      <c r="AC29" s="1076"/>
      <c r="AD29" s="1076"/>
      <c r="AE29" s="1077"/>
      <c r="AF29" s="1072">
        <v>3</v>
      </c>
      <c r="AG29" s="1073"/>
      <c r="AH29" s="1073"/>
      <c r="AI29" s="1073"/>
      <c r="AJ29" s="1074"/>
      <c r="AK29" s="1017">
        <v>650</v>
      </c>
      <c r="AL29" s="1008"/>
      <c r="AM29" s="1008"/>
      <c r="AN29" s="1008"/>
      <c r="AO29" s="1008"/>
      <c r="AP29" s="1008" t="s">
        <v>576</v>
      </c>
      <c r="AQ29" s="1008"/>
      <c r="AR29" s="1008"/>
      <c r="AS29" s="1008"/>
      <c r="AT29" s="1008"/>
      <c r="AU29" s="1008" t="s">
        <v>576</v>
      </c>
      <c r="AV29" s="1008"/>
      <c r="AW29" s="1008"/>
      <c r="AX29" s="1008"/>
      <c r="AY29" s="1008"/>
      <c r="AZ29" s="1078" t="s">
        <v>576</v>
      </c>
      <c r="BA29" s="1078"/>
      <c r="BB29" s="1078"/>
      <c r="BC29" s="1078"/>
      <c r="BD29" s="1078"/>
      <c r="BE29" s="1009"/>
      <c r="BF29" s="1009"/>
      <c r="BG29" s="1009"/>
      <c r="BH29" s="1009"/>
      <c r="BI29" s="1010"/>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408</v>
      </c>
      <c r="C30" s="1068"/>
      <c r="D30" s="1068"/>
      <c r="E30" s="1068"/>
      <c r="F30" s="1068"/>
      <c r="G30" s="1068"/>
      <c r="H30" s="1068"/>
      <c r="I30" s="1068"/>
      <c r="J30" s="1068"/>
      <c r="K30" s="1068"/>
      <c r="L30" s="1068"/>
      <c r="M30" s="1068"/>
      <c r="N30" s="1068"/>
      <c r="O30" s="1068"/>
      <c r="P30" s="1069"/>
      <c r="Q30" s="1075">
        <f>ROUND((1319182+33385+20950)/1000,0)</f>
        <v>1374</v>
      </c>
      <c r="R30" s="1076"/>
      <c r="S30" s="1076"/>
      <c r="T30" s="1076"/>
      <c r="U30" s="1076"/>
      <c r="V30" s="1076">
        <f>ROUND((1144391+48100+21609)/1000,0)</f>
        <v>1214</v>
      </c>
      <c r="W30" s="1076"/>
      <c r="X30" s="1076"/>
      <c r="Y30" s="1076"/>
      <c r="Z30" s="1076"/>
      <c r="AA30" s="1076">
        <f>ROUND((174791-14715-659)/1000,0)</f>
        <v>159</v>
      </c>
      <c r="AB30" s="1076"/>
      <c r="AC30" s="1076"/>
      <c r="AD30" s="1076"/>
      <c r="AE30" s="1077"/>
      <c r="AF30" s="1072">
        <v>365</v>
      </c>
      <c r="AG30" s="1073"/>
      <c r="AH30" s="1073"/>
      <c r="AI30" s="1073"/>
      <c r="AJ30" s="1074"/>
      <c r="AK30" s="1017">
        <f>ROUND((823044+41467+17800)/1000,0)</f>
        <v>882</v>
      </c>
      <c r="AL30" s="1008"/>
      <c r="AM30" s="1008"/>
      <c r="AN30" s="1008"/>
      <c r="AO30" s="1008"/>
      <c r="AP30" s="1008">
        <f>ROUND((8148930+139778+0)/1000,0)</f>
        <v>8289</v>
      </c>
      <c r="AQ30" s="1008"/>
      <c r="AR30" s="1008"/>
      <c r="AS30" s="1008"/>
      <c r="AT30" s="1008"/>
      <c r="AU30" s="1008">
        <v>5819</v>
      </c>
      <c r="AV30" s="1008"/>
      <c r="AW30" s="1008"/>
      <c r="AX30" s="1008"/>
      <c r="AY30" s="1008"/>
      <c r="AZ30" s="1078" t="s">
        <v>576</v>
      </c>
      <c r="BA30" s="1078"/>
      <c r="BB30" s="1078"/>
      <c r="BC30" s="1078"/>
      <c r="BD30" s="1078"/>
      <c r="BE30" s="1009" t="s">
        <v>409</v>
      </c>
      <c r="BF30" s="1009"/>
      <c r="BG30" s="1009"/>
      <c r="BH30" s="1009"/>
      <c r="BI30" s="1010"/>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410</v>
      </c>
      <c r="C31" s="1068"/>
      <c r="D31" s="1068"/>
      <c r="E31" s="1068"/>
      <c r="F31" s="1068"/>
      <c r="G31" s="1068"/>
      <c r="H31" s="1068"/>
      <c r="I31" s="1068"/>
      <c r="J31" s="1068"/>
      <c r="K31" s="1068"/>
      <c r="L31" s="1068"/>
      <c r="M31" s="1068"/>
      <c r="N31" s="1068"/>
      <c r="O31" s="1068"/>
      <c r="P31" s="1069"/>
      <c r="Q31" s="1075">
        <v>70</v>
      </c>
      <c r="R31" s="1076"/>
      <c r="S31" s="1076"/>
      <c r="T31" s="1076"/>
      <c r="U31" s="1076"/>
      <c r="V31" s="1076">
        <v>64</v>
      </c>
      <c r="W31" s="1076"/>
      <c r="X31" s="1076"/>
      <c r="Y31" s="1076"/>
      <c r="Z31" s="1076"/>
      <c r="AA31" s="1076">
        <v>6</v>
      </c>
      <c r="AB31" s="1076"/>
      <c r="AC31" s="1076"/>
      <c r="AD31" s="1076"/>
      <c r="AE31" s="1077"/>
      <c r="AF31" s="1072">
        <v>144</v>
      </c>
      <c r="AG31" s="1073"/>
      <c r="AH31" s="1073"/>
      <c r="AI31" s="1073"/>
      <c r="AJ31" s="1074"/>
      <c r="AK31" s="1017">
        <v>57</v>
      </c>
      <c r="AL31" s="1008"/>
      <c r="AM31" s="1008"/>
      <c r="AN31" s="1008"/>
      <c r="AO31" s="1008"/>
      <c r="AP31" s="1008">
        <v>1254</v>
      </c>
      <c r="AQ31" s="1008"/>
      <c r="AR31" s="1008"/>
      <c r="AS31" s="1008"/>
      <c r="AT31" s="1008"/>
      <c r="AU31" s="1008">
        <v>1217</v>
      </c>
      <c r="AV31" s="1008"/>
      <c r="AW31" s="1008"/>
      <c r="AX31" s="1008"/>
      <c r="AY31" s="1008"/>
      <c r="AZ31" s="1078" t="s">
        <v>576</v>
      </c>
      <c r="BA31" s="1078"/>
      <c r="BB31" s="1078"/>
      <c r="BC31" s="1078"/>
      <c r="BD31" s="1078"/>
      <c r="BE31" s="1009" t="s">
        <v>411</v>
      </c>
      <c r="BF31" s="1009"/>
      <c r="BG31" s="1009"/>
      <c r="BH31" s="1009"/>
      <c r="BI31" s="1010"/>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c r="C32" s="1068"/>
      <c r="D32" s="1068"/>
      <c r="E32" s="1068"/>
      <c r="F32" s="1068"/>
      <c r="G32" s="1068"/>
      <c r="H32" s="1068"/>
      <c r="I32" s="1068"/>
      <c r="J32" s="1068"/>
      <c r="K32" s="1068"/>
      <c r="L32" s="1068"/>
      <c r="M32" s="1068"/>
      <c r="N32" s="1068"/>
      <c r="O32" s="1068"/>
      <c r="P32" s="1069"/>
      <c r="Q32" s="1075"/>
      <c r="R32" s="1076"/>
      <c r="S32" s="1076"/>
      <c r="T32" s="1076"/>
      <c r="U32" s="1076"/>
      <c r="V32" s="1076"/>
      <c r="W32" s="1076"/>
      <c r="X32" s="1076"/>
      <c r="Y32" s="1076"/>
      <c r="Z32" s="1076"/>
      <c r="AA32" s="1076"/>
      <c r="AB32" s="1076"/>
      <c r="AC32" s="1076"/>
      <c r="AD32" s="1076"/>
      <c r="AE32" s="1077"/>
      <c r="AF32" s="1072"/>
      <c r="AG32" s="1073"/>
      <c r="AH32" s="1073"/>
      <c r="AI32" s="1073"/>
      <c r="AJ32" s="1074"/>
      <c r="AK32" s="1017"/>
      <c r="AL32" s="1008"/>
      <c r="AM32" s="1008"/>
      <c r="AN32" s="1008"/>
      <c r="AO32" s="1008"/>
      <c r="AP32" s="1008"/>
      <c r="AQ32" s="1008"/>
      <c r="AR32" s="1008"/>
      <c r="AS32" s="1008"/>
      <c r="AT32" s="1008"/>
      <c r="AU32" s="1008"/>
      <c r="AV32" s="1008"/>
      <c r="AW32" s="1008"/>
      <c r="AX32" s="1008"/>
      <c r="AY32" s="1008"/>
      <c r="AZ32" s="1078"/>
      <c r="BA32" s="1078"/>
      <c r="BB32" s="1078"/>
      <c r="BC32" s="1078"/>
      <c r="BD32" s="1078"/>
      <c r="BE32" s="1009"/>
      <c r="BF32" s="1009"/>
      <c r="BG32" s="1009"/>
      <c r="BH32" s="1009"/>
      <c r="BI32" s="1010"/>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c r="C33" s="1068"/>
      <c r="D33" s="1068"/>
      <c r="E33" s="1068"/>
      <c r="F33" s="1068"/>
      <c r="G33" s="1068"/>
      <c r="H33" s="1068"/>
      <c r="I33" s="1068"/>
      <c r="J33" s="1068"/>
      <c r="K33" s="1068"/>
      <c r="L33" s="1068"/>
      <c r="M33" s="1068"/>
      <c r="N33" s="1068"/>
      <c r="O33" s="1068"/>
      <c r="P33" s="1069"/>
      <c r="Q33" s="1075"/>
      <c r="R33" s="1076"/>
      <c r="S33" s="1076"/>
      <c r="T33" s="1076"/>
      <c r="U33" s="1076"/>
      <c r="V33" s="1076"/>
      <c r="W33" s="1076"/>
      <c r="X33" s="1076"/>
      <c r="Y33" s="1076"/>
      <c r="Z33" s="1076"/>
      <c r="AA33" s="1076"/>
      <c r="AB33" s="1076"/>
      <c r="AC33" s="1076"/>
      <c r="AD33" s="1076"/>
      <c r="AE33" s="1077"/>
      <c r="AF33" s="1072"/>
      <c r="AG33" s="1073"/>
      <c r="AH33" s="1073"/>
      <c r="AI33" s="1073"/>
      <c r="AJ33" s="1074"/>
      <c r="AK33" s="1017"/>
      <c r="AL33" s="1008"/>
      <c r="AM33" s="1008"/>
      <c r="AN33" s="1008"/>
      <c r="AO33" s="1008"/>
      <c r="AP33" s="1008"/>
      <c r="AQ33" s="1008"/>
      <c r="AR33" s="1008"/>
      <c r="AS33" s="1008"/>
      <c r="AT33" s="1008"/>
      <c r="AU33" s="1008"/>
      <c r="AV33" s="1008"/>
      <c r="AW33" s="1008"/>
      <c r="AX33" s="1008"/>
      <c r="AY33" s="1008"/>
      <c r="AZ33" s="1078"/>
      <c r="BA33" s="1078"/>
      <c r="BB33" s="1078"/>
      <c r="BC33" s="1078"/>
      <c r="BD33" s="1078"/>
      <c r="BE33" s="1009"/>
      <c r="BF33" s="1009"/>
      <c r="BG33" s="1009"/>
      <c r="BH33" s="1009"/>
      <c r="BI33" s="1010"/>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7"/>
      <c r="AL34" s="1008"/>
      <c r="AM34" s="1008"/>
      <c r="AN34" s="1008"/>
      <c r="AO34" s="1008"/>
      <c r="AP34" s="1008"/>
      <c r="AQ34" s="1008"/>
      <c r="AR34" s="1008"/>
      <c r="AS34" s="1008"/>
      <c r="AT34" s="1008"/>
      <c r="AU34" s="1008"/>
      <c r="AV34" s="1008"/>
      <c r="AW34" s="1008"/>
      <c r="AX34" s="1008"/>
      <c r="AY34" s="1008"/>
      <c r="AZ34" s="1078"/>
      <c r="BA34" s="1078"/>
      <c r="BB34" s="1078"/>
      <c r="BC34" s="1078"/>
      <c r="BD34" s="1078"/>
      <c r="BE34" s="1009"/>
      <c r="BF34" s="1009"/>
      <c r="BG34" s="1009"/>
      <c r="BH34" s="1009"/>
      <c r="BI34" s="1010"/>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7"/>
      <c r="AL35" s="1008"/>
      <c r="AM35" s="1008"/>
      <c r="AN35" s="1008"/>
      <c r="AO35" s="1008"/>
      <c r="AP35" s="1008"/>
      <c r="AQ35" s="1008"/>
      <c r="AR35" s="1008"/>
      <c r="AS35" s="1008"/>
      <c r="AT35" s="1008"/>
      <c r="AU35" s="1008"/>
      <c r="AV35" s="1008"/>
      <c r="AW35" s="1008"/>
      <c r="AX35" s="1008"/>
      <c r="AY35" s="1008"/>
      <c r="AZ35" s="1078"/>
      <c r="BA35" s="1078"/>
      <c r="BB35" s="1078"/>
      <c r="BC35" s="1078"/>
      <c r="BD35" s="1078"/>
      <c r="BE35" s="1009"/>
      <c r="BF35" s="1009"/>
      <c r="BG35" s="1009"/>
      <c r="BH35" s="1009"/>
      <c r="BI35" s="1010"/>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7"/>
      <c r="AL36" s="1008"/>
      <c r="AM36" s="1008"/>
      <c r="AN36" s="1008"/>
      <c r="AO36" s="1008"/>
      <c r="AP36" s="1008"/>
      <c r="AQ36" s="1008"/>
      <c r="AR36" s="1008"/>
      <c r="AS36" s="1008"/>
      <c r="AT36" s="1008"/>
      <c r="AU36" s="1008"/>
      <c r="AV36" s="1008"/>
      <c r="AW36" s="1008"/>
      <c r="AX36" s="1008"/>
      <c r="AY36" s="1008"/>
      <c r="AZ36" s="1078"/>
      <c r="BA36" s="1078"/>
      <c r="BB36" s="1078"/>
      <c r="BC36" s="1078"/>
      <c r="BD36" s="1078"/>
      <c r="BE36" s="1009"/>
      <c r="BF36" s="1009"/>
      <c r="BG36" s="1009"/>
      <c r="BH36" s="1009"/>
      <c r="BI36" s="1010"/>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7"/>
      <c r="AL37" s="1008"/>
      <c r="AM37" s="1008"/>
      <c r="AN37" s="1008"/>
      <c r="AO37" s="1008"/>
      <c r="AP37" s="1008"/>
      <c r="AQ37" s="1008"/>
      <c r="AR37" s="1008"/>
      <c r="AS37" s="1008"/>
      <c r="AT37" s="1008"/>
      <c r="AU37" s="1008"/>
      <c r="AV37" s="1008"/>
      <c r="AW37" s="1008"/>
      <c r="AX37" s="1008"/>
      <c r="AY37" s="1008"/>
      <c r="AZ37" s="1078"/>
      <c r="BA37" s="1078"/>
      <c r="BB37" s="1078"/>
      <c r="BC37" s="1078"/>
      <c r="BD37" s="1078"/>
      <c r="BE37" s="1009"/>
      <c r="BF37" s="1009"/>
      <c r="BG37" s="1009"/>
      <c r="BH37" s="1009"/>
      <c r="BI37" s="1010"/>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7"/>
      <c r="AL38" s="1008"/>
      <c r="AM38" s="1008"/>
      <c r="AN38" s="1008"/>
      <c r="AO38" s="1008"/>
      <c r="AP38" s="1008"/>
      <c r="AQ38" s="1008"/>
      <c r="AR38" s="1008"/>
      <c r="AS38" s="1008"/>
      <c r="AT38" s="1008"/>
      <c r="AU38" s="1008"/>
      <c r="AV38" s="1008"/>
      <c r="AW38" s="1008"/>
      <c r="AX38" s="1008"/>
      <c r="AY38" s="1008"/>
      <c r="AZ38" s="1078"/>
      <c r="BA38" s="1078"/>
      <c r="BB38" s="1078"/>
      <c r="BC38" s="1078"/>
      <c r="BD38" s="1078"/>
      <c r="BE38" s="1009"/>
      <c r="BF38" s="1009"/>
      <c r="BG38" s="1009"/>
      <c r="BH38" s="1009"/>
      <c r="BI38" s="1010"/>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7"/>
      <c r="AL39" s="1008"/>
      <c r="AM39" s="1008"/>
      <c r="AN39" s="1008"/>
      <c r="AO39" s="1008"/>
      <c r="AP39" s="1008"/>
      <c r="AQ39" s="1008"/>
      <c r="AR39" s="1008"/>
      <c r="AS39" s="1008"/>
      <c r="AT39" s="1008"/>
      <c r="AU39" s="1008"/>
      <c r="AV39" s="1008"/>
      <c r="AW39" s="1008"/>
      <c r="AX39" s="1008"/>
      <c r="AY39" s="1008"/>
      <c r="AZ39" s="1078"/>
      <c r="BA39" s="1078"/>
      <c r="BB39" s="1078"/>
      <c r="BC39" s="1078"/>
      <c r="BD39" s="1078"/>
      <c r="BE39" s="1009"/>
      <c r="BF39" s="1009"/>
      <c r="BG39" s="1009"/>
      <c r="BH39" s="1009"/>
      <c r="BI39" s="1010"/>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7"/>
      <c r="AL40" s="1008"/>
      <c r="AM40" s="1008"/>
      <c r="AN40" s="1008"/>
      <c r="AO40" s="1008"/>
      <c r="AP40" s="1008"/>
      <c r="AQ40" s="1008"/>
      <c r="AR40" s="1008"/>
      <c r="AS40" s="1008"/>
      <c r="AT40" s="1008"/>
      <c r="AU40" s="1008"/>
      <c r="AV40" s="1008"/>
      <c r="AW40" s="1008"/>
      <c r="AX40" s="1008"/>
      <c r="AY40" s="1008"/>
      <c r="AZ40" s="1078"/>
      <c r="BA40" s="1078"/>
      <c r="BB40" s="1078"/>
      <c r="BC40" s="1078"/>
      <c r="BD40" s="1078"/>
      <c r="BE40" s="1009"/>
      <c r="BF40" s="1009"/>
      <c r="BG40" s="1009"/>
      <c r="BH40" s="1009"/>
      <c r="BI40" s="1010"/>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7"/>
      <c r="AL41" s="1008"/>
      <c r="AM41" s="1008"/>
      <c r="AN41" s="1008"/>
      <c r="AO41" s="1008"/>
      <c r="AP41" s="1008"/>
      <c r="AQ41" s="1008"/>
      <c r="AR41" s="1008"/>
      <c r="AS41" s="1008"/>
      <c r="AT41" s="1008"/>
      <c r="AU41" s="1008"/>
      <c r="AV41" s="1008"/>
      <c r="AW41" s="1008"/>
      <c r="AX41" s="1008"/>
      <c r="AY41" s="1008"/>
      <c r="AZ41" s="1078"/>
      <c r="BA41" s="1078"/>
      <c r="BB41" s="1078"/>
      <c r="BC41" s="1078"/>
      <c r="BD41" s="1078"/>
      <c r="BE41" s="1009"/>
      <c r="BF41" s="1009"/>
      <c r="BG41" s="1009"/>
      <c r="BH41" s="1009"/>
      <c r="BI41" s="1010"/>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7"/>
      <c r="AL42" s="1008"/>
      <c r="AM42" s="1008"/>
      <c r="AN42" s="1008"/>
      <c r="AO42" s="1008"/>
      <c r="AP42" s="1008"/>
      <c r="AQ42" s="1008"/>
      <c r="AR42" s="1008"/>
      <c r="AS42" s="1008"/>
      <c r="AT42" s="1008"/>
      <c r="AU42" s="1008"/>
      <c r="AV42" s="1008"/>
      <c r="AW42" s="1008"/>
      <c r="AX42" s="1008"/>
      <c r="AY42" s="1008"/>
      <c r="AZ42" s="1078"/>
      <c r="BA42" s="1078"/>
      <c r="BB42" s="1078"/>
      <c r="BC42" s="1078"/>
      <c r="BD42" s="1078"/>
      <c r="BE42" s="1009"/>
      <c r="BF42" s="1009"/>
      <c r="BG42" s="1009"/>
      <c r="BH42" s="1009"/>
      <c r="BI42" s="1010"/>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7"/>
      <c r="AL43" s="1008"/>
      <c r="AM43" s="1008"/>
      <c r="AN43" s="1008"/>
      <c r="AO43" s="1008"/>
      <c r="AP43" s="1008"/>
      <c r="AQ43" s="1008"/>
      <c r="AR43" s="1008"/>
      <c r="AS43" s="1008"/>
      <c r="AT43" s="1008"/>
      <c r="AU43" s="1008"/>
      <c r="AV43" s="1008"/>
      <c r="AW43" s="1008"/>
      <c r="AX43" s="1008"/>
      <c r="AY43" s="1008"/>
      <c r="AZ43" s="1078"/>
      <c r="BA43" s="1078"/>
      <c r="BB43" s="1078"/>
      <c r="BC43" s="1078"/>
      <c r="BD43" s="1078"/>
      <c r="BE43" s="1009"/>
      <c r="BF43" s="1009"/>
      <c r="BG43" s="1009"/>
      <c r="BH43" s="1009"/>
      <c r="BI43" s="1010"/>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7"/>
      <c r="AL44" s="1008"/>
      <c r="AM44" s="1008"/>
      <c r="AN44" s="1008"/>
      <c r="AO44" s="1008"/>
      <c r="AP44" s="1008"/>
      <c r="AQ44" s="1008"/>
      <c r="AR44" s="1008"/>
      <c r="AS44" s="1008"/>
      <c r="AT44" s="1008"/>
      <c r="AU44" s="1008"/>
      <c r="AV44" s="1008"/>
      <c r="AW44" s="1008"/>
      <c r="AX44" s="1008"/>
      <c r="AY44" s="1008"/>
      <c r="AZ44" s="1078"/>
      <c r="BA44" s="1078"/>
      <c r="BB44" s="1078"/>
      <c r="BC44" s="1078"/>
      <c r="BD44" s="1078"/>
      <c r="BE44" s="1009"/>
      <c r="BF44" s="1009"/>
      <c r="BG44" s="1009"/>
      <c r="BH44" s="1009"/>
      <c r="BI44" s="1010"/>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7"/>
      <c r="AL45" s="1008"/>
      <c r="AM45" s="1008"/>
      <c r="AN45" s="1008"/>
      <c r="AO45" s="1008"/>
      <c r="AP45" s="1008"/>
      <c r="AQ45" s="1008"/>
      <c r="AR45" s="1008"/>
      <c r="AS45" s="1008"/>
      <c r="AT45" s="1008"/>
      <c r="AU45" s="1008"/>
      <c r="AV45" s="1008"/>
      <c r="AW45" s="1008"/>
      <c r="AX45" s="1008"/>
      <c r="AY45" s="1008"/>
      <c r="AZ45" s="1078"/>
      <c r="BA45" s="1078"/>
      <c r="BB45" s="1078"/>
      <c r="BC45" s="1078"/>
      <c r="BD45" s="1078"/>
      <c r="BE45" s="1009"/>
      <c r="BF45" s="1009"/>
      <c r="BG45" s="1009"/>
      <c r="BH45" s="1009"/>
      <c r="BI45" s="1010"/>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7"/>
      <c r="AL46" s="1008"/>
      <c r="AM46" s="1008"/>
      <c r="AN46" s="1008"/>
      <c r="AO46" s="1008"/>
      <c r="AP46" s="1008"/>
      <c r="AQ46" s="1008"/>
      <c r="AR46" s="1008"/>
      <c r="AS46" s="1008"/>
      <c r="AT46" s="1008"/>
      <c r="AU46" s="1008"/>
      <c r="AV46" s="1008"/>
      <c r="AW46" s="1008"/>
      <c r="AX46" s="1008"/>
      <c r="AY46" s="1008"/>
      <c r="AZ46" s="1078"/>
      <c r="BA46" s="1078"/>
      <c r="BB46" s="1078"/>
      <c r="BC46" s="1078"/>
      <c r="BD46" s="1078"/>
      <c r="BE46" s="1009"/>
      <c r="BF46" s="1009"/>
      <c r="BG46" s="1009"/>
      <c r="BH46" s="1009"/>
      <c r="BI46" s="1010"/>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7"/>
      <c r="AL47" s="1008"/>
      <c r="AM47" s="1008"/>
      <c r="AN47" s="1008"/>
      <c r="AO47" s="1008"/>
      <c r="AP47" s="1008"/>
      <c r="AQ47" s="1008"/>
      <c r="AR47" s="1008"/>
      <c r="AS47" s="1008"/>
      <c r="AT47" s="1008"/>
      <c r="AU47" s="1008"/>
      <c r="AV47" s="1008"/>
      <c r="AW47" s="1008"/>
      <c r="AX47" s="1008"/>
      <c r="AY47" s="1008"/>
      <c r="AZ47" s="1078"/>
      <c r="BA47" s="1078"/>
      <c r="BB47" s="1078"/>
      <c r="BC47" s="1078"/>
      <c r="BD47" s="1078"/>
      <c r="BE47" s="1009"/>
      <c r="BF47" s="1009"/>
      <c r="BG47" s="1009"/>
      <c r="BH47" s="1009"/>
      <c r="BI47" s="1010"/>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7"/>
      <c r="AL48" s="1008"/>
      <c r="AM48" s="1008"/>
      <c r="AN48" s="1008"/>
      <c r="AO48" s="1008"/>
      <c r="AP48" s="1008"/>
      <c r="AQ48" s="1008"/>
      <c r="AR48" s="1008"/>
      <c r="AS48" s="1008"/>
      <c r="AT48" s="1008"/>
      <c r="AU48" s="1008"/>
      <c r="AV48" s="1008"/>
      <c r="AW48" s="1008"/>
      <c r="AX48" s="1008"/>
      <c r="AY48" s="1008"/>
      <c r="AZ48" s="1078"/>
      <c r="BA48" s="1078"/>
      <c r="BB48" s="1078"/>
      <c r="BC48" s="1078"/>
      <c r="BD48" s="1078"/>
      <c r="BE48" s="1009"/>
      <c r="BF48" s="1009"/>
      <c r="BG48" s="1009"/>
      <c r="BH48" s="1009"/>
      <c r="BI48" s="1010"/>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7"/>
      <c r="AL49" s="1008"/>
      <c r="AM49" s="1008"/>
      <c r="AN49" s="1008"/>
      <c r="AO49" s="1008"/>
      <c r="AP49" s="1008"/>
      <c r="AQ49" s="1008"/>
      <c r="AR49" s="1008"/>
      <c r="AS49" s="1008"/>
      <c r="AT49" s="1008"/>
      <c r="AU49" s="1008"/>
      <c r="AV49" s="1008"/>
      <c r="AW49" s="1008"/>
      <c r="AX49" s="1008"/>
      <c r="AY49" s="1008"/>
      <c r="AZ49" s="1078"/>
      <c r="BA49" s="1078"/>
      <c r="BB49" s="1078"/>
      <c r="BC49" s="1078"/>
      <c r="BD49" s="1078"/>
      <c r="BE49" s="1009"/>
      <c r="BF49" s="1009"/>
      <c r="BG49" s="1009"/>
      <c r="BH49" s="1009"/>
      <c r="BI49" s="1010"/>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9"/>
      <c r="BF50" s="1009"/>
      <c r="BG50" s="1009"/>
      <c r="BH50" s="1009"/>
      <c r="BI50" s="1010"/>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9"/>
      <c r="BF51" s="1009"/>
      <c r="BG51" s="1009"/>
      <c r="BH51" s="1009"/>
      <c r="BI51" s="1010"/>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9"/>
      <c r="BF52" s="1009"/>
      <c r="BG52" s="1009"/>
      <c r="BH52" s="1009"/>
      <c r="BI52" s="1010"/>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9"/>
      <c r="BF53" s="1009"/>
      <c r="BG53" s="1009"/>
      <c r="BH53" s="1009"/>
      <c r="BI53" s="1010"/>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9"/>
      <c r="BF54" s="1009"/>
      <c r="BG54" s="1009"/>
      <c r="BH54" s="1009"/>
      <c r="BI54" s="1010"/>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9"/>
      <c r="BF55" s="1009"/>
      <c r="BG55" s="1009"/>
      <c r="BH55" s="1009"/>
      <c r="BI55" s="1010"/>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9"/>
      <c r="BF56" s="1009"/>
      <c r="BG56" s="1009"/>
      <c r="BH56" s="1009"/>
      <c r="BI56" s="1010"/>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9"/>
      <c r="BF57" s="1009"/>
      <c r="BG57" s="1009"/>
      <c r="BH57" s="1009"/>
      <c r="BI57" s="1010"/>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9"/>
      <c r="BF58" s="1009"/>
      <c r="BG58" s="1009"/>
      <c r="BH58" s="1009"/>
      <c r="BI58" s="1010"/>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9"/>
      <c r="BF59" s="1009"/>
      <c r="BG59" s="1009"/>
      <c r="BH59" s="1009"/>
      <c r="BI59" s="1010"/>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9"/>
      <c r="BF60" s="1009"/>
      <c r="BG60" s="1009"/>
      <c r="BH60" s="1009"/>
      <c r="BI60" s="1010"/>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9"/>
      <c r="BF61" s="1009"/>
      <c r="BG61" s="1009"/>
      <c r="BH61" s="1009"/>
      <c r="BI61" s="1010"/>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9"/>
      <c r="BF62" s="1009"/>
      <c r="BG62" s="1009"/>
      <c r="BH62" s="1009"/>
      <c r="BI62" s="1010"/>
      <c r="BJ62" s="1064" t="s">
        <v>412</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394</v>
      </c>
      <c r="B63" s="974" t="s">
        <v>413</v>
      </c>
      <c r="C63" s="975"/>
      <c r="D63" s="975"/>
      <c r="E63" s="975"/>
      <c r="F63" s="975"/>
      <c r="G63" s="975"/>
      <c r="H63" s="975"/>
      <c r="I63" s="975"/>
      <c r="J63" s="975"/>
      <c r="K63" s="975"/>
      <c r="L63" s="975"/>
      <c r="M63" s="975"/>
      <c r="N63" s="975"/>
      <c r="O63" s="975"/>
      <c r="P63" s="985"/>
      <c r="Q63" s="999"/>
      <c r="R63" s="1000"/>
      <c r="S63" s="1000"/>
      <c r="T63" s="1000"/>
      <c r="U63" s="1000"/>
      <c r="V63" s="1000"/>
      <c r="W63" s="1000"/>
      <c r="X63" s="1000"/>
      <c r="Y63" s="1000"/>
      <c r="Z63" s="1000"/>
      <c r="AA63" s="1000"/>
      <c r="AB63" s="1000"/>
      <c r="AC63" s="1000"/>
      <c r="AD63" s="1000"/>
      <c r="AE63" s="1057"/>
      <c r="AF63" s="1058">
        <v>643</v>
      </c>
      <c r="AG63" s="996"/>
      <c r="AH63" s="996"/>
      <c r="AI63" s="996"/>
      <c r="AJ63" s="1059"/>
      <c r="AK63" s="1060"/>
      <c r="AL63" s="1000"/>
      <c r="AM63" s="1000"/>
      <c r="AN63" s="1000"/>
      <c r="AO63" s="1000"/>
      <c r="AP63" s="996">
        <f>SUM(AP28:AT62)</f>
        <v>9543</v>
      </c>
      <c r="AQ63" s="996"/>
      <c r="AR63" s="996"/>
      <c r="AS63" s="996"/>
      <c r="AT63" s="996"/>
      <c r="AU63" s="996">
        <f>SUM(AU28:AY62)</f>
        <v>7036</v>
      </c>
      <c r="AV63" s="996"/>
      <c r="AW63" s="996"/>
      <c r="AX63" s="996"/>
      <c r="AY63" s="996"/>
      <c r="AZ63" s="1054"/>
      <c r="BA63" s="1054"/>
      <c r="BB63" s="1054"/>
      <c r="BC63" s="1054"/>
      <c r="BD63" s="1054"/>
      <c r="BE63" s="997"/>
      <c r="BF63" s="997"/>
      <c r="BG63" s="997"/>
      <c r="BH63" s="997"/>
      <c r="BI63" s="998"/>
      <c r="BJ63" s="1055" t="s">
        <v>140</v>
      </c>
      <c r="BK63" s="990"/>
      <c r="BL63" s="990"/>
      <c r="BM63" s="990"/>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415</v>
      </c>
      <c r="B66" s="1033"/>
      <c r="C66" s="1033"/>
      <c r="D66" s="1033"/>
      <c r="E66" s="1033"/>
      <c r="F66" s="1033"/>
      <c r="G66" s="1033"/>
      <c r="H66" s="1033"/>
      <c r="I66" s="1033"/>
      <c r="J66" s="1033"/>
      <c r="K66" s="1033"/>
      <c r="L66" s="1033"/>
      <c r="M66" s="1033"/>
      <c r="N66" s="1033"/>
      <c r="O66" s="1033"/>
      <c r="P66" s="1034"/>
      <c r="Q66" s="1038" t="s">
        <v>398</v>
      </c>
      <c r="R66" s="1039"/>
      <c r="S66" s="1039"/>
      <c r="T66" s="1039"/>
      <c r="U66" s="1040"/>
      <c r="V66" s="1038" t="s">
        <v>399</v>
      </c>
      <c r="W66" s="1039"/>
      <c r="X66" s="1039"/>
      <c r="Y66" s="1039"/>
      <c r="Z66" s="1040"/>
      <c r="AA66" s="1038" t="s">
        <v>416</v>
      </c>
      <c r="AB66" s="1039"/>
      <c r="AC66" s="1039"/>
      <c r="AD66" s="1039"/>
      <c r="AE66" s="1040"/>
      <c r="AF66" s="1044" t="s">
        <v>417</v>
      </c>
      <c r="AG66" s="1045"/>
      <c r="AH66" s="1045"/>
      <c r="AI66" s="1045"/>
      <c r="AJ66" s="1046"/>
      <c r="AK66" s="1038" t="s">
        <v>402</v>
      </c>
      <c r="AL66" s="1033"/>
      <c r="AM66" s="1033"/>
      <c r="AN66" s="1033"/>
      <c r="AO66" s="1034"/>
      <c r="AP66" s="1038" t="s">
        <v>403</v>
      </c>
      <c r="AQ66" s="1039"/>
      <c r="AR66" s="1039"/>
      <c r="AS66" s="1039"/>
      <c r="AT66" s="1040"/>
      <c r="AU66" s="1038" t="s">
        <v>418</v>
      </c>
      <c r="AV66" s="1039"/>
      <c r="AW66" s="1039"/>
      <c r="AX66" s="1039"/>
      <c r="AY66" s="1040"/>
      <c r="AZ66" s="1038" t="s">
        <v>381</v>
      </c>
      <c r="BA66" s="1039"/>
      <c r="BB66" s="1039"/>
      <c r="BC66" s="1039"/>
      <c r="BD66" s="1052"/>
      <c r="BE66" s="241"/>
      <c r="BF66" s="241"/>
      <c r="BG66" s="241"/>
      <c r="BH66" s="241"/>
      <c r="BI66" s="241"/>
      <c r="BJ66" s="241"/>
      <c r="BK66" s="241"/>
      <c r="BL66" s="241"/>
      <c r="BM66" s="241"/>
      <c r="BN66" s="241"/>
      <c r="BO66" s="241"/>
      <c r="BP66" s="241"/>
      <c r="BQ66" s="238">
        <v>60</v>
      </c>
      <c r="BR66" s="243"/>
      <c r="BS66" s="982"/>
      <c r="BT66" s="983"/>
      <c r="BU66" s="983"/>
      <c r="BV66" s="983"/>
      <c r="BW66" s="983"/>
      <c r="BX66" s="983"/>
      <c r="BY66" s="983"/>
      <c r="BZ66" s="983"/>
      <c r="CA66" s="983"/>
      <c r="CB66" s="983"/>
      <c r="CC66" s="983"/>
      <c r="CD66" s="983"/>
      <c r="CE66" s="983"/>
      <c r="CF66" s="983"/>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82"/>
      <c r="DW66" s="983"/>
      <c r="DX66" s="983"/>
      <c r="DY66" s="983"/>
      <c r="DZ66" s="984"/>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2"/>
      <c r="BT67" s="983"/>
      <c r="BU67" s="983"/>
      <c r="BV67" s="983"/>
      <c r="BW67" s="983"/>
      <c r="BX67" s="983"/>
      <c r="BY67" s="983"/>
      <c r="BZ67" s="983"/>
      <c r="CA67" s="983"/>
      <c r="CB67" s="983"/>
      <c r="CC67" s="983"/>
      <c r="CD67" s="983"/>
      <c r="CE67" s="983"/>
      <c r="CF67" s="983"/>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82"/>
      <c r="DW67" s="983"/>
      <c r="DX67" s="983"/>
      <c r="DY67" s="983"/>
      <c r="DZ67" s="984"/>
      <c r="EA67" s="230"/>
    </row>
    <row r="68" spans="1:131" ht="26.25" customHeight="1" thickTop="1" x14ac:dyDescent="0.15">
      <c r="A68" s="236">
        <v>1</v>
      </c>
      <c r="B68" s="1022" t="s">
        <v>584</v>
      </c>
      <c r="C68" s="1023"/>
      <c r="D68" s="1023"/>
      <c r="E68" s="1023"/>
      <c r="F68" s="1023"/>
      <c r="G68" s="1023"/>
      <c r="H68" s="1023"/>
      <c r="I68" s="1023"/>
      <c r="J68" s="1023"/>
      <c r="K68" s="1023"/>
      <c r="L68" s="1023"/>
      <c r="M68" s="1023"/>
      <c r="N68" s="1023"/>
      <c r="O68" s="1023"/>
      <c r="P68" s="1024"/>
      <c r="Q68" s="1025">
        <v>966</v>
      </c>
      <c r="R68" s="1019"/>
      <c r="S68" s="1019"/>
      <c r="T68" s="1019"/>
      <c r="U68" s="1019"/>
      <c r="V68" s="1019">
        <v>839</v>
      </c>
      <c r="W68" s="1019"/>
      <c r="X68" s="1019"/>
      <c r="Y68" s="1019"/>
      <c r="Z68" s="1019"/>
      <c r="AA68" s="1019">
        <v>127</v>
      </c>
      <c r="AB68" s="1019"/>
      <c r="AC68" s="1019"/>
      <c r="AD68" s="1019"/>
      <c r="AE68" s="1019"/>
      <c r="AF68" s="1019">
        <v>118</v>
      </c>
      <c r="AG68" s="1019"/>
      <c r="AH68" s="1019"/>
      <c r="AI68" s="1019"/>
      <c r="AJ68" s="1019"/>
      <c r="AK68" s="1019" t="s">
        <v>597</v>
      </c>
      <c r="AL68" s="1019"/>
      <c r="AM68" s="1019"/>
      <c r="AN68" s="1019"/>
      <c r="AO68" s="1019"/>
      <c r="AP68" s="1019" t="s">
        <v>604</v>
      </c>
      <c r="AQ68" s="1019"/>
      <c r="AR68" s="1019"/>
      <c r="AS68" s="1019"/>
      <c r="AT68" s="1019"/>
      <c r="AU68" s="1019" t="s">
        <v>602</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2"/>
      <c r="BT68" s="983"/>
      <c r="BU68" s="983"/>
      <c r="BV68" s="983"/>
      <c r="BW68" s="983"/>
      <c r="BX68" s="983"/>
      <c r="BY68" s="983"/>
      <c r="BZ68" s="983"/>
      <c r="CA68" s="983"/>
      <c r="CB68" s="983"/>
      <c r="CC68" s="983"/>
      <c r="CD68" s="983"/>
      <c r="CE68" s="983"/>
      <c r="CF68" s="983"/>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82"/>
      <c r="DW68" s="983"/>
      <c r="DX68" s="983"/>
      <c r="DY68" s="983"/>
      <c r="DZ68" s="984"/>
      <c r="EA68" s="230"/>
    </row>
    <row r="69" spans="1:131" ht="26.25" customHeight="1" x14ac:dyDescent="0.15">
      <c r="A69" s="238">
        <v>2</v>
      </c>
      <c r="B69" s="1011" t="s">
        <v>585</v>
      </c>
      <c r="C69" s="1012"/>
      <c r="D69" s="1012"/>
      <c r="E69" s="1012"/>
      <c r="F69" s="1012"/>
      <c r="G69" s="1012"/>
      <c r="H69" s="1012"/>
      <c r="I69" s="1012"/>
      <c r="J69" s="1012"/>
      <c r="K69" s="1012"/>
      <c r="L69" s="1012"/>
      <c r="M69" s="1012"/>
      <c r="N69" s="1012"/>
      <c r="O69" s="1012"/>
      <c r="P69" s="1013"/>
      <c r="Q69" s="1014">
        <v>88</v>
      </c>
      <c r="R69" s="1008"/>
      <c r="S69" s="1008"/>
      <c r="T69" s="1008"/>
      <c r="U69" s="1008"/>
      <c r="V69" s="1008">
        <v>86</v>
      </c>
      <c r="W69" s="1008"/>
      <c r="X69" s="1008"/>
      <c r="Y69" s="1008"/>
      <c r="Z69" s="1008"/>
      <c r="AA69" s="1008">
        <v>3</v>
      </c>
      <c r="AB69" s="1008"/>
      <c r="AC69" s="1008"/>
      <c r="AD69" s="1008"/>
      <c r="AE69" s="1008"/>
      <c r="AF69" s="1008">
        <v>3</v>
      </c>
      <c r="AG69" s="1008"/>
      <c r="AH69" s="1008"/>
      <c r="AI69" s="1008"/>
      <c r="AJ69" s="1008"/>
      <c r="AK69" s="1008" t="s">
        <v>598</v>
      </c>
      <c r="AL69" s="1008"/>
      <c r="AM69" s="1008"/>
      <c r="AN69" s="1008"/>
      <c r="AO69" s="1008"/>
      <c r="AP69" s="1008" t="s">
        <v>599</v>
      </c>
      <c r="AQ69" s="1008"/>
      <c r="AR69" s="1008"/>
      <c r="AS69" s="1008"/>
      <c r="AT69" s="1008"/>
      <c r="AU69" s="1008" t="s">
        <v>599</v>
      </c>
      <c r="AV69" s="1008"/>
      <c r="AW69" s="1008"/>
      <c r="AX69" s="1008"/>
      <c r="AY69" s="1008"/>
      <c r="AZ69" s="1009"/>
      <c r="BA69" s="1009"/>
      <c r="BB69" s="1009"/>
      <c r="BC69" s="1009"/>
      <c r="BD69" s="1010"/>
      <c r="BE69" s="241"/>
      <c r="BF69" s="241"/>
      <c r="BG69" s="241"/>
      <c r="BH69" s="241"/>
      <c r="BI69" s="241"/>
      <c r="BJ69" s="241"/>
      <c r="BK69" s="241"/>
      <c r="BL69" s="241"/>
      <c r="BM69" s="241"/>
      <c r="BN69" s="241"/>
      <c r="BO69" s="241"/>
      <c r="BP69" s="241"/>
      <c r="BQ69" s="238">
        <v>63</v>
      </c>
      <c r="BR69" s="243"/>
      <c r="BS69" s="982"/>
      <c r="BT69" s="983"/>
      <c r="BU69" s="983"/>
      <c r="BV69" s="983"/>
      <c r="BW69" s="983"/>
      <c r="BX69" s="983"/>
      <c r="BY69" s="983"/>
      <c r="BZ69" s="983"/>
      <c r="CA69" s="983"/>
      <c r="CB69" s="983"/>
      <c r="CC69" s="983"/>
      <c r="CD69" s="983"/>
      <c r="CE69" s="983"/>
      <c r="CF69" s="983"/>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82"/>
      <c r="DW69" s="983"/>
      <c r="DX69" s="983"/>
      <c r="DY69" s="983"/>
      <c r="DZ69" s="984"/>
      <c r="EA69" s="230"/>
    </row>
    <row r="70" spans="1:131" ht="26.25" customHeight="1" x14ac:dyDescent="0.15">
      <c r="A70" s="238">
        <v>3</v>
      </c>
      <c r="B70" s="1011" t="s">
        <v>586</v>
      </c>
      <c r="C70" s="1012"/>
      <c r="D70" s="1012"/>
      <c r="E70" s="1012"/>
      <c r="F70" s="1012"/>
      <c r="G70" s="1012"/>
      <c r="H70" s="1012"/>
      <c r="I70" s="1012"/>
      <c r="J70" s="1012"/>
      <c r="K70" s="1012"/>
      <c r="L70" s="1012"/>
      <c r="M70" s="1012"/>
      <c r="N70" s="1012"/>
      <c r="O70" s="1012"/>
      <c r="P70" s="1013"/>
      <c r="Q70" s="1014">
        <v>7567</v>
      </c>
      <c r="R70" s="1008"/>
      <c r="S70" s="1008"/>
      <c r="T70" s="1008"/>
      <c r="U70" s="1008"/>
      <c r="V70" s="1008">
        <v>7557</v>
      </c>
      <c r="W70" s="1008"/>
      <c r="X70" s="1008"/>
      <c r="Y70" s="1008"/>
      <c r="Z70" s="1008"/>
      <c r="AA70" s="1008">
        <v>10</v>
      </c>
      <c r="AB70" s="1008"/>
      <c r="AC70" s="1008"/>
      <c r="AD70" s="1008"/>
      <c r="AE70" s="1008"/>
      <c r="AF70" s="1008">
        <v>10</v>
      </c>
      <c r="AG70" s="1008"/>
      <c r="AH70" s="1008"/>
      <c r="AI70" s="1008"/>
      <c r="AJ70" s="1008"/>
      <c r="AK70" s="1008" t="s">
        <v>599</v>
      </c>
      <c r="AL70" s="1008"/>
      <c r="AM70" s="1008"/>
      <c r="AN70" s="1008"/>
      <c r="AO70" s="1008"/>
      <c r="AP70" s="1008" t="s">
        <v>599</v>
      </c>
      <c r="AQ70" s="1008"/>
      <c r="AR70" s="1008"/>
      <c r="AS70" s="1008"/>
      <c r="AT70" s="1008"/>
      <c r="AU70" s="1008" t="s">
        <v>604</v>
      </c>
      <c r="AV70" s="1008"/>
      <c r="AW70" s="1008"/>
      <c r="AX70" s="1008"/>
      <c r="AY70" s="1008"/>
      <c r="AZ70" s="1009"/>
      <c r="BA70" s="1009"/>
      <c r="BB70" s="1009"/>
      <c r="BC70" s="1009"/>
      <c r="BD70" s="1010"/>
      <c r="BE70" s="241"/>
      <c r="BF70" s="241"/>
      <c r="BG70" s="241"/>
      <c r="BH70" s="241"/>
      <c r="BI70" s="241"/>
      <c r="BJ70" s="241"/>
      <c r="BK70" s="241"/>
      <c r="BL70" s="241"/>
      <c r="BM70" s="241"/>
      <c r="BN70" s="241"/>
      <c r="BO70" s="241"/>
      <c r="BP70" s="241"/>
      <c r="BQ70" s="238">
        <v>64</v>
      </c>
      <c r="BR70" s="243"/>
      <c r="BS70" s="982"/>
      <c r="BT70" s="983"/>
      <c r="BU70" s="983"/>
      <c r="BV70" s="983"/>
      <c r="BW70" s="983"/>
      <c r="BX70" s="983"/>
      <c r="BY70" s="983"/>
      <c r="BZ70" s="983"/>
      <c r="CA70" s="983"/>
      <c r="CB70" s="983"/>
      <c r="CC70" s="983"/>
      <c r="CD70" s="983"/>
      <c r="CE70" s="983"/>
      <c r="CF70" s="983"/>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82"/>
      <c r="DW70" s="983"/>
      <c r="DX70" s="983"/>
      <c r="DY70" s="983"/>
      <c r="DZ70" s="984"/>
      <c r="EA70" s="230"/>
    </row>
    <row r="71" spans="1:131" ht="26.25" customHeight="1" x14ac:dyDescent="0.15">
      <c r="A71" s="238">
        <v>4</v>
      </c>
      <c r="B71" s="1011" t="s">
        <v>587</v>
      </c>
      <c r="C71" s="1012"/>
      <c r="D71" s="1012"/>
      <c r="E71" s="1012"/>
      <c r="F71" s="1012"/>
      <c r="G71" s="1012"/>
      <c r="H71" s="1012"/>
      <c r="I71" s="1012"/>
      <c r="J71" s="1012"/>
      <c r="K71" s="1012"/>
      <c r="L71" s="1012"/>
      <c r="M71" s="1012"/>
      <c r="N71" s="1012"/>
      <c r="O71" s="1012"/>
      <c r="P71" s="1013"/>
      <c r="Q71" s="1014">
        <v>74</v>
      </c>
      <c r="R71" s="1008"/>
      <c r="S71" s="1008"/>
      <c r="T71" s="1008"/>
      <c r="U71" s="1008"/>
      <c r="V71" s="1008">
        <v>74</v>
      </c>
      <c r="W71" s="1008"/>
      <c r="X71" s="1008"/>
      <c r="Y71" s="1008"/>
      <c r="Z71" s="1008"/>
      <c r="AA71" s="1008">
        <v>0</v>
      </c>
      <c r="AB71" s="1008"/>
      <c r="AC71" s="1008"/>
      <c r="AD71" s="1008"/>
      <c r="AE71" s="1008"/>
      <c r="AF71" s="1008">
        <v>0</v>
      </c>
      <c r="AG71" s="1008"/>
      <c r="AH71" s="1008"/>
      <c r="AI71" s="1008"/>
      <c r="AJ71" s="1008"/>
      <c r="AK71" s="1008" t="s">
        <v>600</v>
      </c>
      <c r="AL71" s="1008"/>
      <c r="AM71" s="1008"/>
      <c r="AN71" s="1008"/>
      <c r="AO71" s="1008"/>
      <c r="AP71" s="1008" t="s">
        <v>599</v>
      </c>
      <c r="AQ71" s="1008"/>
      <c r="AR71" s="1008"/>
      <c r="AS71" s="1008"/>
      <c r="AT71" s="1008"/>
      <c r="AU71" s="1008" t="s">
        <v>604</v>
      </c>
      <c r="AV71" s="1008"/>
      <c r="AW71" s="1008"/>
      <c r="AX71" s="1008"/>
      <c r="AY71" s="1008"/>
      <c r="AZ71" s="1009"/>
      <c r="BA71" s="1009"/>
      <c r="BB71" s="1009"/>
      <c r="BC71" s="1009"/>
      <c r="BD71" s="1010"/>
      <c r="BE71" s="241"/>
      <c r="BF71" s="241"/>
      <c r="BG71" s="241"/>
      <c r="BH71" s="241"/>
      <c r="BI71" s="241"/>
      <c r="BJ71" s="241"/>
      <c r="BK71" s="241"/>
      <c r="BL71" s="241"/>
      <c r="BM71" s="241"/>
      <c r="BN71" s="241"/>
      <c r="BO71" s="241"/>
      <c r="BP71" s="241"/>
      <c r="BQ71" s="238">
        <v>65</v>
      </c>
      <c r="BR71" s="243"/>
      <c r="BS71" s="982"/>
      <c r="BT71" s="983"/>
      <c r="BU71" s="983"/>
      <c r="BV71" s="983"/>
      <c r="BW71" s="983"/>
      <c r="BX71" s="983"/>
      <c r="BY71" s="983"/>
      <c r="BZ71" s="983"/>
      <c r="CA71" s="983"/>
      <c r="CB71" s="983"/>
      <c r="CC71" s="983"/>
      <c r="CD71" s="983"/>
      <c r="CE71" s="983"/>
      <c r="CF71" s="983"/>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82"/>
      <c r="DW71" s="983"/>
      <c r="DX71" s="983"/>
      <c r="DY71" s="983"/>
      <c r="DZ71" s="984"/>
      <c r="EA71" s="230"/>
    </row>
    <row r="72" spans="1:131" ht="26.25" customHeight="1" x14ac:dyDescent="0.15">
      <c r="A72" s="238">
        <v>5</v>
      </c>
      <c r="B72" s="1011" t="s">
        <v>588</v>
      </c>
      <c r="C72" s="1012"/>
      <c r="D72" s="1012"/>
      <c r="E72" s="1012"/>
      <c r="F72" s="1012"/>
      <c r="G72" s="1012"/>
      <c r="H72" s="1012"/>
      <c r="I72" s="1012"/>
      <c r="J72" s="1012"/>
      <c r="K72" s="1012"/>
      <c r="L72" s="1012"/>
      <c r="M72" s="1012"/>
      <c r="N72" s="1012"/>
      <c r="O72" s="1012"/>
      <c r="P72" s="1013"/>
      <c r="Q72" s="1014">
        <v>22</v>
      </c>
      <c r="R72" s="1008"/>
      <c r="S72" s="1008"/>
      <c r="T72" s="1008"/>
      <c r="U72" s="1008"/>
      <c r="V72" s="1008">
        <v>19</v>
      </c>
      <c r="W72" s="1008"/>
      <c r="X72" s="1008"/>
      <c r="Y72" s="1008"/>
      <c r="Z72" s="1008"/>
      <c r="AA72" s="1008">
        <v>4</v>
      </c>
      <c r="AB72" s="1008"/>
      <c r="AC72" s="1008"/>
      <c r="AD72" s="1008"/>
      <c r="AE72" s="1008"/>
      <c r="AF72" s="1008">
        <v>4</v>
      </c>
      <c r="AG72" s="1008"/>
      <c r="AH72" s="1008"/>
      <c r="AI72" s="1008"/>
      <c r="AJ72" s="1008"/>
      <c r="AK72" s="1008" t="s">
        <v>599</v>
      </c>
      <c r="AL72" s="1008"/>
      <c r="AM72" s="1008"/>
      <c r="AN72" s="1008"/>
      <c r="AO72" s="1008"/>
      <c r="AP72" s="1008" t="s">
        <v>599</v>
      </c>
      <c r="AQ72" s="1008"/>
      <c r="AR72" s="1008"/>
      <c r="AS72" s="1008"/>
      <c r="AT72" s="1008"/>
      <c r="AU72" s="1008" t="s">
        <v>599</v>
      </c>
      <c r="AV72" s="1008"/>
      <c r="AW72" s="1008"/>
      <c r="AX72" s="1008"/>
      <c r="AY72" s="1008"/>
      <c r="AZ72" s="1009"/>
      <c r="BA72" s="1009"/>
      <c r="BB72" s="1009"/>
      <c r="BC72" s="1009"/>
      <c r="BD72" s="1010"/>
      <c r="BE72" s="241"/>
      <c r="BF72" s="241"/>
      <c r="BG72" s="241"/>
      <c r="BH72" s="241"/>
      <c r="BI72" s="241"/>
      <c r="BJ72" s="241"/>
      <c r="BK72" s="241"/>
      <c r="BL72" s="241"/>
      <c r="BM72" s="241"/>
      <c r="BN72" s="241"/>
      <c r="BO72" s="241"/>
      <c r="BP72" s="241"/>
      <c r="BQ72" s="238">
        <v>66</v>
      </c>
      <c r="BR72" s="243"/>
      <c r="BS72" s="982"/>
      <c r="BT72" s="983"/>
      <c r="BU72" s="983"/>
      <c r="BV72" s="983"/>
      <c r="BW72" s="983"/>
      <c r="BX72" s="983"/>
      <c r="BY72" s="983"/>
      <c r="BZ72" s="983"/>
      <c r="CA72" s="983"/>
      <c r="CB72" s="983"/>
      <c r="CC72" s="983"/>
      <c r="CD72" s="983"/>
      <c r="CE72" s="983"/>
      <c r="CF72" s="983"/>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82"/>
      <c r="DW72" s="983"/>
      <c r="DX72" s="983"/>
      <c r="DY72" s="983"/>
      <c r="DZ72" s="984"/>
      <c r="EA72" s="230"/>
    </row>
    <row r="73" spans="1:131" ht="26.25" customHeight="1" x14ac:dyDescent="0.15">
      <c r="A73" s="238">
        <v>6</v>
      </c>
      <c r="B73" s="1011" t="s">
        <v>589</v>
      </c>
      <c r="C73" s="1012"/>
      <c r="D73" s="1012"/>
      <c r="E73" s="1012"/>
      <c r="F73" s="1012"/>
      <c r="G73" s="1012"/>
      <c r="H73" s="1012"/>
      <c r="I73" s="1012"/>
      <c r="J73" s="1012"/>
      <c r="K73" s="1012"/>
      <c r="L73" s="1012"/>
      <c r="M73" s="1012"/>
      <c r="N73" s="1012"/>
      <c r="O73" s="1012"/>
      <c r="P73" s="1013"/>
      <c r="Q73" s="1014">
        <v>35</v>
      </c>
      <c r="R73" s="1008"/>
      <c r="S73" s="1008"/>
      <c r="T73" s="1008"/>
      <c r="U73" s="1008"/>
      <c r="V73" s="1008">
        <v>33</v>
      </c>
      <c r="W73" s="1008"/>
      <c r="X73" s="1008"/>
      <c r="Y73" s="1008"/>
      <c r="Z73" s="1008"/>
      <c r="AA73" s="1008">
        <v>2</v>
      </c>
      <c r="AB73" s="1008"/>
      <c r="AC73" s="1008"/>
      <c r="AD73" s="1008"/>
      <c r="AE73" s="1008"/>
      <c r="AF73" s="1008">
        <v>2</v>
      </c>
      <c r="AG73" s="1008"/>
      <c r="AH73" s="1008"/>
      <c r="AI73" s="1008"/>
      <c r="AJ73" s="1008"/>
      <c r="AK73" s="1008" t="s">
        <v>599</v>
      </c>
      <c r="AL73" s="1008"/>
      <c r="AM73" s="1008"/>
      <c r="AN73" s="1008"/>
      <c r="AO73" s="1008"/>
      <c r="AP73" s="1008" t="s">
        <v>599</v>
      </c>
      <c r="AQ73" s="1008"/>
      <c r="AR73" s="1008"/>
      <c r="AS73" s="1008"/>
      <c r="AT73" s="1008"/>
      <c r="AU73" s="1008" t="s">
        <v>599</v>
      </c>
      <c r="AV73" s="1008"/>
      <c r="AW73" s="1008"/>
      <c r="AX73" s="1008"/>
      <c r="AY73" s="1008"/>
      <c r="AZ73" s="1009"/>
      <c r="BA73" s="1009"/>
      <c r="BB73" s="1009"/>
      <c r="BC73" s="1009"/>
      <c r="BD73" s="1010"/>
      <c r="BE73" s="241"/>
      <c r="BF73" s="241"/>
      <c r="BG73" s="241"/>
      <c r="BH73" s="241"/>
      <c r="BI73" s="241"/>
      <c r="BJ73" s="241"/>
      <c r="BK73" s="241"/>
      <c r="BL73" s="241"/>
      <c r="BM73" s="241"/>
      <c r="BN73" s="241"/>
      <c r="BO73" s="241"/>
      <c r="BP73" s="241"/>
      <c r="BQ73" s="238">
        <v>67</v>
      </c>
      <c r="BR73" s="243"/>
      <c r="BS73" s="982"/>
      <c r="BT73" s="983"/>
      <c r="BU73" s="983"/>
      <c r="BV73" s="983"/>
      <c r="BW73" s="983"/>
      <c r="BX73" s="983"/>
      <c r="BY73" s="983"/>
      <c r="BZ73" s="983"/>
      <c r="CA73" s="983"/>
      <c r="CB73" s="983"/>
      <c r="CC73" s="983"/>
      <c r="CD73" s="983"/>
      <c r="CE73" s="983"/>
      <c r="CF73" s="983"/>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82"/>
      <c r="DW73" s="983"/>
      <c r="DX73" s="983"/>
      <c r="DY73" s="983"/>
      <c r="DZ73" s="984"/>
      <c r="EA73" s="230"/>
    </row>
    <row r="74" spans="1:131" ht="26.25" customHeight="1" x14ac:dyDescent="0.15">
      <c r="A74" s="238">
        <v>7</v>
      </c>
      <c r="B74" s="1011" t="s">
        <v>595</v>
      </c>
      <c r="C74" s="1012"/>
      <c r="D74" s="1012"/>
      <c r="E74" s="1012"/>
      <c r="F74" s="1012"/>
      <c r="G74" s="1012"/>
      <c r="H74" s="1012"/>
      <c r="I74" s="1012"/>
      <c r="J74" s="1012"/>
      <c r="K74" s="1012"/>
      <c r="L74" s="1012"/>
      <c r="M74" s="1012"/>
      <c r="N74" s="1012"/>
      <c r="O74" s="1012"/>
      <c r="P74" s="1013"/>
      <c r="Q74" s="1014">
        <v>5489</v>
      </c>
      <c r="R74" s="1008"/>
      <c r="S74" s="1008"/>
      <c r="T74" s="1008"/>
      <c r="U74" s="1008"/>
      <c r="V74" s="1008">
        <v>4929</v>
      </c>
      <c r="W74" s="1008"/>
      <c r="X74" s="1008"/>
      <c r="Y74" s="1008"/>
      <c r="Z74" s="1008"/>
      <c r="AA74" s="1008">
        <v>560</v>
      </c>
      <c r="AB74" s="1008"/>
      <c r="AC74" s="1008"/>
      <c r="AD74" s="1008"/>
      <c r="AE74" s="1008"/>
      <c r="AF74" s="1008">
        <v>525</v>
      </c>
      <c r="AG74" s="1008"/>
      <c r="AH74" s="1008"/>
      <c r="AI74" s="1008"/>
      <c r="AJ74" s="1008"/>
      <c r="AK74" s="1008">
        <v>85</v>
      </c>
      <c r="AL74" s="1008"/>
      <c r="AM74" s="1008"/>
      <c r="AN74" s="1008"/>
      <c r="AO74" s="1008"/>
      <c r="AP74" s="1008">
        <v>2283</v>
      </c>
      <c r="AQ74" s="1008"/>
      <c r="AR74" s="1008"/>
      <c r="AS74" s="1008"/>
      <c r="AT74" s="1008"/>
      <c r="AU74" s="1008">
        <v>77</v>
      </c>
      <c r="AV74" s="1008"/>
      <c r="AW74" s="1008"/>
      <c r="AX74" s="1008"/>
      <c r="AY74" s="1008"/>
      <c r="AZ74" s="1009"/>
      <c r="BA74" s="1009"/>
      <c r="BB74" s="1009"/>
      <c r="BC74" s="1009"/>
      <c r="BD74" s="1010"/>
      <c r="BE74" s="241"/>
      <c r="BF74" s="241"/>
      <c r="BG74" s="241"/>
      <c r="BH74" s="241"/>
      <c r="BI74" s="241"/>
      <c r="BJ74" s="241"/>
      <c r="BK74" s="241"/>
      <c r="BL74" s="241"/>
      <c r="BM74" s="241"/>
      <c r="BN74" s="241"/>
      <c r="BO74" s="241"/>
      <c r="BP74" s="241"/>
      <c r="BQ74" s="238">
        <v>68</v>
      </c>
      <c r="BR74" s="243"/>
      <c r="BS74" s="982"/>
      <c r="BT74" s="983"/>
      <c r="BU74" s="983"/>
      <c r="BV74" s="983"/>
      <c r="BW74" s="983"/>
      <c r="BX74" s="983"/>
      <c r="BY74" s="983"/>
      <c r="BZ74" s="983"/>
      <c r="CA74" s="983"/>
      <c r="CB74" s="983"/>
      <c r="CC74" s="983"/>
      <c r="CD74" s="983"/>
      <c r="CE74" s="983"/>
      <c r="CF74" s="983"/>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82"/>
      <c r="DW74" s="983"/>
      <c r="DX74" s="983"/>
      <c r="DY74" s="983"/>
      <c r="DZ74" s="984"/>
      <c r="EA74" s="230"/>
    </row>
    <row r="75" spans="1:131" ht="26.25" customHeight="1" x14ac:dyDescent="0.15">
      <c r="A75" s="238">
        <v>8</v>
      </c>
      <c r="B75" s="1011" t="s">
        <v>590</v>
      </c>
      <c r="C75" s="1012"/>
      <c r="D75" s="1012"/>
      <c r="E75" s="1012"/>
      <c r="F75" s="1012"/>
      <c r="G75" s="1012"/>
      <c r="H75" s="1012"/>
      <c r="I75" s="1012"/>
      <c r="J75" s="1012"/>
      <c r="K75" s="1012"/>
      <c r="L75" s="1012"/>
      <c r="M75" s="1012"/>
      <c r="N75" s="1012"/>
      <c r="O75" s="1012"/>
      <c r="P75" s="1013"/>
      <c r="Q75" s="1015">
        <v>495</v>
      </c>
      <c r="R75" s="1016"/>
      <c r="S75" s="1016"/>
      <c r="T75" s="1016"/>
      <c r="U75" s="1017"/>
      <c r="V75" s="1018">
        <v>493</v>
      </c>
      <c r="W75" s="1016"/>
      <c r="X75" s="1016"/>
      <c r="Y75" s="1016"/>
      <c r="Z75" s="1017"/>
      <c r="AA75" s="1018">
        <v>1</v>
      </c>
      <c r="AB75" s="1016"/>
      <c r="AC75" s="1016"/>
      <c r="AD75" s="1016"/>
      <c r="AE75" s="1017"/>
      <c r="AF75" s="1018">
        <v>1</v>
      </c>
      <c r="AG75" s="1016"/>
      <c r="AH75" s="1016"/>
      <c r="AI75" s="1016"/>
      <c r="AJ75" s="1017"/>
      <c r="AK75" s="1018">
        <v>298</v>
      </c>
      <c r="AL75" s="1016"/>
      <c r="AM75" s="1016"/>
      <c r="AN75" s="1016"/>
      <c r="AO75" s="1017"/>
      <c r="AP75" s="1018" t="s">
        <v>599</v>
      </c>
      <c r="AQ75" s="1016"/>
      <c r="AR75" s="1016"/>
      <c r="AS75" s="1016"/>
      <c r="AT75" s="1017"/>
      <c r="AU75" s="1018" t="s">
        <v>606</v>
      </c>
      <c r="AV75" s="1016"/>
      <c r="AW75" s="1016"/>
      <c r="AX75" s="1016"/>
      <c r="AY75" s="1017"/>
      <c r="AZ75" s="1009"/>
      <c r="BA75" s="1009"/>
      <c r="BB75" s="1009"/>
      <c r="BC75" s="1009"/>
      <c r="BD75" s="1010"/>
      <c r="BE75" s="241"/>
      <c r="BF75" s="241"/>
      <c r="BG75" s="241"/>
      <c r="BH75" s="241"/>
      <c r="BI75" s="241"/>
      <c r="BJ75" s="241"/>
      <c r="BK75" s="241"/>
      <c r="BL75" s="241"/>
      <c r="BM75" s="241"/>
      <c r="BN75" s="241"/>
      <c r="BO75" s="241"/>
      <c r="BP75" s="241"/>
      <c r="BQ75" s="238">
        <v>69</v>
      </c>
      <c r="BR75" s="243"/>
      <c r="BS75" s="982"/>
      <c r="BT75" s="983"/>
      <c r="BU75" s="983"/>
      <c r="BV75" s="983"/>
      <c r="BW75" s="983"/>
      <c r="BX75" s="983"/>
      <c r="BY75" s="983"/>
      <c r="BZ75" s="983"/>
      <c r="CA75" s="983"/>
      <c r="CB75" s="983"/>
      <c r="CC75" s="983"/>
      <c r="CD75" s="983"/>
      <c r="CE75" s="983"/>
      <c r="CF75" s="983"/>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82"/>
      <c r="DW75" s="983"/>
      <c r="DX75" s="983"/>
      <c r="DY75" s="983"/>
      <c r="DZ75" s="984"/>
      <c r="EA75" s="230"/>
    </row>
    <row r="76" spans="1:131" ht="26.25" customHeight="1" x14ac:dyDescent="0.15">
      <c r="A76" s="238">
        <v>9</v>
      </c>
      <c r="B76" s="1011" t="s">
        <v>591</v>
      </c>
      <c r="C76" s="1012"/>
      <c r="D76" s="1012"/>
      <c r="E76" s="1012"/>
      <c r="F76" s="1012"/>
      <c r="G76" s="1012"/>
      <c r="H76" s="1012"/>
      <c r="I76" s="1012"/>
      <c r="J76" s="1012"/>
      <c r="K76" s="1012"/>
      <c r="L76" s="1012"/>
      <c r="M76" s="1012"/>
      <c r="N76" s="1012"/>
      <c r="O76" s="1012"/>
      <c r="P76" s="1013"/>
      <c r="Q76" s="1015">
        <v>68</v>
      </c>
      <c r="R76" s="1016"/>
      <c r="S76" s="1016"/>
      <c r="T76" s="1016"/>
      <c r="U76" s="1017"/>
      <c r="V76" s="1018">
        <v>68</v>
      </c>
      <c r="W76" s="1016"/>
      <c r="X76" s="1016"/>
      <c r="Y76" s="1016"/>
      <c r="Z76" s="1017"/>
      <c r="AA76" s="1018">
        <v>0</v>
      </c>
      <c r="AB76" s="1016"/>
      <c r="AC76" s="1016"/>
      <c r="AD76" s="1016"/>
      <c r="AE76" s="1017"/>
      <c r="AF76" s="1018">
        <v>0</v>
      </c>
      <c r="AG76" s="1016"/>
      <c r="AH76" s="1016"/>
      <c r="AI76" s="1016"/>
      <c r="AJ76" s="1017"/>
      <c r="AK76" s="1018" t="s">
        <v>601</v>
      </c>
      <c r="AL76" s="1016"/>
      <c r="AM76" s="1016"/>
      <c r="AN76" s="1016"/>
      <c r="AO76" s="1017"/>
      <c r="AP76" s="1018" t="s">
        <v>604</v>
      </c>
      <c r="AQ76" s="1016"/>
      <c r="AR76" s="1016"/>
      <c r="AS76" s="1016"/>
      <c r="AT76" s="1017"/>
      <c r="AU76" s="1018" t="s">
        <v>599</v>
      </c>
      <c r="AV76" s="1016"/>
      <c r="AW76" s="1016"/>
      <c r="AX76" s="1016"/>
      <c r="AY76" s="1017"/>
      <c r="AZ76" s="1009"/>
      <c r="BA76" s="1009"/>
      <c r="BB76" s="1009"/>
      <c r="BC76" s="1009"/>
      <c r="BD76" s="1010"/>
      <c r="BE76" s="241"/>
      <c r="BF76" s="241"/>
      <c r="BG76" s="241"/>
      <c r="BH76" s="241"/>
      <c r="BI76" s="241"/>
      <c r="BJ76" s="241"/>
      <c r="BK76" s="241"/>
      <c r="BL76" s="241"/>
      <c r="BM76" s="241"/>
      <c r="BN76" s="241"/>
      <c r="BO76" s="241"/>
      <c r="BP76" s="241"/>
      <c r="BQ76" s="238">
        <v>70</v>
      </c>
      <c r="BR76" s="243"/>
      <c r="BS76" s="982"/>
      <c r="BT76" s="983"/>
      <c r="BU76" s="983"/>
      <c r="BV76" s="983"/>
      <c r="BW76" s="983"/>
      <c r="BX76" s="983"/>
      <c r="BY76" s="983"/>
      <c r="BZ76" s="983"/>
      <c r="CA76" s="983"/>
      <c r="CB76" s="983"/>
      <c r="CC76" s="983"/>
      <c r="CD76" s="983"/>
      <c r="CE76" s="983"/>
      <c r="CF76" s="983"/>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82"/>
      <c r="DW76" s="983"/>
      <c r="DX76" s="983"/>
      <c r="DY76" s="983"/>
      <c r="DZ76" s="984"/>
      <c r="EA76" s="230"/>
    </row>
    <row r="77" spans="1:131" ht="26.25" customHeight="1" x14ac:dyDescent="0.15">
      <c r="A77" s="238">
        <v>10</v>
      </c>
      <c r="B77" s="1011" t="s">
        <v>592</v>
      </c>
      <c r="C77" s="1012"/>
      <c r="D77" s="1012"/>
      <c r="E77" s="1012"/>
      <c r="F77" s="1012"/>
      <c r="G77" s="1012"/>
      <c r="H77" s="1012"/>
      <c r="I77" s="1012"/>
      <c r="J77" s="1012"/>
      <c r="K77" s="1012"/>
      <c r="L77" s="1012"/>
      <c r="M77" s="1012"/>
      <c r="N77" s="1012"/>
      <c r="O77" s="1012"/>
      <c r="P77" s="1013"/>
      <c r="Q77" s="1015">
        <v>1851</v>
      </c>
      <c r="R77" s="1016"/>
      <c r="S77" s="1016"/>
      <c r="T77" s="1016"/>
      <c r="U77" s="1017"/>
      <c r="V77" s="1018">
        <v>1811</v>
      </c>
      <c r="W77" s="1016"/>
      <c r="X77" s="1016"/>
      <c r="Y77" s="1016"/>
      <c r="Z77" s="1017"/>
      <c r="AA77" s="1018">
        <v>40</v>
      </c>
      <c r="AB77" s="1016"/>
      <c r="AC77" s="1016"/>
      <c r="AD77" s="1016"/>
      <c r="AE77" s="1017"/>
      <c r="AF77" s="1018">
        <v>40</v>
      </c>
      <c r="AG77" s="1016"/>
      <c r="AH77" s="1016"/>
      <c r="AI77" s="1016"/>
      <c r="AJ77" s="1017"/>
      <c r="AK77" s="1018" t="s">
        <v>602</v>
      </c>
      <c r="AL77" s="1016"/>
      <c r="AM77" s="1016"/>
      <c r="AN77" s="1016"/>
      <c r="AO77" s="1017"/>
      <c r="AP77" s="1018" t="s">
        <v>602</v>
      </c>
      <c r="AQ77" s="1016"/>
      <c r="AR77" s="1016"/>
      <c r="AS77" s="1016"/>
      <c r="AT77" s="1017"/>
      <c r="AU77" s="1018" t="s">
        <v>597</v>
      </c>
      <c r="AV77" s="1016"/>
      <c r="AW77" s="1016"/>
      <c r="AX77" s="1016"/>
      <c r="AY77" s="1017"/>
      <c r="AZ77" s="1009"/>
      <c r="BA77" s="1009"/>
      <c r="BB77" s="1009"/>
      <c r="BC77" s="1009"/>
      <c r="BD77" s="1010"/>
      <c r="BE77" s="241"/>
      <c r="BF77" s="241"/>
      <c r="BG77" s="241"/>
      <c r="BH77" s="241"/>
      <c r="BI77" s="241"/>
      <c r="BJ77" s="241"/>
      <c r="BK77" s="241"/>
      <c r="BL77" s="241"/>
      <c r="BM77" s="241"/>
      <c r="BN77" s="241"/>
      <c r="BO77" s="241"/>
      <c r="BP77" s="241"/>
      <c r="BQ77" s="238">
        <v>71</v>
      </c>
      <c r="BR77" s="243"/>
      <c r="BS77" s="982"/>
      <c r="BT77" s="983"/>
      <c r="BU77" s="983"/>
      <c r="BV77" s="983"/>
      <c r="BW77" s="983"/>
      <c r="BX77" s="983"/>
      <c r="BY77" s="983"/>
      <c r="BZ77" s="983"/>
      <c r="CA77" s="983"/>
      <c r="CB77" s="983"/>
      <c r="CC77" s="983"/>
      <c r="CD77" s="983"/>
      <c r="CE77" s="983"/>
      <c r="CF77" s="983"/>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82"/>
      <c r="DW77" s="983"/>
      <c r="DX77" s="983"/>
      <c r="DY77" s="983"/>
      <c r="DZ77" s="984"/>
      <c r="EA77" s="230"/>
    </row>
    <row r="78" spans="1:131" ht="26.25" customHeight="1" x14ac:dyDescent="0.15">
      <c r="A78" s="238">
        <v>11</v>
      </c>
      <c r="B78" s="1011" t="s">
        <v>596</v>
      </c>
      <c r="C78" s="1012"/>
      <c r="D78" s="1012"/>
      <c r="E78" s="1012"/>
      <c r="F78" s="1012"/>
      <c r="G78" s="1012"/>
      <c r="H78" s="1012"/>
      <c r="I78" s="1012"/>
      <c r="J78" s="1012"/>
      <c r="K78" s="1012"/>
      <c r="L78" s="1012"/>
      <c r="M78" s="1012"/>
      <c r="N78" s="1012"/>
      <c r="O78" s="1012"/>
      <c r="P78" s="1013"/>
      <c r="Q78" s="1014">
        <v>72965</v>
      </c>
      <c r="R78" s="1008"/>
      <c r="S78" s="1008"/>
      <c r="T78" s="1008"/>
      <c r="U78" s="1008"/>
      <c r="V78" s="1008">
        <v>69423</v>
      </c>
      <c r="W78" s="1008"/>
      <c r="X78" s="1008"/>
      <c r="Y78" s="1008"/>
      <c r="Z78" s="1008"/>
      <c r="AA78" s="1008">
        <v>3542</v>
      </c>
      <c r="AB78" s="1008"/>
      <c r="AC78" s="1008"/>
      <c r="AD78" s="1008"/>
      <c r="AE78" s="1008"/>
      <c r="AF78" s="1008">
        <v>3542</v>
      </c>
      <c r="AG78" s="1008"/>
      <c r="AH78" s="1008"/>
      <c r="AI78" s="1008"/>
      <c r="AJ78" s="1008"/>
      <c r="AK78" s="1008">
        <v>1058</v>
      </c>
      <c r="AL78" s="1008"/>
      <c r="AM78" s="1008"/>
      <c r="AN78" s="1008"/>
      <c r="AO78" s="1008"/>
      <c r="AP78" s="1008" t="s">
        <v>599</v>
      </c>
      <c r="AQ78" s="1008"/>
      <c r="AR78" s="1008"/>
      <c r="AS78" s="1008"/>
      <c r="AT78" s="1008"/>
      <c r="AU78" s="1008" t="s">
        <v>599</v>
      </c>
      <c r="AV78" s="1008"/>
      <c r="AW78" s="1008"/>
      <c r="AX78" s="1008"/>
      <c r="AY78" s="1008"/>
      <c r="AZ78" s="1009"/>
      <c r="BA78" s="1009"/>
      <c r="BB78" s="1009"/>
      <c r="BC78" s="1009"/>
      <c r="BD78" s="1010"/>
      <c r="BE78" s="241"/>
      <c r="BF78" s="241"/>
      <c r="BG78" s="241"/>
      <c r="BH78" s="241"/>
      <c r="BI78" s="241"/>
      <c r="BJ78" s="230"/>
      <c r="BK78" s="230"/>
      <c r="BL78" s="230"/>
      <c r="BM78" s="230"/>
      <c r="BN78" s="230"/>
      <c r="BO78" s="241"/>
      <c r="BP78" s="241"/>
      <c r="BQ78" s="238">
        <v>72</v>
      </c>
      <c r="BR78" s="243"/>
      <c r="BS78" s="982"/>
      <c r="BT78" s="983"/>
      <c r="BU78" s="983"/>
      <c r="BV78" s="983"/>
      <c r="BW78" s="983"/>
      <c r="BX78" s="983"/>
      <c r="BY78" s="983"/>
      <c r="BZ78" s="983"/>
      <c r="CA78" s="983"/>
      <c r="CB78" s="983"/>
      <c r="CC78" s="983"/>
      <c r="CD78" s="983"/>
      <c r="CE78" s="983"/>
      <c r="CF78" s="983"/>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82"/>
      <c r="DW78" s="983"/>
      <c r="DX78" s="983"/>
      <c r="DY78" s="983"/>
      <c r="DZ78" s="984"/>
      <c r="EA78" s="230"/>
    </row>
    <row r="79" spans="1:131" ht="26.25" customHeight="1" x14ac:dyDescent="0.15">
      <c r="A79" s="238">
        <v>12</v>
      </c>
      <c r="B79" s="1011" t="s">
        <v>593</v>
      </c>
      <c r="C79" s="1012"/>
      <c r="D79" s="1012"/>
      <c r="E79" s="1012"/>
      <c r="F79" s="1012"/>
      <c r="G79" s="1012"/>
      <c r="H79" s="1012"/>
      <c r="I79" s="1012"/>
      <c r="J79" s="1012"/>
      <c r="K79" s="1012"/>
      <c r="L79" s="1012"/>
      <c r="M79" s="1012"/>
      <c r="N79" s="1012"/>
      <c r="O79" s="1012"/>
      <c r="P79" s="1013"/>
      <c r="Q79" s="1014">
        <v>217</v>
      </c>
      <c r="R79" s="1008"/>
      <c r="S79" s="1008"/>
      <c r="T79" s="1008"/>
      <c r="U79" s="1008"/>
      <c r="V79" s="1008">
        <v>191</v>
      </c>
      <c r="W79" s="1008"/>
      <c r="X79" s="1008"/>
      <c r="Y79" s="1008"/>
      <c r="Z79" s="1008"/>
      <c r="AA79" s="1008">
        <v>25</v>
      </c>
      <c r="AB79" s="1008"/>
      <c r="AC79" s="1008"/>
      <c r="AD79" s="1008"/>
      <c r="AE79" s="1008"/>
      <c r="AF79" s="1008">
        <v>25</v>
      </c>
      <c r="AG79" s="1008"/>
      <c r="AH79" s="1008"/>
      <c r="AI79" s="1008"/>
      <c r="AJ79" s="1008"/>
      <c r="AK79" s="1008" t="s">
        <v>603</v>
      </c>
      <c r="AL79" s="1008"/>
      <c r="AM79" s="1008"/>
      <c r="AN79" s="1008"/>
      <c r="AO79" s="1008"/>
      <c r="AP79" s="1008" t="s">
        <v>605</v>
      </c>
      <c r="AQ79" s="1008"/>
      <c r="AR79" s="1008"/>
      <c r="AS79" s="1008"/>
      <c r="AT79" s="1008"/>
      <c r="AU79" s="1008" t="s">
        <v>597</v>
      </c>
      <c r="AV79" s="1008"/>
      <c r="AW79" s="1008"/>
      <c r="AX79" s="1008"/>
      <c r="AY79" s="1008"/>
      <c r="AZ79" s="1009"/>
      <c r="BA79" s="1009"/>
      <c r="BB79" s="1009"/>
      <c r="BC79" s="1009"/>
      <c r="BD79" s="1010"/>
      <c r="BE79" s="241"/>
      <c r="BF79" s="241"/>
      <c r="BG79" s="241"/>
      <c r="BH79" s="241"/>
      <c r="BI79" s="241"/>
      <c r="BJ79" s="230"/>
      <c r="BK79" s="230"/>
      <c r="BL79" s="230"/>
      <c r="BM79" s="230"/>
      <c r="BN79" s="230"/>
      <c r="BO79" s="241"/>
      <c r="BP79" s="241"/>
      <c r="BQ79" s="238">
        <v>73</v>
      </c>
      <c r="BR79" s="243"/>
      <c r="BS79" s="982"/>
      <c r="BT79" s="983"/>
      <c r="BU79" s="983"/>
      <c r="BV79" s="983"/>
      <c r="BW79" s="983"/>
      <c r="BX79" s="983"/>
      <c r="BY79" s="983"/>
      <c r="BZ79" s="983"/>
      <c r="CA79" s="983"/>
      <c r="CB79" s="983"/>
      <c r="CC79" s="983"/>
      <c r="CD79" s="983"/>
      <c r="CE79" s="983"/>
      <c r="CF79" s="983"/>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82"/>
      <c r="DW79" s="983"/>
      <c r="DX79" s="983"/>
      <c r="DY79" s="983"/>
      <c r="DZ79" s="984"/>
      <c r="EA79" s="230"/>
    </row>
    <row r="80" spans="1:131" ht="26.25" customHeight="1" x14ac:dyDescent="0.15">
      <c r="A80" s="238">
        <v>13</v>
      </c>
      <c r="B80" s="1011" t="s">
        <v>594</v>
      </c>
      <c r="C80" s="1012"/>
      <c r="D80" s="1012"/>
      <c r="E80" s="1012"/>
      <c r="F80" s="1012"/>
      <c r="G80" s="1012"/>
      <c r="H80" s="1012"/>
      <c r="I80" s="1012"/>
      <c r="J80" s="1012"/>
      <c r="K80" s="1012"/>
      <c r="L80" s="1012"/>
      <c r="M80" s="1012"/>
      <c r="N80" s="1012"/>
      <c r="O80" s="1012"/>
      <c r="P80" s="1013"/>
      <c r="Q80" s="1014">
        <v>823874</v>
      </c>
      <c r="R80" s="1008"/>
      <c r="S80" s="1008"/>
      <c r="T80" s="1008"/>
      <c r="U80" s="1008"/>
      <c r="V80" s="1008">
        <v>808406</v>
      </c>
      <c r="W80" s="1008"/>
      <c r="X80" s="1008"/>
      <c r="Y80" s="1008"/>
      <c r="Z80" s="1008"/>
      <c r="AA80" s="1008">
        <v>15468</v>
      </c>
      <c r="AB80" s="1008"/>
      <c r="AC80" s="1008"/>
      <c r="AD80" s="1008"/>
      <c r="AE80" s="1008"/>
      <c r="AF80" s="1008">
        <v>15468</v>
      </c>
      <c r="AG80" s="1008"/>
      <c r="AH80" s="1008"/>
      <c r="AI80" s="1008"/>
      <c r="AJ80" s="1008"/>
      <c r="AK80" s="1008" t="s">
        <v>599</v>
      </c>
      <c r="AL80" s="1008"/>
      <c r="AM80" s="1008"/>
      <c r="AN80" s="1008"/>
      <c r="AO80" s="1008"/>
      <c r="AP80" s="1008" t="s">
        <v>599</v>
      </c>
      <c r="AQ80" s="1008"/>
      <c r="AR80" s="1008"/>
      <c r="AS80" s="1008"/>
      <c r="AT80" s="1008"/>
      <c r="AU80" s="1008" t="s">
        <v>599</v>
      </c>
      <c r="AV80" s="1008"/>
      <c r="AW80" s="1008"/>
      <c r="AX80" s="1008"/>
      <c r="AY80" s="1008"/>
      <c r="AZ80" s="1009"/>
      <c r="BA80" s="1009"/>
      <c r="BB80" s="1009"/>
      <c r="BC80" s="1009"/>
      <c r="BD80" s="1010"/>
      <c r="BE80" s="241"/>
      <c r="BF80" s="241"/>
      <c r="BG80" s="241"/>
      <c r="BH80" s="241"/>
      <c r="BI80" s="241"/>
      <c r="BJ80" s="241"/>
      <c r="BK80" s="241"/>
      <c r="BL80" s="241"/>
      <c r="BM80" s="241"/>
      <c r="BN80" s="241"/>
      <c r="BO80" s="241"/>
      <c r="BP80" s="241"/>
      <c r="BQ80" s="238">
        <v>74</v>
      </c>
      <c r="BR80" s="243"/>
      <c r="BS80" s="982"/>
      <c r="BT80" s="983"/>
      <c r="BU80" s="983"/>
      <c r="BV80" s="983"/>
      <c r="BW80" s="983"/>
      <c r="BX80" s="983"/>
      <c r="BY80" s="983"/>
      <c r="BZ80" s="983"/>
      <c r="CA80" s="983"/>
      <c r="CB80" s="983"/>
      <c r="CC80" s="983"/>
      <c r="CD80" s="983"/>
      <c r="CE80" s="983"/>
      <c r="CF80" s="983"/>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82"/>
      <c r="DW80" s="983"/>
      <c r="DX80" s="983"/>
      <c r="DY80" s="983"/>
      <c r="DZ80" s="984"/>
      <c r="EA80" s="230"/>
    </row>
    <row r="81" spans="1:131" ht="26.25" customHeight="1" x14ac:dyDescent="0.15">
      <c r="A81" s="238">
        <v>14</v>
      </c>
      <c r="B81" s="1011"/>
      <c r="C81" s="1012"/>
      <c r="D81" s="1012"/>
      <c r="E81" s="1012"/>
      <c r="F81" s="1012"/>
      <c r="G81" s="1012"/>
      <c r="H81" s="1012"/>
      <c r="I81" s="1012"/>
      <c r="J81" s="1012"/>
      <c r="K81" s="1012"/>
      <c r="L81" s="1012"/>
      <c r="M81" s="1012"/>
      <c r="N81" s="1012"/>
      <c r="O81" s="1012"/>
      <c r="P81" s="1013"/>
      <c r="Q81" s="1014"/>
      <c r="R81" s="1008"/>
      <c r="S81" s="1008"/>
      <c r="T81" s="1008"/>
      <c r="U81" s="1008"/>
      <c r="V81" s="1008"/>
      <c r="W81" s="1008"/>
      <c r="X81" s="1008"/>
      <c r="Y81" s="1008"/>
      <c r="Z81" s="1008"/>
      <c r="AA81" s="1008"/>
      <c r="AB81" s="1008"/>
      <c r="AC81" s="1008"/>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08"/>
      <c r="AY81" s="1008"/>
      <c r="AZ81" s="1009"/>
      <c r="BA81" s="1009"/>
      <c r="BB81" s="1009"/>
      <c r="BC81" s="1009"/>
      <c r="BD81" s="1010"/>
      <c r="BE81" s="241"/>
      <c r="BF81" s="241"/>
      <c r="BG81" s="241"/>
      <c r="BH81" s="241"/>
      <c r="BI81" s="241"/>
      <c r="BJ81" s="241"/>
      <c r="BK81" s="241"/>
      <c r="BL81" s="241"/>
      <c r="BM81" s="241"/>
      <c r="BN81" s="241"/>
      <c r="BO81" s="241"/>
      <c r="BP81" s="241"/>
      <c r="BQ81" s="238">
        <v>75</v>
      </c>
      <c r="BR81" s="243"/>
      <c r="BS81" s="982"/>
      <c r="BT81" s="983"/>
      <c r="BU81" s="983"/>
      <c r="BV81" s="983"/>
      <c r="BW81" s="983"/>
      <c r="BX81" s="983"/>
      <c r="BY81" s="983"/>
      <c r="BZ81" s="983"/>
      <c r="CA81" s="983"/>
      <c r="CB81" s="983"/>
      <c r="CC81" s="983"/>
      <c r="CD81" s="983"/>
      <c r="CE81" s="983"/>
      <c r="CF81" s="983"/>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82"/>
      <c r="DW81" s="983"/>
      <c r="DX81" s="983"/>
      <c r="DY81" s="983"/>
      <c r="DZ81" s="984"/>
      <c r="EA81" s="230"/>
    </row>
    <row r="82" spans="1:131" ht="26.25" customHeight="1" x14ac:dyDescent="0.15">
      <c r="A82" s="238">
        <v>15</v>
      </c>
      <c r="B82" s="1011"/>
      <c r="C82" s="1012"/>
      <c r="D82" s="1012"/>
      <c r="E82" s="1012"/>
      <c r="F82" s="1012"/>
      <c r="G82" s="1012"/>
      <c r="H82" s="1012"/>
      <c r="I82" s="1012"/>
      <c r="J82" s="1012"/>
      <c r="K82" s="1012"/>
      <c r="L82" s="1012"/>
      <c r="M82" s="1012"/>
      <c r="N82" s="1012"/>
      <c r="O82" s="1012"/>
      <c r="P82" s="1013"/>
      <c r="Q82" s="1014"/>
      <c r="R82" s="1008"/>
      <c r="S82" s="1008"/>
      <c r="T82" s="1008"/>
      <c r="U82" s="1008"/>
      <c r="V82" s="1008"/>
      <c r="W82" s="1008"/>
      <c r="X82" s="1008"/>
      <c r="Y82" s="1008"/>
      <c r="Z82" s="1008"/>
      <c r="AA82" s="1008"/>
      <c r="AB82" s="1008"/>
      <c r="AC82" s="1008"/>
      <c r="AD82" s="1008"/>
      <c r="AE82" s="1008"/>
      <c r="AF82" s="1008"/>
      <c r="AG82" s="1008"/>
      <c r="AH82" s="1008"/>
      <c r="AI82" s="1008"/>
      <c r="AJ82" s="1008"/>
      <c r="AK82" s="1008"/>
      <c r="AL82" s="1008"/>
      <c r="AM82" s="1008"/>
      <c r="AN82" s="1008"/>
      <c r="AO82" s="1008"/>
      <c r="AP82" s="1008"/>
      <c r="AQ82" s="1008"/>
      <c r="AR82" s="1008"/>
      <c r="AS82" s="1008"/>
      <c r="AT82" s="1008"/>
      <c r="AU82" s="1008"/>
      <c r="AV82" s="1008"/>
      <c r="AW82" s="1008"/>
      <c r="AX82" s="1008"/>
      <c r="AY82" s="1008"/>
      <c r="AZ82" s="1009"/>
      <c r="BA82" s="1009"/>
      <c r="BB82" s="1009"/>
      <c r="BC82" s="1009"/>
      <c r="BD82" s="1010"/>
      <c r="BE82" s="241"/>
      <c r="BF82" s="241"/>
      <c r="BG82" s="241"/>
      <c r="BH82" s="241"/>
      <c r="BI82" s="241"/>
      <c r="BJ82" s="241"/>
      <c r="BK82" s="241"/>
      <c r="BL82" s="241"/>
      <c r="BM82" s="241"/>
      <c r="BN82" s="241"/>
      <c r="BO82" s="241"/>
      <c r="BP82" s="241"/>
      <c r="BQ82" s="238">
        <v>76</v>
      </c>
      <c r="BR82" s="243"/>
      <c r="BS82" s="982"/>
      <c r="BT82" s="983"/>
      <c r="BU82" s="983"/>
      <c r="BV82" s="983"/>
      <c r="BW82" s="983"/>
      <c r="BX82" s="983"/>
      <c r="BY82" s="983"/>
      <c r="BZ82" s="983"/>
      <c r="CA82" s="983"/>
      <c r="CB82" s="983"/>
      <c r="CC82" s="983"/>
      <c r="CD82" s="983"/>
      <c r="CE82" s="983"/>
      <c r="CF82" s="983"/>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82"/>
      <c r="DW82" s="983"/>
      <c r="DX82" s="983"/>
      <c r="DY82" s="983"/>
      <c r="DZ82" s="984"/>
      <c r="EA82" s="230"/>
    </row>
    <row r="83" spans="1:131" ht="26.25" customHeight="1" x14ac:dyDescent="0.15">
      <c r="A83" s="238">
        <v>16</v>
      </c>
      <c r="B83" s="1011"/>
      <c r="C83" s="1012"/>
      <c r="D83" s="1012"/>
      <c r="E83" s="1012"/>
      <c r="F83" s="1012"/>
      <c r="G83" s="1012"/>
      <c r="H83" s="1012"/>
      <c r="I83" s="1012"/>
      <c r="J83" s="1012"/>
      <c r="K83" s="1012"/>
      <c r="L83" s="1012"/>
      <c r="M83" s="1012"/>
      <c r="N83" s="1012"/>
      <c r="O83" s="1012"/>
      <c r="P83" s="1013"/>
      <c r="Q83" s="1014"/>
      <c r="R83" s="1008"/>
      <c r="S83" s="1008"/>
      <c r="T83" s="1008"/>
      <c r="U83" s="1008"/>
      <c r="V83" s="1008"/>
      <c r="W83" s="1008"/>
      <c r="X83" s="1008"/>
      <c r="Y83" s="1008"/>
      <c r="Z83" s="1008"/>
      <c r="AA83" s="1008"/>
      <c r="AB83" s="1008"/>
      <c r="AC83" s="1008"/>
      <c r="AD83" s="1008"/>
      <c r="AE83" s="1008"/>
      <c r="AF83" s="1008"/>
      <c r="AG83" s="1008"/>
      <c r="AH83" s="1008"/>
      <c r="AI83" s="1008"/>
      <c r="AJ83" s="1008"/>
      <c r="AK83" s="1008"/>
      <c r="AL83" s="1008"/>
      <c r="AM83" s="1008"/>
      <c r="AN83" s="1008"/>
      <c r="AO83" s="1008"/>
      <c r="AP83" s="1008"/>
      <c r="AQ83" s="1008"/>
      <c r="AR83" s="1008"/>
      <c r="AS83" s="1008"/>
      <c r="AT83" s="1008"/>
      <c r="AU83" s="1008"/>
      <c r="AV83" s="1008"/>
      <c r="AW83" s="1008"/>
      <c r="AX83" s="1008"/>
      <c r="AY83" s="1008"/>
      <c r="AZ83" s="1009"/>
      <c r="BA83" s="1009"/>
      <c r="BB83" s="1009"/>
      <c r="BC83" s="1009"/>
      <c r="BD83" s="1010"/>
      <c r="BE83" s="241"/>
      <c r="BF83" s="241"/>
      <c r="BG83" s="241"/>
      <c r="BH83" s="241"/>
      <c r="BI83" s="241"/>
      <c r="BJ83" s="241"/>
      <c r="BK83" s="241"/>
      <c r="BL83" s="241"/>
      <c r="BM83" s="241"/>
      <c r="BN83" s="241"/>
      <c r="BO83" s="241"/>
      <c r="BP83" s="241"/>
      <c r="BQ83" s="238">
        <v>77</v>
      </c>
      <c r="BR83" s="243"/>
      <c r="BS83" s="982"/>
      <c r="BT83" s="983"/>
      <c r="BU83" s="983"/>
      <c r="BV83" s="983"/>
      <c r="BW83" s="983"/>
      <c r="BX83" s="983"/>
      <c r="BY83" s="983"/>
      <c r="BZ83" s="983"/>
      <c r="CA83" s="983"/>
      <c r="CB83" s="983"/>
      <c r="CC83" s="983"/>
      <c r="CD83" s="983"/>
      <c r="CE83" s="983"/>
      <c r="CF83" s="983"/>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82"/>
      <c r="DW83" s="983"/>
      <c r="DX83" s="983"/>
      <c r="DY83" s="983"/>
      <c r="DZ83" s="984"/>
      <c r="EA83" s="230"/>
    </row>
    <row r="84" spans="1:131" ht="26.25" customHeight="1" x14ac:dyDescent="0.15">
      <c r="A84" s="238">
        <v>17</v>
      </c>
      <c r="B84" s="1011"/>
      <c r="C84" s="1012"/>
      <c r="D84" s="1012"/>
      <c r="E84" s="1012"/>
      <c r="F84" s="1012"/>
      <c r="G84" s="1012"/>
      <c r="H84" s="1012"/>
      <c r="I84" s="1012"/>
      <c r="J84" s="1012"/>
      <c r="K84" s="1012"/>
      <c r="L84" s="1012"/>
      <c r="M84" s="1012"/>
      <c r="N84" s="1012"/>
      <c r="O84" s="1012"/>
      <c r="P84" s="1013"/>
      <c r="Q84" s="1014"/>
      <c r="R84" s="1008"/>
      <c r="S84" s="1008"/>
      <c r="T84" s="1008"/>
      <c r="U84" s="1008"/>
      <c r="V84" s="1008"/>
      <c r="W84" s="1008"/>
      <c r="X84" s="1008"/>
      <c r="Y84" s="1008"/>
      <c r="Z84" s="1008"/>
      <c r="AA84" s="1008"/>
      <c r="AB84" s="1008"/>
      <c r="AC84" s="1008"/>
      <c r="AD84" s="1008"/>
      <c r="AE84" s="1008"/>
      <c r="AF84" s="1008"/>
      <c r="AG84" s="1008"/>
      <c r="AH84" s="1008"/>
      <c r="AI84" s="1008"/>
      <c r="AJ84" s="1008"/>
      <c r="AK84" s="1008"/>
      <c r="AL84" s="1008"/>
      <c r="AM84" s="1008"/>
      <c r="AN84" s="1008"/>
      <c r="AO84" s="1008"/>
      <c r="AP84" s="1008"/>
      <c r="AQ84" s="1008"/>
      <c r="AR84" s="1008"/>
      <c r="AS84" s="1008"/>
      <c r="AT84" s="1008"/>
      <c r="AU84" s="1008"/>
      <c r="AV84" s="1008"/>
      <c r="AW84" s="1008"/>
      <c r="AX84" s="1008"/>
      <c r="AY84" s="1008"/>
      <c r="AZ84" s="1009"/>
      <c r="BA84" s="1009"/>
      <c r="BB84" s="1009"/>
      <c r="BC84" s="1009"/>
      <c r="BD84" s="1010"/>
      <c r="BE84" s="241"/>
      <c r="BF84" s="241"/>
      <c r="BG84" s="241"/>
      <c r="BH84" s="241"/>
      <c r="BI84" s="241"/>
      <c r="BJ84" s="241"/>
      <c r="BK84" s="241"/>
      <c r="BL84" s="241"/>
      <c r="BM84" s="241"/>
      <c r="BN84" s="241"/>
      <c r="BO84" s="241"/>
      <c r="BP84" s="241"/>
      <c r="BQ84" s="238">
        <v>78</v>
      </c>
      <c r="BR84" s="243"/>
      <c r="BS84" s="982"/>
      <c r="BT84" s="983"/>
      <c r="BU84" s="983"/>
      <c r="BV84" s="983"/>
      <c r="BW84" s="983"/>
      <c r="BX84" s="983"/>
      <c r="BY84" s="983"/>
      <c r="BZ84" s="983"/>
      <c r="CA84" s="983"/>
      <c r="CB84" s="983"/>
      <c r="CC84" s="983"/>
      <c r="CD84" s="983"/>
      <c r="CE84" s="983"/>
      <c r="CF84" s="983"/>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82"/>
      <c r="DW84" s="983"/>
      <c r="DX84" s="983"/>
      <c r="DY84" s="983"/>
      <c r="DZ84" s="984"/>
      <c r="EA84" s="230"/>
    </row>
    <row r="85" spans="1:131" ht="26.25" customHeight="1" x14ac:dyDescent="0.15">
      <c r="A85" s="238">
        <v>18</v>
      </c>
      <c r="B85" s="1011"/>
      <c r="C85" s="1012"/>
      <c r="D85" s="1012"/>
      <c r="E85" s="1012"/>
      <c r="F85" s="1012"/>
      <c r="G85" s="1012"/>
      <c r="H85" s="1012"/>
      <c r="I85" s="1012"/>
      <c r="J85" s="1012"/>
      <c r="K85" s="1012"/>
      <c r="L85" s="1012"/>
      <c r="M85" s="1012"/>
      <c r="N85" s="1012"/>
      <c r="O85" s="1012"/>
      <c r="P85" s="1013"/>
      <c r="Q85" s="1014"/>
      <c r="R85" s="1008"/>
      <c r="S85" s="1008"/>
      <c r="T85" s="1008"/>
      <c r="U85" s="1008"/>
      <c r="V85" s="1008"/>
      <c r="W85" s="1008"/>
      <c r="X85" s="1008"/>
      <c r="Y85" s="1008"/>
      <c r="Z85" s="1008"/>
      <c r="AA85" s="1008"/>
      <c r="AB85" s="1008"/>
      <c r="AC85" s="1008"/>
      <c r="AD85" s="1008"/>
      <c r="AE85" s="1008"/>
      <c r="AF85" s="1008"/>
      <c r="AG85" s="1008"/>
      <c r="AH85" s="1008"/>
      <c r="AI85" s="1008"/>
      <c r="AJ85" s="1008"/>
      <c r="AK85" s="1008"/>
      <c r="AL85" s="1008"/>
      <c r="AM85" s="1008"/>
      <c r="AN85" s="1008"/>
      <c r="AO85" s="1008"/>
      <c r="AP85" s="1008"/>
      <c r="AQ85" s="1008"/>
      <c r="AR85" s="1008"/>
      <c r="AS85" s="1008"/>
      <c r="AT85" s="1008"/>
      <c r="AU85" s="1008"/>
      <c r="AV85" s="1008"/>
      <c r="AW85" s="1008"/>
      <c r="AX85" s="1008"/>
      <c r="AY85" s="1008"/>
      <c r="AZ85" s="1009"/>
      <c r="BA85" s="1009"/>
      <c r="BB85" s="1009"/>
      <c r="BC85" s="1009"/>
      <c r="BD85" s="1010"/>
      <c r="BE85" s="241"/>
      <c r="BF85" s="241"/>
      <c r="BG85" s="241"/>
      <c r="BH85" s="241"/>
      <c r="BI85" s="241"/>
      <c r="BJ85" s="241"/>
      <c r="BK85" s="241"/>
      <c r="BL85" s="241"/>
      <c r="BM85" s="241"/>
      <c r="BN85" s="241"/>
      <c r="BO85" s="241"/>
      <c r="BP85" s="241"/>
      <c r="BQ85" s="238">
        <v>79</v>
      </c>
      <c r="BR85" s="243"/>
      <c r="BS85" s="982"/>
      <c r="BT85" s="983"/>
      <c r="BU85" s="983"/>
      <c r="BV85" s="983"/>
      <c r="BW85" s="983"/>
      <c r="BX85" s="983"/>
      <c r="BY85" s="983"/>
      <c r="BZ85" s="983"/>
      <c r="CA85" s="983"/>
      <c r="CB85" s="983"/>
      <c r="CC85" s="983"/>
      <c r="CD85" s="983"/>
      <c r="CE85" s="983"/>
      <c r="CF85" s="983"/>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82"/>
      <c r="DW85" s="983"/>
      <c r="DX85" s="983"/>
      <c r="DY85" s="983"/>
      <c r="DZ85" s="984"/>
      <c r="EA85" s="230"/>
    </row>
    <row r="86" spans="1:131" ht="26.25" customHeight="1" x14ac:dyDescent="0.15">
      <c r="A86" s="238">
        <v>19</v>
      </c>
      <c r="B86" s="1011"/>
      <c r="C86" s="1012"/>
      <c r="D86" s="1012"/>
      <c r="E86" s="1012"/>
      <c r="F86" s="1012"/>
      <c r="G86" s="1012"/>
      <c r="H86" s="1012"/>
      <c r="I86" s="1012"/>
      <c r="J86" s="1012"/>
      <c r="K86" s="1012"/>
      <c r="L86" s="1012"/>
      <c r="M86" s="1012"/>
      <c r="N86" s="1012"/>
      <c r="O86" s="1012"/>
      <c r="P86" s="1013"/>
      <c r="Q86" s="1014"/>
      <c r="R86" s="1008"/>
      <c r="S86" s="1008"/>
      <c r="T86" s="1008"/>
      <c r="U86" s="1008"/>
      <c r="V86" s="1008"/>
      <c r="W86" s="1008"/>
      <c r="X86" s="1008"/>
      <c r="Y86" s="1008"/>
      <c r="Z86" s="1008"/>
      <c r="AA86" s="1008"/>
      <c r="AB86" s="1008"/>
      <c r="AC86" s="1008"/>
      <c r="AD86" s="1008"/>
      <c r="AE86" s="1008"/>
      <c r="AF86" s="1008"/>
      <c r="AG86" s="1008"/>
      <c r="AH86" s="1008"/>
      <c r="AI86" s="1008"/>
      <c r="AJ86" s="1008"/>
      <c r="AK86" s="1008"/>
      <c r="AL86" s="1008"/>
      <c r="AM86" s="1008"/>
      <c r="AN86" s="1008"/>
      <c r="AO86" s="1008"/>
      <c r="AP86" s="1008"/>
      <c r="AQ86" s="1008"/>
      <c r="AR86" s="1008"/>
      <c r="AS86" s="1008"/>
      <c r="AT86" s="1008"/>
      <c r="AU86" s="1008"/>
      <c r="AV86" s="1008"/>
      <c r="AW86" s="1008"/>
      <c r="AX86" s="1008"/>
      <c r="AY86" s="1008"/>
      <c r="AZ86" s="1009"/>
      <c r="BA86" s="1009"/>
      <c r="BB86" s="1009"/>
      <c r="BC86" s="1009"/>
      <c r="BD86" s="1010"/>
      <c r="BE86" s="241"/>
      <c r="BF86" s="241"/>
      <c r="BG86" s="241"/>
      <c r="BH86" s="241"/>
      <c r="BI86" s="241"/>
      <c r="BJ86" s="241"/>
      <c r="BK86" s="241"/>
      <c r="BL86" s="241"/>
      <c r="BM86" s="241"/>
      <c r="BN86" s="241"/>
      <c r="BO86" s="241"/>
      <c r="BP86" s="241"/>
      <c r="BQ86" s="238">
        <v>80</v>
      </c>
      <c r="BR86" s="243"/>
      <c r="BS86" s="982"/>
      <c r="BT86" s="983"/>
      <c r="BU86" s="983"/>
      <c r="BV86" s="983"/>
      <c r="BW86" s="983"/>
      <c r="BX86" s="983"/>
      <c r="BY86" s="983"/>
      <c r="BZ86" s="983"/>
      <c r="CA86" s="983"/>
      <c r="CB86" s="983"/>
      <c r="CC86" s="983"/>
      <c r="CD86" s="983"/>
      <c r="CE86" s="983"/>
      <c r="CF86" s="983"/>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82"/>
      <c r="DW86" s="983"/>
      <c r="DX86" s="983"/>
      <c r="DY86" s="983"/>
      <c r="DZ86" s="984"/>
      <c r="EA86" s="230"/>
    </row>
    <row r="87" spans="1:131" ht="26.25" customHeight="1" x14ac:dyDescent="0.15">
      <c r="A87" s="244">
        <v>20</v>
      </c>
      <c r="B87" s="1001"/>
      <c r="C87" s="1002"/>
      <c r="D87" s="1002"/>
      <c r="E87" s="1002"/>
      <c r="F87" s="1002"/>
      <c r="G87" s="1002"/>
      <c r="H87" s="1002"/>
      <c r="I87" s="1002"/>
      <c r="J87" s="1002"/>
      <c r="K87" s="1002"/>
      <c r="L87" s="1002"/>
      <c r="M87" s="1002"/>
      <c r="N87" s="1002"/>
      <c r="O87" s="1002"/>
      <c r="P87" s="1003"/>
      <c r="Q87" s="1004"/>
      <c r="R87" s="1005"/>
      <c r="S87" s="1005"/>
      <c r="T87" s="1005"/>
      <c r="U87" s="1005"/>
      <c r="V87" s="1005"/>
      <c r="W87" s="1005"/>
      <c r="X87" s="1005"/>
      <c r="Y87" s="1005"/>
      <c r="Z87" s="1005"/>
      <c r="AA87" s="1005"/>
      <c r="AB87" s="1005"/>
      <c r="AC87" s="1005"/>
      <c r="AD87" s="1005"/>
      <c r="AE87" s="1005"/>
      <c r="AF87" s="1005"/>
      <c r="AG87" s="1005"/>
      <c r="AH87" s="1005"/>
      <c r="AI87" s="1005"/>
      <c r="AJ87" s="1005"/>
      <c r="AK87" s="1005"/>
      <c r="AL87" s="1005"/>
      <c r="AM87" s="1005"/>
      <c r="AN87" s="1005"/>
      <c r="AO87" s="1005"/>
      <c r="AP87" s="1005"/>
      <c r="AQ87" s="1005"/>
      <c r="AR87" s="1005"/>
      <c r="AS87" s="1005"/>
      <c r="AT87" s="1005"/>
      <c r="AU87" s="1005"/>
      <c r="AV87" s="1005"/>
      <c r="AW87" s="1005"/>
      <c r="AX87" s="1005"/>
      <c r="AY87" s="1005"/>
      <c r="AZ87" s="1006"/>
      <c r="BA87" s="1006"/>
      <c r="BB87" s="1006"/>
      <c r="BC87" s="1006"/>
      <c r="BD87" s="1007"/>
      <c r="BE87" s="241"/>
      <c r="BF87" s="241"/>
      <c r="BG87" s="241"/>
      <c r="BH87" s="241"/>
      <c r="BI87" s="241"/>
      <c r="BJ87" s="241"/>
      <c r="BK87" s="241"/>
      <c r="BL87" s="241"/>
      <c r="BM87" s="241"/>
      <c r="BN87" s="241"/>
      <c r="BO87" s="241"/>
      <c r="BP87" s="241"/>
      <c r="BQ87" s="238">
        <v>81</v>
      </c>
      <c r="BR87" s="243"/>
      <c r="BS87" s="982"/>
      <c r="BT87" s="983"/>
      <c r="BU87" s="983"/>
      <c r="BV87" s="983"/>
      <c r="BW87" s="983"/>
      <c r="BX87" s="983"/>
      <c r="BY87" s="983"/>
      <c r="BZ87" s="983"/>
      <c r="CA87" s="983"/>
      <c r="CB87" s="983"/>
      <c r="CC87" s="983"/>
      <c r="CD87" s="983"/>
      <c r="CE87" s="983"/>
      <c r="CF87" s="983"/>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82"/>
      <c r="DW87" s="983"/>
      <c r="DX87" s="983"/>
      <c r="DY87" s="983"/>
      <c r="DZ87" s="984"/>
      <c r="EA87" s="230"/>
    </row>
    <row r="88" spans="1:131" ht="26.25" customHeight="1" thickBot="1" x14ac:dyDescent="0.2">
      <c r="A88" s="240" t="s">
        <v>394</v>
      </c>
      <c r="B88" s="974" t="s">
        <v>419</v>
      </c>
      <c r="C88" s="975"/>
      <c r="D88" s="975"/>
      <c r="E88" s="975"/>
      <c r="F88" s="975"/>
      <c r="G88" s="975"/>
      <c r="H88" s="975"/>
      <c r="I88" s="975"/>
      <c r="J88" s="975"/>
      <c r="K88" s="975"/>
      <c r="L88" s="975"/>
      <c r="M88" s="975"/>
      <c r="N88" s="975"/>
      <c r="O88" s="975"/>
      <c r="P88" s="985"/>
      <c r="Q88" s="999"/>
      <c r="R88" s="1000"/>
      <c r="S88" s="1000"/>
      <c r="T88" s="1000"/>
      <c r="U88" s="1000"/>
      <c r="V88" s="1000"/>
      <c r="W88" s="1000"/>
      <c r="X88" s="1000"/>
      <c r="Y88" s="1000"/>
      <c r="Z88" s="1000"/>
      <c r="AA88" s="1000"/>
      <c r="AB88" s="1000"/>
      <c r="AC88" s="1000"/>
      <c r="AD88" s="1000"/>
      <c r="AE88" s="1000"/>
      <c r="AF88" s="996">
        <f>SUM(AF68:AJ87)</f>
        <v>19738</v>
      </c>
      <c r="AG88" s="996"/>
      <c r="AH88" s="996"/>
      <c r="AI88" s="996"/>
      <c r="AJ88" s="996"/>
      <c r="AK88" s="1000"/>
      <c r="AL88" s="1000"/>
      <c r="AM88" s="1000"/>
      <c r="AN88" s="1000"/>
      <c r="AO88" s="1000"/>
      <c r="AP88" s="996">
        <f>SUM(AP68:AT87)</f>
        <v>2283</v>
      </c>
      <c r="AQ88" s="996"/>
      <c r="AR88" s="996"/>
      <c r="AS88" s="996"/>
      <c r="AT88" s="996"/>
      <c r="AU88" s="996">
        <f>SUM(AU68:AY87)</f>
        <v>77</v>
      </c>
      <c r="AV88" s="996"/>
      <c r="AW88" s="996"/>
      <c r="AX88" s="996"/>
      <c r="AY88" s="996"/>
      <c r="AZ88" s="997"/>
      <c r="BA88" s="997"/>
      <c r="BB88" s="997"/>
      <c r="BC88" s="997"/>
      <c r="BD88" s="998"/>
      <c r="BE88" s="241"/>
      <c r="BF88" s="241"/>
      <c r="BG88" s="241"/>
      <c r="BH88" s="241"/>
      <c r="BI88" s="241"/>
      <c r="BJ88" s="241"/>
      <c r="BK88" s="241"/>
      <c r="BL88" s="241"/>
      <c r="BM88" s="241"/>
      <c r="BN88" s="241"/>
      <c r="BO88" s="241"/>
      <c r="BP88" s="241"/>
      <c r="BQ88" s="238">
        <v>82</v>
      </c>
      <c r="BR88" s="243"/>
      <c r="BS88" s="982"/>
      <c r="BT88" s="983"/>
      <c r="BU88" s="983"/>
      <c r="BV88" s="983"/>
      <c r="BW88" s="983"/>
      <c r="BX88" s="983"/>
      <c r="BY88" s="983"/>
      <c r="BZ88" s="983"/>
      <c r="CA88" s="983"/>
      <c r="CB88" s="983"/>
      <c r="CC88" s="983"/>
      <c r="CD88" s="983"/>
      <c r="CE88" s="983"/>
      <c r="CF88" s="983"/>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82"/>
      <c r="DW88" s="983"/>
      <c r="DX88" s="983"/>
      <c r="DY88" s="983"/>
      <c r="DZ88" s="984"/>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2"/>
      <c r="BT89" s="983"/>
      <c r="BU89" s="983"/>
      <c r="BV89" s="983"/>
      <c r="BW89" s="983"/>
      <c r="BX89" s="983"/>
      <c r="BY89" s="983"/>
      <c r="BZ89" s="983"/>
      <c r="CA89" s="983"/>
      <c r="CB89" s="983"/>
      <c r="CC89" s="983"/>
      <c r="CD89" s="983"/>
      <c r="CE89" s="983"/>
      <c r="CF89" s="983"/>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82"/>
      <c r="DW89" s="983"/>
      <c r="DX89" s="983"/>
      <c r="DY89" s="983"/>
      <c r="DZ89" s="984"/>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2"/>
      <c r="BT90" s="983"/>
      <c r="BU90" s="983"/>
      <c r="BV90" s="983"/>
      <c r="BW90" s="983"/>
      <c r="BX90" s="983"/>
      <c r="BY90" s="983"/>
      <c r="BZ90" s="983"/>
      <c r="CA90" s="983"/>
      <c r="CB90" s="983"/>
      <c r="CC90" s="983"/>
      <c r="CD90" s="983"/>
      <c r="CE90" s="983"/>
      <c r="CF90" s="983"/>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82"/>
      <c r="DW90" s="983"/>
      <c r="DX90" s="983"/>
      <c r="DY90" s="983"/>
      <c r="DZ90" s="984"/>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2"/>
      <c r="BT91" s="983"/>
      <c r="BU91" s="983"/>
      <c r="BV91" s="983"/>
      <c r="BW91" s="983"/>
      <c r="BX91" s="983"/>
      <c r="BY91" s="983"/>
      <c r="BZ91" s="983"/>
      <c r="CA91" s="983"/>
      <c r="CB91" s="983"/>
      <c r="CC91" s="983"/>
      <c r="CD91" s="983"/>
      <c r="CE91" s="983"/>
      <c r="CF91" s="983"/>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82"/>
      <c r="DW91" s="983"/>
      <c r="DX91" s="983"/>
      <c r="DY91" s="983"/>
      <c r="DZ91" s="984"/>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2"/>
      <c r="BT92" s="983"/>
      <c r="BU92" s="983"/>
      <c r="BV92" s="983"/>
      <c r="BW92" s="983"/>
      <c r="BX92" s="983"/>
      <c r="BY92" s="983"/>
      <c r="BZ92" s="983"/>
      <c r="CA92" s="983"/>
      <c r="CB92" s="983"/>
      <c r="CC92" s="983"/>
      <c r="CD92" s="983"/>
      <c r="CE92" s="983"/>
      <c r="CF92" s="983"/>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82"/>
      <c r="DW92" s="983"/>
      <c r="DX92" s="983"/>
      <c r="DY92" s="983"/>
      <c r="DZ92" s="984"/>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2"/>
      <c r="BT93" s="983"/>
      <c r="BU93" s="983"/>
      <c r="BV93" s="983"/>
      <c r="BW93" s="983"/>
      <c r="BX93" s="983"/>
      <c r="BY93" s="983"/>
      <c r="BZ93" s="983"/>
      <c r="CA93" s="983"/>
      <c r="CB93" s="983"/>
      <c r="CC93" s="983"/>
      <c r="CD93" s="983"/>
      <c r="CE93" s="983"/>
      <c r="CF93" s="983"/>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82"/>
      <c r="DW93" s="983"/>
      <c r="DX93" s="983"/>
      <c r="DY93" s="983"/>
      <c r="DZ93" s="984"/>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2"/>
      <c r="BT94" s="983"/>
      <c r="BU94" s="983"/>
      <c r="BV94" s="983"/>
      <c r="BW94" s="983"/>
      <c r="BX94" s="983"/>
      <c r="BY94" s="983"/>
      <c r="BZ94" s="983"/>
      <c r="CA94" s="983"/>
      <c r="CB94" s="983"/>
      <c r="CC94" s="983"/>
      <c r="CD94" s="983"/>
      <c r="CE94" s="983"/>
      <c r="CF94" s="983"/>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82"/>
      <c r="DW94" s="983"/>
      <c r="DX94" s="983"/>
      <c r="DY94" s="983"/>
      <c r="DZ94" s="984"/>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2"/>
      <c r="BT95" s="983"/>
      <c r="BU95" s="983"/>
      <c r="BV95" s="983"/>
      <c r="BW95" s="983"/>
      <c r="BX95" s="983"/>
      <c r="BY95" s="983"/>
      <c r="BZ95" s="983"/>
      <c r="CA95" s="983"/>
      <c r="CB95" s="983"/>
      <c r="CC95" s="983"/>
      <c r="CD95" s="983"/>
      <c r="CE95" s="983"/>
      <c r="CF95" s="983"/>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82"/>
      <c r="DW95" s="983"/>
      <c r="DX95" s="983"/>
      <c r="DY95" s="983"/>
      <c r="DZ95" s="984"/>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2"/>
      <c r="BT96" s="983"/>
      <c r="BU96" s="983"/>
      <c r="BV96" s="983"/>
      <c r="BW96" s="983"/>
      <c r="BX96" s="983"/>
      <c r="BY96" s="983"/>
      <c r="BZ96" s="983"/>
      <c r="CA96" s="983"/>
      <c r="CB96" s="983"/>
      <c r="CC96" s="983"/>
      <c r="CD96" s="983"/>
      <c r="CE96" s="983"/>
      <c r="CF96" s="983"/>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82"/>
      <c r="DW96" s="983"/>
      <c r="DX96" s="983"/>
      <c r="DY96" s="983"/>
      <c r="DZ96" s="984"/>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2"/>
      <c r="BT97" s="983"/>
      <c r="BU97" s="983"/>
      <c r="BV97" s="983"/>
      <c r="BW97" s="983"/>
      <c r="BX97" s="983"/>
      <c r="BY97" s="983"/>
      <c r="BZ97" s="983"/>
      <c r="CA97" s="983"/>
      <c r="CB97" s="983"/>
      <c r="CC97" s="983"/>
      <c r="CD97" s="983"/>
      <c r="CE97" s="983"/>
      <c r="CF97" s="983"/>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82"/>
      <c r="DW97" s="983"/>
      <c r="DX97" s="983"/>
      <c r="DY97" s="983"/>
      <c r="DZ97" s="984"/>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2"/>
      <c r="BT98" s="983"/>
      <c r="BU98" s="983"/>
      <c r="BV98" s="983"/>
      <c r="BW98" s="983"/>
      <c r="BX98" s="983"/>
      <c r="BY98" s="983"/>
      <c r="BZ98" s="983"/>
      <c r="CA98" s="983"/>
      <c r="CB98" s="983"/>
      <c r="CC98" s="983"/>
      <c r="CD98" s="983"/>
      <c r="CE98" s="983"/>
      <c r="CF98" s="983"/>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82"/>
      <c r="DW98" s="983"/>
      <c r="DX98" s="983"/>
      <c r="DY98" s="983"/>
      <c r="DZ98" s="984"/>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2"/>
      <c r="BT99" s="983"/>
      <c r="BU99" s="983"/>
      <c r="BV99" s="983"/>
      <c r="BW99" s="983"/>
      <c r="BX99" s="983"/>
      <c r="BY99" s="983"/>
      <c r="BZ99" s="983"/>
      <c r="CA99" s="983"/>
      <c r="CB99" s="983"/>
      <c r="CC99" s="983"/>
      <c r="CD99" s="983"/>
      <c r="CE99" s="983"/>
      <c r="CF99" s="983"/>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82"/>
      <c r="DW99" s="983"/>
      <c r="DX99" s="983"/>
      <c r="DY99" s="983"/>
      <c r="DZ99" s="984"/>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2"/>
      <c r="BT100" s="983"/>
      <c r="BU100" s="983"/>
      <c r="BV100" s="983"/>
      <c r="BW100" s="983"/>
      <c r="BX100" s="983"/>
      <c r="BY100" s="983"/>
      <c r="BZ100" s="983"/>
      <c r="CA100" s="983"/>
      <c r="CB100" s="983"/>
      <c r="CC100" s="983"/>
      <c r="CD100" s="983"/>
      <c r="CE100" s="983"/>
      <c r="CF100" s="983"/>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82"/>
      <c r="DW100" s="983"/>
      <c r="DX100" s="983"/>
      <c r="DY100" s="983"/>
      <c r="DZ100" s="984"/>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2"/>
      <c r="BT101" s="983"/>
      <c r="BU101" s="983"/>
      <c r="BV101" s="983"/>
      <c r="BW101" s="983"/>
      <c r="BX101" s="983"/>
      <c r="BY101" s="983"/>
      <c r="BZ101" s="983"/>
      <c r="CA101" s="983"/>
      <c r="CB101" s="983"/>
      <c r="CC101" s="983"/>
      <c r="CD101" s="983"/>
      <c r="CE101" s="983"/>
      <c r="CF101" s="983"/>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82"/>
      <c r="DW101" s="983"/>
      <c r="DX101" s="983"/>
      <c r="DY101" s="983"/>
      <c r="DZ101" s="984"/>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4" t="s">
        <v>420</v>
      </c>
      <c r="BS102" s="975"/>
      <c r="BT102" s="975"/>
      <c r="BU102" s="975"/>
      <c r="BV102" s="975"/>
      <c r="BW102" s="975"/>
      <c r="BX102" s="975"/>
      <c r="BY102" s="975"/>
      <c r="BZ102" s="975"/>
      <c r="CA102" s="975"/>
      <c r="CB102" s="975"/>
      <c r="CC102" s="975"/>
      <c r="CD102" s="975"/>
      <c r="CE102" s="975"/>
      <c r="CF102" s="975"/>
      <c r="CG102" s="985"/>
      <c r="CH102" s="986"/>
      <c r="CI102" s="987"/>
      <c r="CJ102" s="987"/>
      <c r="CK102" s="987"/>
      <c r="CL102" s="988"/>
      <c r="CM102" s="986"/>
      <c r="CN102" s="987"/>
      <c r="CO102" s="987"/>
      <c r="CP102" s="987"/>
      <c r="CQ102" s="988"/>
      <c r="CR102" s="989">
        <f>SUM(CR7:CV88)</f>
        <v>107</v>
      </c>
      <c r="CS102" s="990"/>
      <c r="CT102" s="990"/>
      <c r="CU102" s="990"/>
      <c r="CV102" s="991"/>
      <c r="CW102" s="989" t="s">
        <v>576</v>
      </c>
      <c r="CX102" s="990"/>
      <c r="CY102" s="990"/>
      <c r="CZ102" s="990"/>
      <c r="DA102" s="991"/>
      <c r="DB102" s="989" t="s">
        <v>576</v>
      </c>
      <c r="DC102" s="990"/>
      <c r="DD102" s="990"/>
      <c r="DE102" s="990"/>
      <c r="DF102" s="991"/>
      <c r="DG102" s="989" t="s">
        <v>576</v>
      </c>
      <c r="DH102" s="990"/>
      <c r="DI102" s="990"/>
      <c r="DJ102" s="990"/>
      <c r="DK102" s="991"/>
      <c r="DL102" s="989" t="s">
        <v>576</v>
      </c>
      <c r="DM102" s="990"/>
      <c r="DN102" s="990"/>
      <c r="DO102" s="990"/>
      <c r="DP102" s="991"/>
      <c r="DQ102" s="989" t="s">
        <v>576</v>
      </c>
      <c r="DR102" s="990"/>
      <c r="DS102" s="990"/>
      <c r="DT102" s="990"/>
      <c r="DU102" s="991"/>
      <c r="DV102" s="974"/>
      <c r="DW102" s="975"/>
      <c r="DX102" s="975"/>
      <c r="DY102" s="975"/>
      <c r="DZ102" s="97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7" t="s">
        <v>421</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8" t="s">
        <v>422</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9" t="s">
        <v>425</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426</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30" customFormat="1" ht="26.25" customHeight="1" x14ac:dyDescent="0.15">
      <c r="A109" s="932" t="s">
        <v>427</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5" t="s">
        <v>428</v>
      </c>
      <c r="AB109" s="933"/>
      <c r="AC109" s="933"/>
      <c r="AD109" s="933"/>
      <c r="AE109" s="934"/>
      <c r="AF109" s="935" t="s">
        <v>429</v>
      </c>
      <c r="AG109" s="933"/>
      <c r="AH109" s="933"/>
      <c r="AI109" s="933"/>
      <c r="AJ109" s="934"/>
      <c r="AK109" s="935" t="s">
        <v>311</v>
      </c>
      <c r="AL109" s="933"/>
      <c r="AM109" s="933"/>
      <c r="AN109" s="933"/>
      <c r="AO109" s="934"/>
      <c r="AP109" s="935" t="s">
        <v>430</v>
      </c>
      <c r="AQ109" s="933"/>
      <c r="AR109" s="933"/>
      <c r="AS109" s="933"/>
      <c r="AT109" s="966"/>
      <c r="AU109" s="932" t="s">
        <v>427</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5" t="s">
        <v>428</v>
      </c>
      <c r="BR109" s="933"/>
      <c r="BS109" s="933"/>
      <c r="BT109" s="933"/>
      <c r="BU109" s="934"/>
      <c r="BV109" s="935" t="s">
        <v>429</v>
      </c>
      <c r="BW109" s="933"/>
      <c r="BX109" s="933"/>
      <c r="BY109" s="933"/>
      <c r="BZ109" s="934"/>
      <c r="CA109" s="935" t="s">
        <v>311</v>
      </c>
      <c r="CB109" s="933"/>
      <c r="CC109" s="933"/>
      <c r="CD109" s="933"/>
      <c r="CE109" s="934"/>
      <c r="CF109" s="973" t="s">
        <v>430</v>
      </c>
      <c r="CG109" s="973"/>
      <c r="CH109" s="973"/>
      <c r="CI109" s="973"/>
      <c r="CJ109" s="973"/>
      <c r="CK109" s="935" t="s">
        <v>431</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5" t="s">
        <v>428</v>
      </c>
      <c r="DH109" s="933"/>
      <c r="DI109" s="933"/>
      <c r="DJ109" s="933"/>
      <c r="DK109" s="934"/>
      <c r="DL109" s="935" t="s">
        <v>429</v>
      </c>
      <c r="DM109" s="933"/>
      <c r="DN109" s="933"/>
      <c r="DO109" s="933"/>
      <c r="DP109" s="934"/>
      <c r="DQ109" s="935" t="s">
        <v>311</v>
      </c>
      <c r="DR109" s="933"/>
      <c r="DS109" s="933"/>
      <c r="DT109" s="933"/>
      <c r="DU109" s="934"/>
      <c r="DV109" s="935" t="s">
        <v>430</v>
      </c>
      <c r="DW109" s="933"/>
      <c r="DX109" s="933"/>
      <c r="DY109" s="933"/>
      <c r="DZ109" s="966"/>
    </row>
    <row r="110" spans="1:131" s="230" customFormat="1" ht="26.25" customHeight="1" x14ac:dyDescent="0.15">
      <c r="A110" s="844" t="s">
        <v>432</v>
      </c>
      <c r="B110" s="845"/>
      <c r="C110" s="845"/>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6"/>
      <c r="AA110" s="925">
        <v>1342929</v>
      </c>
      <c r="AB110" s="926"/>
      <c r="AC110" s="926"/>
      <c r="AD110" s="926"/>
      <c r="AE110" s="927"/>
      <c r="AF110" s="928">
        <v>1417038</v>
      </c>
      <c r="AG110" s="926"/>
      <c r="AH110" s="926"/>
      <c r="AI110" s="926"/>
      <c r="AJ110" s="927"/>
      <c r="AK110" s="928">
        <v>1491613</v>
      </c>
      <c r="AL110" s="926"/>
      <c r="AM110" s="926"/>
      <c r="AN110" s="926"/>
      <c r="AO110" s="927"/>
      <c r="AP110" s="929">
        <v>19.600000000000001</v>
      </c>
      <c r="AQ110" s="930"/>
      <c r="AR110" s="930"/>
      <c r="AS110" s="930"/>
      <c r="AT110" s="931"/>
      <c r="AU110" s="967" t="s">
        <v>75</v>
      </c>
      <c r="AV110" s="968"/>
      <c r="AW110" s="968"/>
      <c r="AX110" s="968"/>
      <c r="AY110" s="968"/>
      <c r="AZ110" s="897" t="s">
        <v>433</v>
      </c>
      <c r="BA110" s="845"/>
      <c r="BB110" s="845"/>
      <c r="BC110" s="845"/>
      <c r="BD110" s="845"/>
      <c r="BE110" s="845"/>
      <c r="BF110" s="845"/>
      <c r="BG110" s="845"/>
      <c r="BH110" s="845"/>
      <c r="BI110" s="845"/>
      <c r="BJ110" s="845"/>
      <c r="BK110" s="845"/>
      <c r="BL110" s="845"/>
      <c r="BM110" s="845"/>
      <c r="BN110" s="845"/>
      <c r="BO110" s="845"/>
      <c r="BP110" s="846"/>
      <c r="BQ110" s="898">
        <v>12500974</v>
      </c>
      <c r="BR110" s="879"/>
      <c r="BS110" s="879"/>
      <c r="BT110" s="879"/>
      <c r="BU110" s="879"/>
      <c r="BV110" s="879">
        <v>12206481</v>
      </c>
      <c r="BW110" s="879"/>
      <c r="BX110" s="879"/>
      <c r="BY110" s="879"/>
      <c r="BZ110" s="879"/>
      <c r="CA110" s="879">
        <v>11084526</v>
      </c>
      <c r="CB110" s="879"/>
      <c r="CC110" s="879"/>
      <c r="CD110" s="879"/>
      <c r="CE110" s="879"/>
      <c r="CF110" s="903">
        <v>145.80000000000001</v>
      </c>
      <c r="CG110" s="904"/>
      <c r="CH110" s="904"/>
      <c r="CI110" s="904"/>
      <c r="CJ110" s="904"/>
      <c r="CK110" s="963" t="s">
        <v>434</v>
      </c>
      <c r="CL110" s="856"/>
      <c r="CM110" s="897" t="s">
        <v>435</v>
      </c>
      <c r="CN110" s="845"/>
      <c r="CO110" s="845"/>
      <c r="CP110" s="845"/>
      <c r="CQ110" s="845"/>
      <c r="CR110" s="845"/>
      <c r="CS110" s="845"/>
      <c r="CT110" s="845"/>
      <c r="CU110" s="845"/>
      <c r="CV110" s="845"/>
      <c r="CW110" s="845"/>
      <c r="CX110" s="845"/>
      <c r="CY110" s="845"/>
      <c r="CZ110" s="845"/>
      <c r="DA110" s="845"/>
      <c r="DB110" s="845"/>
      <c r="DC110" s="845"/>
      <c r="DD110" s="845"/>
      <c r="DE110" s="845"/>
      <c r="DF110" s="846"/>
      <c r="DG110" s="898" t="s">
        <v>436</v>
      </c>
      <c r="DH110" s="879"/>
      <c r="DI110" s="879"/>
      <c r="DJ110" s="879"/>
      <c r="DK110" s="879"/>
      <c r="DL110" s="879" t="s">
        <v>437</v>
      </c>
      <c r="DM110" s="879"/>
      <c r="DN110" s="879"/>
      <c r="DO110" s="879"/>
      <c r="DP110" s="879"/>
      <c r="DQ110" s="879" t="s">
        <v>437</v>
      </c>
      <c r="DR110" s="879"/>
      <c r="DS110" s="879"/>
      <c r="DT110" s="879"/>
      <c r="DU110" s="879"/>
      <c r="DV110" s="880" t="s">
        <v>436</v>
      </c>
      <c r="DW110" s="880"/>
      <c r="DX110" s="880"/>
      <c r="DY110" s="880"/>
      <c r="DZ110" s="881"/>
    </row>
    <row r="111" spans="1:131" s="230" customFormat="1" ht="26.25" customHeight="1" x14ac:dyDescent="0.15">
      <c r="A111" s="811" t="s">
        <v>438</v>
      </c>
      <c r="B111" s="812"/>
      <c r="C111" s="812"/>
      <c r="D111" s="812"/>
      <c r="E111" s="812"/>
      <c r="F111" s="812"/>
      <c r="G111" s="812"/>
      <c r="H111" s="812"/>
      <c r="I111" s="812"/>
      <c r="J111" s="812"/>
      <c r="K111" s="812"/>
      <c r="L111" s="812"/>
      <c r="M111" s="812"/>
      <c r="N111" s="812"/>
      <c r="O111" s="812"/>
      <c r="P111" s="812"/>
      <c r="Q111" s="812"/>
      <c r="R111" s="812"/>
      <c r="S111" s="812"/>
      <c r="T111" s="812"/>
      <c r="U111" s="812"/>
      <c r="V111" s="812"/>
      <c r="W111" s="812"/>
      <c r="X111" s="812"/>
      <c r="Y111" s="812"/>
      <c r="Z111" s="962"/>
      <c r="AA111" s="955" t="s">
        <v>140</v>
      </c>
      <c r="AB111" s="956"/>
      <c r="AC111" s="956"/>
      <c r="AD111" s="956"/>
      <c r="AE111" s="957"/>
      <c r="AF111" s="958" t="s">
        <v>437</v>
      </c>
      <c r="AG111" s="956"/>
      <c r="AH111" s="956"/>
      <c r="AI111" s="956"/>
      <c r="AJ111" s="957"/>
      <c r="AK111" s="958" t="s">
        <v>140</v>
      </c>
      <c r="AL111" s="956"/>
      <c r="AM111" s="956"/>
      <c r="AN111" s="956"/>
      <c r="AO111" s="957"/>
      <c r="AP111" s="959" t="s">
        <v>437</v>
      </c>
      <c r="AQ111" s="960"/>
      <c r="AR111" s="960"/>
      <c r="AS111" s="960"/>
      <c r="AT111" s="961"/>
      <c r="AU111" s="969"/>
      <c r="AV111" s="970"/>
      <c r="AW111" s="970"/>
      <c r="AX111" s="970"/>
      <c r="AY111" s="970"/>
      <c r="AZ111" s="852" t="s">
        <v>439</v>
      </c>
      <c r="BA111" s="789"/>
      <c r="BB111" s="789"/>
      <c r="BC111" s="789"/>
      <c r="BD111" s="789"/>
      <c r="BE111" s="789"/>
      <c r="BF111" s="789"/>
      <c r="BG111" s="789"/>
      <c r="BH111" s="789"/>
      <c r="BI111" s="789"/>
      <c r="BJ111" s="789"/>
      <c r="BK111" s="789"/>
      <c r="BL111" s="789"/>
      <c r="BM111" s="789"/>
      <c r="BN111" s="789"/>
      <c r="BO111" s="789"/>
      <c r="BP111" s="790"/>
      <c r="BQ111" s="853">
        <v>5758</v>
      </c>
      <c r="BR111" s="854"/>
      <c r="BS111" s="854"/>
      <c r="BT111" s="854"/>
      <c r="BU111" s="854"/>
      <c r="BV111" s="854" t="s">
        <v>436</v>
      </c>
      <c r="BW111" s="854"/>
      <c r="BX111" s="854"/>
      <c r="BY111" s="854"/>
      <c r="BZ111" s="854"/>
      <c r="CA111" s="854" t="s">
        <v>140</v>
      </c>
      <c r="CB111" s="854"/>
      <c r="CC111" s="854"/>
      <c r="CD111" s="854"/>
      <c r="CE111" s="854"/>
      <c r="CF111" s="912" t="s">
        <v>437</v>
      </c>
      <c r="CG111" s="913"/>
      <c r="CH111" s="913"/>
      <c r="CI111" s="913"/>
      <c r="CJ111" s="913"/>
      <c r="CK111" s="964"/>
      <c r="CL111" s="858"/>
      <c r="CM111" s="852" t="s">
        <v>440</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853" t="s">
        <v>441</v>
      </c>
      <c r="DH111" s="854"/>
      <c r="DI111" s="854"/>
      <c r="DJ111" s="854"/>
      <c r="DK111" s="854"/>
      <c r="DL111" s="854" t="s">
        <v>441</v>
      </c>
      <c r="DM111" s="854"/>
      <c r="DN111" s="854"/>
      <c r="DO111" s="854"/>
      <c r="DP111" s="854"/>
      <c r="DQ111" s="854" t="s">
        <v>437</v>
      </c>
      <c r="DR111" s="854"/>
      <c r="DS111" s="854"/>
      <c r="DT111" s="854"/>
      <c r="DU111" s="854"/>
      <c r="DV111" s="831" t="s">
        <v>442</v>
      </c>
      <c r="DW111" s="831"/>
      <c r="DX111" s="831"/>
      <c r="DY111" s="831"/>
      <c r="DZ111" s="832"/>
    </row>
    <row r="112" spans="1:131" s="230" customFormat="1" ht="26.25" customHeight="1" x14ac:dyDescent="0.15">
      <c r="A112" s="949" t="s">
        <v>443</v>
      </c>
      <c r="B112" s="950"/>
      <c r="C112" s="789" t="s">
        <v>444</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816" t="s">
        <v>140</v>
      </c>
      <c r="AB112" s="817"/>
      <c r="AC112" s="817"/>
      <c r="AD112" s="817"/>
      <c r="AE112" s="818"/>
      <c r="AF112" s="819" t="s">
        <v>437</v>
      </c>
      <c r="AG112" s="817"/>
      <c r="AH112" s="817"/>
      <c r="AI112" s="817"/>
      <c r="AJ112" s="818"/>
      <c r="AK112" s="819" t="s">
        <v>140</v>
      </c>
      <c r="AL112" s="817"/>
      <c r="AM112" s="817"/>
      <c r="AN112" s="817"/>
      <c r="AO112" s="818"/>
      <c r="AP112" s="861" t="s">
        <v>140</v>
      </c>
      <c r="AQ112" s="862"/>
      <c r="AR112" s="862"/>
      <c r="AS112" s="862"/>
      <c r="AT112" s="863"/>
      <c r="AU112" s="969"/>
      <c r="AV112" s="970"/>
      <c r="AW112" s="970"/>
      <c r="AX112" s="970"/>
      <c r="AY112" s="970"/>
      <c r="AZ112" s="852" t="s">
        <v>445</v>
      </c>
      <c r="BA112" s="789"/>
      <c r="BB112" s="789"/>
      <c r="BC112" s="789"/>
      <c r="BD112" s="789"/>
      <c r="BE112" s="789"/>
      <c r="BF112" s="789"/>
      <c r="BG112" s="789"/>
      <c r="BH112" s="789"/>
      <c r="BI112" s="789"/>
      <c r="BJ112" s="789"/>
      <c r="BK112" s="789"/>
      <c r="BL112" s="789"/>
      <c r="BM112" s="789"/>
      <c r="BN112" s="789"/>
      <c r="BO112" s="789"/>
      <c r="BP112" s="790"/>
      <c r="BQ112" s="853">
        <v>8691325</v>
      </c>
      <c r="BR112" s="854"/>
      <c r="BS112" s="854"/>
      <c r="BT112" s="854"/>
      <c r="BU112" s="854"/>
      <c r="BV112" s="854">
        <v>7799895</v>
      </c>
      <c r="BW112" s="854"/>
      <c r="BX112" s="854"/>
      <c r="BY112" s="854"/>
      <c r="BZ112" s="854"/>
      <c r="CA112" s="854">
        <v>7036004</v>
      </c>
      <c r="CB112" s="854"/>
      <c r="CC112" s="854"/>
      <c r="CD112" s="854"/>
      <c r="CE112" s="854"/>
      <c r="CF112" s="912">
        <v>92.5</v>
      </c>
      <c r="CG112" s="913"/>
      <c r="CH112" s="913"/>
      <c r="CI112" s="913"/>
      <c r="CJ112" s="913"/>
      <c r="CK112" s="964"/>
      <c r="CL112" s="858"/>
      <c r="CM112" s="852" t="s">
        <v>446</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853" t="s">
        <v>140</v>
      </c>
      <c r="DH112" s="854"/>
      <c r="DI112" s="854"/>
      <c r="DJ112" s="854"/>
      <c r="DK112" s="854"/>
      <c r="DL112" s="854" t="s">
        <v>442</v>
      </c>
      <c r="DM112" s="854"/>
      <c r="DN112" s="854"/>
      <c r="DO112" s="854"/>
      <c r="DP112" s="854"/>
      <c r="DQ112" s="854" t="s">
        <v>140</v>
      </c>
      <c r="DR112" s="854"/>
      <c r="DS112" s="854"/>
      <c r="DT112" s="854"/>
      <c r="DU112" s="854"/>
      <c r="DV112" s="831" t="s">
        <v>436</v>
      </c>
      <c r="DW112" s="831"/>
      <c r="DX112" s="831"/>
      <c r="DY112" s="831"/>
      <c r="DZ112" s="832"/>
    </row>
    <row r="113" spans="1:130" s="230" customFormat="1" ht="26.25" customHeight="1" x14ac:dyDescent="0.15">
      <c r="A113" s="951"/>
      <c r="B113" s="952"/>
      <c r="C113" s="789" t="s">
        <v>447</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955">
        <v>555472</v>
      </c>
      <c r="AB113" s="956"/>
      <c r="AC113" s="956"/>
      <c r="AD113" s="956"/>
      <c r="AE113" s="957"/>
      <c r="AF113" s="958">
        <v>526384</v>
      </c>
      <c r="AG113" s="956"/>
      <c r="AH113" s="956"/>
      <c r="AI113" s="956"/>
      <c r="AJ113" s="957"/>
      <c r="AK113" s="958">
        <v>522356</v>
      </c>
      <c r="AL113" s="956"/>
      <c r="AM113" s="956"/>
      <c r="AN113" s="956"/>
      <c r="AO113" s="957"/>
      <c r="AP113" s="959">
        <v>6.9</v>
      </c>
      <c r="AQ113" s="960"/>
      <c r="AR113" s="960"/>
      <c r="AS113" s="960"/>
      <c r="AT113" s="961"/>
      <c r="AU113" s="969"/>
      <c r="AV113" s="970"/>
      <c r="AW113" s="970"/>
      <c r="AX113" s="970"/>
      <c r="AY113" s="970"/>
      <c r="AZ113" s="852" t="s">
        <v>448</v>
      </c>
      <c r="BA113" s="789"/>
      <c r="BB113" s="789"/>
      <c r="BC113" s="789"/>
      <c r="BD113" s="789"/>
      <c r="BE113" s="789"/>
      <c r="BF113" s="789"/>
      <c r="BG113" s="789"/>
      <c r="BH113" s="789"/>
      <c r="BI113" s="789"/>
      <c r="BJ113" s="789"/>
      <c r="BK113" s="789"/>
      <c r="BL113" s="789"/>
      <c r="BM113" s="789"/>
      <c r="BN113" s="789"/>
      <c r="BO113" s="789"/>
      <c r="BP113" s="790"/>
      <c r="BQ113" s="853">
        <v>73515</v>
      </c>
      <c r="BR113" s="854"/>
      <c r="BS113" s="854"/>
      <c r="BT113" s="854"/>
      <c r="BU113" s="854"/>
      <c r="BV113" s="854">
        <v>77126</v>
      </c>
      <c r="BW113" s="854"/>
      <c r="BX113" s="854"/>
      <c r="BY113" s="854"/>
      <c r="BZ113" s="854"/>
      <c r="CA113" s="854">
        <v>76507</v>
      </c>
      <c r="CB113" s="854"/>
      <c r="CC113" s="854"/>
      <c r="CD113" s="854"/>
      <c r="CE113" s="854"/>
      <c r="CF113" s="912">
        <v>1</v>
      </c>
      <c r="CG113" s="913"/>
      <c r="CH113" s="913"/>
      <c r="CI113" s="913"/>
      <c r="CJ113" s="913"/>
      <c r="CK113" s="964"/>
      <c r="CL113" s="858"/>
      <c r="CM113" s="852" t="s">
        <v>449</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816" t="s">
        <v>436</v>
      </c>
      <c r="DH113" s="817"/>
      <c r="DI113" s="817"/>
      <c r="DJ113" s="817"/>
      <c r="DK113" s="818"/>
      <c r="DL113" s="819" t="s">
        <v>140</v>
      </c>
      <c r="DM113" s="817"/>
      <c r="DN113" s="817"/>
      <c r="DO113" s="817"/>
      <c r="DP113" s="818"/>
      <c r="DQ113" s="819" t="s">
        <v>441</v>
      </c>
      <c r="DR113" s="817"/>
      <c r="DS113" s="817"/>
      <c r="DT113" s="817"/>
      <c r="DU113" s="818"/>
      <c r="DV113" s="861" t="s">
        <v>437</v>
      </c>
      <c r="DW113" s="862"/>
      <c r="DX113" s="862"/>
      <c r="DY113" s="862"/>
      <c r="DZ113" s="863"/>
    </row>
    <row r="114" spans="1:130" s="230" customFormat="1" ht="26.25" customHeight="1" x14ac:dyDescent="0.15">
      <c r="A114" s="951"/>
      <c r="B114" s="952"/>
      <c r="C114" s="789" t="s">
        <v>450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816">
        <v>18533</v>
      </c>
      <c r="AB114" s="817"/>
      <c r="AC114" s="817"/>
      <c r="AD114" s="817"/>
      <c r="AE114" s="818"/>
      <c r="AF114" s="819">
        <v>21280</v>
      </c>
      <c r="AG114" s="817"/>
      <c r="AH114" s="817"/>
      <c r="AI114" s="817"/>
      <c r="AJ114" s="818"/>
      <c r="AK114" s="819">
        <v>47668</v>
      </c>
      <c r="AL114" s="817"/>
      <c r="AM114" s="817"/>
      <c r="AN114" s="817"/>
      <c r="AO114" s="818"/>
      <c r="AP114" s="861">
        <v>0.6</v>
      </c>
      <c r="AQ114" s="862"/>
      <c r="AR114" s="862"/>
      <c r="AS114" s="862"/>
      <c r="AT114" s="863"/>
      <c r="AU114" s="969"/>
      <c r="AV114" s="970"/>
      <c r="AW114" s="970"/>
      <c r="AX114" s="970"/>
      <c r="AY114" s="970"/>
      <c r="AZ114" s="852" t="s">
        <v>451</v>
      </c>
      <c r="BA114" s="789"/>
      <c r="BB114" s="789"/>
      <c r="BC114" s="789"/>
      <c r="BD114" s="789"/>
      <c r="BE114" s="789"/>
      <c r="BF114" s="789"/>
      <c r="BG114" s="789"/>
      <c r="BH114" s="789"/>
      <c r="BI114" s="789"/>
      <c r="BJ114" s="789"/>
      <c r="BK114" s="789"/>
      <c r="BL114" s="789"/>
      <c r="BM114" s="789"/>
      <c r="BN114" s="789"/>
      <c r="BO114" s="789"/>
      <c r="BP114" s="790"/>
      <c r="BQ114" s="853">
        <v>2750500</v>
      </c>
      <c r="BR114" s="854"/>
      <c r="BS114" s="854"/>
      <c r="BT114" s="854"/>
      <c r="BU114" s="854"/>
      <c r="BV114" s="854">
        <v>2708840</v>
      </c>
      <c r="BW114" s="854"/>
      <c r="BX114" s="854"/>
      <c r="BY114" s="854"/>
      <c r="BZ114" s="854"/>
      <c r="CA114" s="854">
        <v>2743340</v>
      </c>
      <c r="CB114" s="854"/>
      <c r="CC114" s="854"/>
      <c r="CD114" s="854"/>
      <c r="CE114" s="854"/>
      <c r="CF114" s="912">
        <v>36.1</v>
      </c>
      <c r="CG114" s="913"/>
      <c r="CH114" s="913"/>
      <c r="CI114" s="913"/>
      <c r="CJ114" s="913"/>
      <c r="CK114" s="964"/>
      <c r="CL114" s="858"/>
      <c r="CM114" s="852" t="s">
        <v>452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816" t="s">
        <v>441</v>
      </c>
      <c r="DH114" s="817"/>
      <c r="DI114" s="817"/>
      <c r="DJ114" s="817"/>
      <c r="DK114" s="818"/>
      <c r="DL114" s="819" t="s">
        <v>442</v>
      </c>
      <c r="DM114" s="817"/>
      <c r="DN114" s="817"/>
      <c r="DO114" s="817"/>
      <c r="DP114" s="818"/>
      <c r="DQ114" s="819" t="s">
        <v>437</v>
      </c>
      <c r="DR114" s="817"/>
      <c r="DS114" s="817"/>
      <c r="DT114" s="817"/>
      <c r="DU114" s="818"/>
      <c r="DV114" s="861" t="s">
        <v>442</v>
      </c>
      <c r="DW114" s="862"/>
      <c r="DX114" s="862"/>
      <c r="DY114" s="862"/>
      <c r="DZ114" s="863"/>
    </row>
    <row r="115" spans="1:130" s="230" customFormat="1" ht="26.25" customHeight="1" x14ac:dyDescent="0.15">
      <c r="A115" s="951"/>
      <c r="B115" s="952"/>
      <c r="C115" s="789" t="s">
        <v>453</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955">
        <v>5758</v>
      </c>
      <c r="AB115" s="956"/>
      <c r="AC115" s="956"/>
      <c r="AD115" s="956"/>
      <c r="AE115" s="957"/>
      <c r="AF115" s="958" t="s">
        <v>140</v>
      </c>
      <c r="AG115" s="956"/>
      <c r="AH115" s="956"/>
      <c r="AI115" s="956"/>
      <c r="AJ115" s="957"/>
      <c r="AK115" s="958" t="s">
        <v>442</v>
      </c>
      <c r="AL115" s="956"/>
      <c r="AM115" s="956"/>
      <c r="AN115" s="956"/>
      <c r="AO115" s="957"/>
      <c r="AP115" s="959" t="s">
        <v>437</v>
      </c>
      <c r="AQ115" s="960"/>
      <c r="AR115" s="960"/>
      <c r="AS115" s="960"/>
      <c r="AT115" s="961"/>
      <c r="AU115" s="969"/>
      <c r="AV115" s="970"/>
      <c r="AW115" s="970"/>
      <c r="AX115" s="970"/>
      <c r="AY115" s="970"/>
      <c r="AZ115" s="852" t="s">
        <v>454</v>
      </c>
      <c r="BA115" s="789"/>
      <c r="BB115" s="789"/>
      <c r="BC115" s="789"/>
      <c r="BD115" s="789"/>
      <c r="BE115" s="789"/>
      <c r="BF115" s="789"/>
      <c r="BG115" s="789"/>
      <c r="BH115" s="789"/>
      <c r="BI115" s="789"/>
      <c r="BJ115" s="789"/>
      <c r="BK115" s="789"/>
      <c r="BL115" s="789"/>
      <c r="BM115" s="789"/>
      <c r="BN115" s="789"/>
      <c r="BO115" s="789"/>
      <c r="BP115" s="790"/>
      <c r="BQ115" s="853" t="s">
        <v>140</v>
      </c>
      <c r="BR115" s="854"/>
      <c r="BS115" s="854"/>
      <c r="BT115" s="854"/>
      <c r="BU115" s="854"/>
      <c r="BV115" s="854" t="s">
        <v>442</v>
      </c>
      <c r="BW115" s="854"/>
      <c r="BX115" s="854"/>
      <c r="BY115" s="854"/>
      <c r="BZ115" s="854"/>
      <c r="CA115" s="854" t="s">
        <v>437</v>
      </c>
      <c r="CB115" s="854"/>
      <c r="CC115" s="854"/>
      <c r="CD115" s="854"/>
      <c r="CE115" s="854"/>
      <c r="CF115" s="912" t="s">
        <v>442</v>
      </c>
      <c r="CG115" s="913"/>
      <c r="CH115" s="913"/>
      <c r="CI115" s="913"/>
      <c r="CJ115" s="913"/>
      <c r="CK115" s="964"/>
      <c r="CL115" s="858"/>
      <c r="CM115" s="852" t="s">
        <v>455</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816" t="s">
        <v>442</v>
      </c>
      <c r="DH115" s="817"/>
      <c r="DI115" s="817"/>
      <c r="DJ115" s="817"/>
      <c r="DK115" s="818"/>
      <c r="DL115" s="819" t="s">
        <v>437</v>
      </c>
      <c r="DM115" s="817"/>
      <c r="DN115" s="817"/>
      <c r="DO115" s="817"/>
      <c r="DP115" s="818"/>
      <c r="DQ115" s="819" t="s">
        <v>436</v>
      </c>
      <c r="DR115" s="817"/>
      <c r="DS115" s="817"/>
      <c r="DT115" s="817"/>
      <c r="DU115" s="818"/>
      <c r="DV115" s="861" t="s">
        <v>436</v>
      </c>
      <c r="DW115" s="862"/>
      <c r="DX115" s="862"/>
      <c r="DY115" s="862"/>
      <c r="DZ115" s="863"/>
    </row>
    <row r="116" spans="1:130" s="230" customFormat="1" ht="26.25" customHeight="1" x14ac:dyDescent="0.15">
      <c r="A116" s="953"/>
      <c r="B116" s="954"/>
      <c r="C116" s="876" t="s">
        <v>456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6" t="s">
        <v>140</v>
      </c>
      <c r="AB116" s="817"/>
      <c r="AC116" s="817"/>
      <c r="AD116" s="817"/>
      <c r="AE116" s="818"/>
      <c r="AF116" s="819" t="s">
        <v>436</v>
      </c>
      <c r="AG116" s="817"/>
      <c r="AH116" s="817"/>
      <c r="AI116" s="817"/>
      <c r="AJ116" s="818"/>
      <c r="AK116" s="819" t="s">
        <v>442</v>
      </c>
      <c r="AL116" s="817"/>
      <c r="AM116" s="817"/>
      <c r="AN116" s="817"/>
      <c r="AO116" s="818"/>
      <c r="AP116" s="861" t="s">
        <v>437</v>
      </c>
      <c r="AQ116" s="862"/>
      <c r="AR116" s="862"/>
      <c r="AS116" s="862"/>
      <c r="AT116" s="863"/>
      <c r="AU116" s="969"/>
      <c r="AV116" s="970"/>
      <c r="AW116" s="970"/>
      <c r="AX116" s="970"/>
      <c r="AY116" s="970"/>
      <c r="AZ116" s="946" t="s">
        <v>457</v>
      </c>
      <c r="BA116" s="947"/>
      <c r="BB116" s="947"/>
      <c r="BC116" s="947"/>
      <c r="BD116" s="947"/>
      <c r="BE116" s="947"/>
      <c r="BF116" s="947"/>
      <c r="BG116" s="947"/>
      <c r="BH116" s="947"/>
      <c r="BI116" s="947"/>
      <c r="BJ116" s="947"/>
      <c r="BK116" s="947"/>
      <c r="BL116" s="947"/>
      <c r="BM116" s="947"/>
      <c r="BN116" s="947"/>
      <c r="BO116" s="947"/>
      <c r="BP116" s="948"/>
      <c r="BQ116" s="853" t="s">
        <v>140</v>
      </c>
      <c r="BR116" s="854"/>
      <c r="BS116" s="854"/>
      <c r="BT116" s="854"/>
      <c r="BU116" s="854"/>
      <c r="BV116" s="854" t="s">
        <v>442</v>
      </c>
      <c r="BW116" s="854"/>
      <c r="BX116" s="854"/>
      <c r="BY116" s="854"/>
      <c r="BZ116" s="854"/>
      <c r="CA116" s="854" t="s">
        <v>140</v>
      </c>
      <c r="CB116" s="854"/>
      <c r="CC116" s="854"/>
      <c r="CD116" s="854"/>
      <c r="CE116" s="854"/>
      <c r="CF116" s="912" t="s">
        <v>140</v>
      </c>
      <c r="CG116" s="913"/>
      <c r="CH116" s="913"/>
      <c r="CI116" s="913"/>
      <c r="CJ116" s="913"/>
      <c r="CK116" s="964"/>
      <c r="CL116" s="858"/>
      <c r="CM116" s="852" t="s">
        <v>458</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816" t="s">
        <v>140</v>
      </c>
      <c r="DH116" s="817"/>
      <c r="DI116" s="817"/>
      <c r="DJ116" s="817"/>
      <c r="DK116" s="818"/>
      <c r="DL116" s="819" t="s">
        <v>436</v>
      </c>
      <c r="DM116" s="817"/>
      <c r="DN116" s="817"/>
      <c r="DO116" s="817"/>
      <c r="DP116" s="818"/>
      <c r="DQ116" s="819" t="s">
        <v>140</v>
      </c>
      <c r="DR116" s="817"/>
      <c r="DS116" s="817"/>
      <c r="DT116" s="817"/>
      <c r="DU116" s="818"/>
      <c r="DV116" s="861" t="s">
        <v>140</v>
      </c>
      <c r="DW116" s="862"/>
      <c r="DX116" s="862"/>
      <c r="DY116" s="862"/>
      <c r="DZ116" s="863"/>
    </row>
    <row r="117" spans="1:130" s="230" customFormat="1" ht="26.25" customHeight="1" x14ac:dyDescent="0.15">
      <c r="A117" s="932" t="s">
        <v>189</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914" t="s">
        <v>459</v>
      </c>
      <c r="Z117" s="934"/>
      <c r="AA117" s="939">
        <v>1922692</v>
      </c>
      <c r="AB117" s="940"/>
      <c r="AC117" s="940"/>
      <c r="AD117" s="940"/>
      <c r="AE117" s="941"/>
      <c r="AF117" s="942">
        <v>1964702</v>
      </c>
      <c r="AG117" s="940"/>
      <c r="AH117" s="940"/>
      <c r="AI117" s="940"/>
      <c r="AJ117" s="941"/>
      <c r="AK117" s="942">
        <v>2061637</v>
      </c>
      <c r="AL117" s="940"/>
      <c r="AM117" s="940"/>
      <c r="AN117" s="940"/>
      <c r="AO117" s="941"/>
      <c r="AP117" s="943"/>
      <c r="AQ117" s="944"/>
      <c r="AR117" s="944"/>
      <c r="AS117" s="944"/>
      <c r="AT117" s="945"/>
      <c r="AU117" s="969"/>
      <c r="AV117" s="970"/>
      <c r="AW117" s="970"/>
      <c r="AX117" s="970"/>
      <c r="AY117" s="970"/>
      <c r="AZ117" s="900" t="s">
        <v>460</v>
      </c>
      <c r="BA117" s="901"/>
      <c r="BB117" s="901"/>
      <c r="BC117" s="901"/>
      <c r="BD117" s="901"/>
      <c r="BE117" s="901"/>
      <c r="BF117" s="901"/>
      <c r="BG117" s="901"/>
      <c r="BH117" s="901"/>
      <c r="BI117" s="901"/>
      <c r="BJ117" s="901"/>
      <c r="BK117" s="901"/>
      <c r="BL117" s="901"/>
      <c r="BM117" s="901"/>
      <c r="BN117" s="901"/>
      <c r="BO117" s="901"/>
      <c r="BP117" s="902"/>
      <c r="BQ117" s="853" t="s">
        <v>436</v>
      </c>
      <c r="BR117" s="854"/>
      <c r="BS117" s="854"/>
      <c r="BT117" s="854"/>
      <c r="BU117" s="854"/>
      <c r="BV117" s="854" t="s">
        <v>442</v>
      </c>
      <c r="BW117" s="854"/>
      <c r="BX117" s="854"/>
      <c r="BY117" s="854"/>
      <c r="BZ117" s="854"/>
      <c r="CA117" s="854" t="s">
        <v>436</v>
      </c>
      <c r="CB117" s="854"/>
      <c r="CC117" s="854"/>
      <c r="CD117" s="854"/>
      <c r="CE117" s="854"/>
      <c r="CF117" s="912" t="s">
        <v>441</v>
      </c>
      <c r="CG117" s="913"/>
      <c r="CH117" s="913"/>
      <c r="CI117" s="913"/>
      <c r="CJ117" s="913"/>
      <c r="CK117" s="964"/>
      <c r="CL117" s="858"/>
      <c r="CM117" s="852" t="s">
        <v>461</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816" t="s">
        <v>442</v>
      </c>
      <c r="DH117" s="817"/>
      <c r="DI117" s="817"/>
      <c r="DJ117" s="817"/>
      <c r="DK117" s="818"/>
      <c r="DL117" s="819" t="s">
        <v>436</v>
      </c>
      <c r="DM117" s="817"/>
      <c r="DN117" s="817"/>
      <c r="DO117" s="817"/>
      <c r="DP117" s="818"/>
      <c r="DQ117" s="819" t="s">
        <v>436</v>
      </c>
      <c r="DR117" s="817"/>
      <c r="DS117" s="817"/>
      <c r="DT117" s="817"/>
      <c r="DU117" s="818"/>
      <c r="DV117" s="861" t="s">
        <v>436</v>
      </c>
      <c r="DW117" s="862"/>
      <c r="DX117" s="862"/>
      <c r="DY117" s="862"/>
      <c r="DZ117" s="863"/>
    </row>
    <row r="118" spans="1:130" s="230" customFormat="1" ht="26.25" customHeight="1" x14ac:dyDescent="0.15">
      <c r="A118" s="932" t="s">
        <v>431</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5" t="s">
        <v>428</v>
      </c>
      <c r="AB118" s="933"/>
      <c r="AC118" s="933"/>
      <c r="AD118" s="933"/>
      <c r="AE118" s="934"/>
      <c r="AF118" s="935" t="s">
        <v>429</v>
      </c>
      <c r="AG118" s="933"/>
      <c r="AH118" s="933"/>
      <c r="AI118" s="933"/>
      <c r="AJ118" s="934"/>
      <c r="AK118" s="935" t="s">
        <v>311</v>
      </c>
      <c r="AL118" s="933"/>
      <c r="AM118" s="933"/>
      <c r="AN118" s="933"/>
      <c r="AO118" s="934"/>
      <c r="AP118" s="936" t="s">
        <v>430</v>
      </c>
      <c r="AQ118" s="937"/>
      <c r="AR118" s="937"/>
      <c r="AS118" s="937"/>
      <c r="AT118" s="938"/>
      <c r="AU118" s="969"/>
      <c r="AV118" s="970"/>
      <c r="AW118" s="970"/>
      <c r="AX118" s="970"/>
      <c r="AY118" s="970"/>
      <c r="AZ118" s="875" t="s">
        <v>462</v>
      </c>
      <c r="BA118" s="876"/>
      <c r="BB118" s="876"/>
      <c r="BC118" s="876"/>
      <c r="BD118" s="876"/>
      <c r="BE118" s="876"/>
      <c r="BF118" s="876"/>
      <c r="BG118" s="876"/>
      <c r="BH118" s="876"/>
      <c r="BI118" s="876"/>
      <c r="BJ118" s="876"/>
      <c r="BK118" s="876"/>
      <c r="BL118" s="876"/>
      <c r="BM118" s="876"/>
      <c r="BN118" s="876"/>
      <c r="BO118" s="876"/>
      <c r="BP118" s="877"/>
      <c r="BQ118" s="916" t="s">
        <v>442</v>
      </c>
      <c r="BR118" s="882"/>
      <c r="BS118" s="882"/>
      <c r="BT118" s="882"/>
      <c r="BU118" s="882"/>
      <c r="BV118" s="882" t="s">
        <v>442</v>
      </c>
      <c r="BW118" s="882"/>
      <c r="BX118" s="882"/>
      <c r="BY118" s="882"/>
      <c r="BZ118" s="882"/>
      <c r="CA118" s="882" t="s">
        <v>436</v>
      </c>
      <c r="CB118" s="882"/>
      <c r="CC118" s="882"/>
      <c r="CD118" s="882"/>
      <c r="CE118" s="882"/>
      <c r="CF118" s="912" t="s">
        <v>442</v>
      </c>
      <c r="CG118" s="913"/>
      <c r="CH118" s="913"/>
      <c r="CI118" s="913"/>
      <c r="CJ118" s="913"/>
      <c r="CK118" s="964"/>
      <c r="CL118" s="858"/>
      <c r="CM118" s="852" t="s">
        <v>463</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816" t="s">
        <v>437</v>
      </c>
      <c r="DH118" s="817"/>
      <c r="DI118" s="817"/>
      <c r="DJ118" s="817"/>
      <c r="DK118" s="818"/>
      <c r="DL118" s="819" t="s">
        <v>140</v>
      </c>
      <c r="DM118" s="817"/>
      <c r="DN118" s="817"/>
      <c r="DO118" s="817"/>
      <c r="DP118" s="818"/>
      <c r="DQ118" s="819" t="s">
        <v>442</v>
      </c>
      <c r="DR118" s="817"/>
      <c r="DS118" s="817"/>
      <c r="DT118" s="817"/>
      <c r="DU118" s="818"/>
      <c r="DV118" s="861" t="s">
        <v>442</v>
      </c>
      <c r="DW118" s="862"/>
      <c r="DX118" s="862"/>
      <c r="DY118" s="862"/>
      <c r="DZ118" s="863"/>
    </row>
    <row r="119" spans="1:130" s="230" customFormat="1" ht="26.25" customHeight="1" x14ac:dyDescent="0.15">
      <c r="A119" s="855" t="s">
        <v>434</v>
      </c>
      <c r="B119" s="856"/>
      <c r="C119" s="897" t="s">
        <v>435</v>
      </c>
      <c r="D119" s="845"/>
      <c r="E119" s="845"/>
      <c r="F119" s="845"/>
      <c r="G119" s="845"/>
      <c r="H119" s="845"/>
      <c r="I119" s="845"/>
      <c r="J119" s="845"/>
      <c r="K119" s="845"/>
      <c r="L119" s="845"/>
      <c r="M119" s="845"/>
      <c r="N119" s="845"/>
      <c r="O119" s="845"/>
      <c r="P119" s="845"/>
      <c r="Q119" s="845"/>
      <c r="R119" s="845"/>
      <c r="S119" s="845"/>
      <c r="T119" s="845"/>
      <c r="U119" s="845"/>
      <c r="V119" s="845"/>
      <c r="W119" s="845"/>
      <c r="X119" s="845"/>
      <c r="Y119" s="845"/>
      <c r="Z119" s="846"/>
      <c r="AA119" s="925" t="s">
        <v>140</v>
      </c>
      <c r="AB119" s="926"/>
      <c r="AC119" s="926"/>
      <c r="AD119" s="926"/>
      <c r="AE119" s="927"/>
      <c r="AF119" s="928" t="s">
        <v>437</v>
      </c>
      <c r="AG119" s="926"/>
      <c r="AH119" s="926"/>
      <c r="AI119" s="926"/>
      <c r="AJ119" s="927"/>
      <c r="AK119" s="928" t="s">
        <v>436</v>
      </c>
      <c r="AL119" s="926"/>
      <c r="AM119" s="926"/>
      <c r="AN119" s="926"/>
      <c r="AO119" s="927"/>
      <c r="AP119" s="929" t="s">
        <v>437</v>
      </c>
      <c r="AQ119" s="930"/>
      <c r="AR119" s="930"/>
      <c r="AS119" s="930"/>
      <c r="AT119" s="931"/>
      <c r="AU119" s="971"/>
      <c r="AV119" s="972"/>
      <c r="AW119" s="972"/>
      <c r="AX119" s="972"/>
      <c r="AY119" s="972"/>
      <c r="AZ119" s="251" t="s">
        <v>189</v>
      </c>
      <c r="BA119" s="251"/>
      <c r="BB119" s="251"/>
      <c r="BC119" s="251"/>
      <c r="BD119" s="251"/>
      <c r="BE119" s="251"/>
      <c r="BF119" s="251"/>
      <c r="BG119" s="251"/>
      <c r="BH119" s="251"/>
      <c r="BI119" s="251"/>
      <c r="BJ119" s="251"/>
      <c r="BK119" s="251"/>
      <c r="BL119" s="251"/>
      <c r="BM119" s="251"/>
      <c r="BN119" s="251"/>
      <c r="BO119" s="914" t="s">
        <v>464</v>
      </c>
      <c r="BP119" s="915"/>
      <c r="BQ119" s="916">
        <v>24022072</v>
      </c>
      <c r="BR119" s="882"/>
      <c r="BS119" s="882"/>
      <c r="BT119" s="882"/>
      <c r="BU119" s="882"/>
      <c r="BV119" s="882">
        <v>22792342</v>
      </c>
      <c r="BW119" s="882"/>
      <c r="BX119" s="882"/>
      <c r="BY119" s="882"/>
      <c r="BZ119" s="882"/>
      <c r="CA119" s="882">
        <v>20940377</v>
      </c>
      <c r="CB119" s="882"/>
      <c r="CC119" s="882"/>
      <c r="CD119" s="882"/>
      <c r="CE119" s="882"/>
      <c r="CF119" s="785"/>
      <c r="CG119" s="786"/>
      <c r="CH119" s="786"/>
      <c r="CI119" s="786"/>
      <c r="CJ119" s="871"/>
      <c r="CK119" s="965"/>
      <c r="CL119" s="860"/>
      <c r="CM119" s="875" t="s">
        <v>465</v>
      </c>
      <c r="CN119" s="876"/>
      <c r="CO119" s="876"/>
      <c r="CP119" s="876"/>
      <c r="CQ119" s="876"/>
      <c r="CR119" s="876"/>
      <c r="CS119" s="876"/>
      <c r="CT119" s="876"/>
      <c r="CU119" s="876"/>
      <c r="CV119" s="876"/>
      <c r="CW119" s="876"/>
      <c r="CX119" s="876"/>
      <c r="CY119" s="876"/>
      <c r="CZ119" s="876"/>
      <c r="DA119" s="876"/>
      <c r="DB119" s="876"/>
      <c r="DC119" s="876"/>
      <c r="DD119" s="876"/>
      <c r="DE119" s="876"/>
      <c r="DF119" s="877"/>
      <c r="DG119" s="800">
        <v>5758</v>
      </c>
      <c r="DH119" s="801"/>
      <c r="DI119" s="801"/>
      <c r="DJ119" s="801"/>
      <c r="DK119" s="802"/>
      <c r="DL119" s="803" t="s">
        <v>140</v>
      </c>
      <c r="DM119" s="801"/>
      <c r="DN119" s="801"/>
      <c r="DO119" s="801"/>
      <c r="DP119" s="802"/>
      <c r="DQ119" s="803" t="s">
        <v>436</v>
      </c>
      <c r="DR119" s="801"/>
      <c r="DS119" s="801"/>
      <c r="DT119" s="801"/>
      <c r="DU119" s="802"/>
      <c r="DV119" s="885" t="s">
        <v>436</v>
      </c>
      <c r="DW119" s="886"/>
      <c r="DX119" s="886"/>
      <c r="DY119" s="886"/>
      <c r="DZ119" s="887"/>
    </row>
    <row r="120" spans="1:130" s="230" customFormat="1" ht="26.25" customHeight="1" x14ac:dyDescent="0.15">
      <c r="A120" s="857"/>
      <c r="B120" s="858"/>
      <c r="C120" s="852" t="s">
        <v>440</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816" t="s">
        <v>437</v>
      </c>
      <c r="AB120" s="817"/>
      <c r="AC120" s="817"/>
      <c r="AD120" s="817"/>
      <c r="AE120" s="818"/>
      <c r="AF120" s="819" t="s">
        <v>437</v>
      </c>
      <c r="AG120" s="817"/>
      <c r="AH120" s="817"/>
      <c r="AI120" s="817"/>
      <c r="AJ120" s="818"/>
      <c r="AK120" s="819" t="s">
        <v>140</v>
      </c>
      <c r="AL120" s="817"/>
      <c r="AM120" s="817"/>
      <c r="AN120" s="817"/>
      <c r="AO120" s="818"/>
      <c r="AP120" s="861" t="s">
        <v>442</v>
      </c>
      <c r="AQ120" s="862"/>
      <c r="AR120" s="862"/>
      <c r="AS120" s="862"/>
      <c r="AT120" s="863"/>
      <c r="AU120" s="917" t="s">
        <v>466</v>
      </c>
      <c r="AV120" s="918"/>
      <c r="AW120" s="918"/>
      <c r="AX120" s="918"/>
      <c r="AY120" s="919"/>
      <c r="AZ120" s="897" t="s">
        <v>467</v>
      </c>
      <c r="BA120" s="845"/>
      <c r="BB120" s="845"/>
      <c r="BC120" s="845"/>
      <c r="BD120" s="845"/>
      <c r="BE120" s="845"/>
      <c r="BF120" s="845"/>
      <c r="BG120" s="845"/>
      <c r="BH120" s="845"/>
      <c r="BI120" s="845"/>
      <c r="BJ120" s="845"/>
      <c r="BK120" s="845"/>
      <c r="BL120" s="845"/>
      <c r="BM120" s="845"/>
      <c r="BN120" s="845"/>
      <c r="BO120" s="845"/>
      <c r="BP120" s="846"/>
      <c r="BQ120" s="898">
        <v>11146247</v>
      </c>
      <c r="BR120" s="879"/>
      <c r="BS120" s="879"/>
      <c r="BT120" s="879"/>
      <c r="BU120" s="879"/>
      <c r="BV120" s="879">
        <v>12335753</v>
      </c>
      <c r="BW120" s="879"/>
      <c r="BX120" s="879"/>
      <c r="BY120" s="879"/>
      <c r="BZ120" s="879"/>
      <c r="CA120" s="879">
        <v>13011490</v>
      </c>
      <c r="CB120" s="879"/>
      <c r="CC120" s="879"/>
      <c r="CD120" s="879"/>
      <c r="CE120" s="879"/>
      <c r="CF120" s="903">
        <v>171.1</v>
      </c>
      <c r="CG120" s="904"/>
      <c r="CH120" s="904"/>
      <c r="CI120" s="904"/>
      <c r="CJ120" s="904"/>
      <c r="CK120" s="905" t="s">
        <v>468</v>
      </c>
      <c r="CL120" s="889"/>
      <c r="CM120" s="889"/>
      <c r="CN120" s="889"/>
      <c r="CO120" s="890"/>
      <c r="CP120" s="909" t="s">
        <v>469</v>
      </c>
      <c r="CQ120" s="910"/>
      <c r="CR120" s="910"/>
      <c r="CS120" s="910"/>
      <c r="CT120" s="910"/>
      <c r="CU120" s="910"/>
      <c r="CV120" s="910"/>
      <c r="CW120" s="910"/>
      <c r="CX120" s="910"/>
      <c r="CY120" s="910"/>
      <c r="CZ120" s="910"/>
      <c r="DA120" s="910"/>
      <c r="DB120" s="910"/>
      <c r="DC120" s="910"/>
      <c r="DD120" s="910"/>
      <c r="DE120" s="910"/>
      <c r="DF120" s="911"/>
      <c r="DG120" s="898">
        <v>7851375</v>
      </c>
      <c r="DH120" s="879"/>
      <c r="DI120" s="879"/>
      <c r="DJ120" s="879"/>
      <c r="DK120" s="879"/>
      <c r="DL120" s="879">
        <v>6722867</v>
      </c>
      <c r="DM120" s="879"/>
      <c r="DN120" s="879"/>
      <c r="DO120" s="879"/>
      <c r="DP120" s="879"/>
      <c r="DQ120" s="879">
        <v>5818673</v>
      </c>
      <c r="DR120" s="879"/>
      <c r="DS120" s="879"/>
      <c r="DT120" s="879"/>
      <c r="DU120" s="879"/>
      <c r="DV120" s="880">
        <v>76.5</v>
      </c>
      <c r="DW120" s="880"/>
      <c r="DX120" s="880"/>
      <c r="DY120" s="880"/>
      <c r="DZ120" s="881"/>
    </row>
    <row r="121" spans="1:130" s="230" customFormat="1" ht="26.25" customHeight="1" x14ac:dyDescent="0.15">
      <c r="A121" s="857"/>
      <c r="B121" s="858"/>
      <c r="C121" s="900" t="s">
        <v>470</v>
      </c>
      <c r="D121" s="901"/>
      <c r="E121" s="901"/>
      <c r="F121" s="901"/>
      <c r="G121" s="901"/>
      <c r="H121" s="901"/>
      <c r="I121" s="901"/>
      <c r="J121" s="901"/>
      <c r="K121" s="901"/>
      <c r="L121" s="901"/>
      <c r="M121" s="901"/>
      <c r="N121" s="901"/>
      <c r="O121" s="901"/>
      <c r="P121" s="901"/>
      <c r="Q121" s="901"/>
      <c r="R121" s="901"/>
      <c r="S121" s="901"/>
      <c r="T121" s="901"/>
      <c r="U121" s="901"/>
      <c r="V121" s="901"/>
      <c r="W121" s="901"/>
      <c r="X121" s="901"/>
      <c r="Y121" s="901"/>
      <c r="Z121" s="902"/>
      <c r="AA121" s="816" t="s">
        <v>437</v>
      </c>
      <c r="AB121" s="817"/>
      <c r="AC121" s="817"/>
      <c r="AD121" s="817"/>
      <c r="AE121" s="818"/>
      <c r="AF121" s="819" t="s">
        <v>437</v>
      </c>
      <c r="AG121" s="817"/>
      <c r="AH121" s="817"/>
      <c r="AI121" s="817"/>
      <c r="AJ121" s="818"/>
      <c r="AK121" s="819" t="s">
        <v>437</v>
      </c>
      <c r="AL121" s="817"/>
      <c r="AM121" s="817"/>
      <c r="AN121" s="817"/>
      <c r="AO121" s="818"/>
      <c r="AP121" s="861" t="s">
        <v>437</v>
      </c>
      <c r="AQ121" s="862"/>
      <c r="AR121" s="862"/>
      <c r="AS121" s="862"/>
      <c r="AT121" s="863"/>
      <c r="AU121" s="920"/>
      <c r="AV121" s="921"/>
      <c r="AW121" s="921"/>
      <c r="AX121" s="921"/>
      <c r="AY121" s="922"/>
      <c r="AZ121" s="852" t="s">
        <v>471</v>
      </c>
      <c r="BA121" s="789"/>
      <c r="BB121" s="789"/>
      <c r="BC121" s="789"/>
      <c r="BD121" s="789"/>
      <c r="BE121" s="789"/>
      <c r="BF121" s="789"/>
      <c r="BG121" s="789"/>
      <c r="BH121" s="789"/>
      <c r="BI121" s="789"/>
      <c r="BJ121" s="789"/>
      <c r="BK121" s="789"/>
      <c r="BL121" s="789"/>
      <c r="BM121" s="789"/>
      <c r="BN121" s="789"/>
      <c r="BO121" s="789"/>
      <c r="BP121" s="790"/>
      <c r="BQ121" s="853">
        <v>699350</v>
      </c>
      <c r="BR121" s="854"/>
      <c r="BS121" s="854"/>
      <c r="BT121" s="854"/>
      <c r="BU121" s="854"/>
      <c r="BV121" s="854">
        <v>849102</v>
      </c>
      <c r="BW121" s="854"/>
      <c r="BX121" s="854"/>
      <c r="BY121" s="854"/>
      <c r="BZ121" s="854"/>
      <c r="CA121" s="854">
        <v>742816</v>
      </c>
      <c r="CB121" s="854"/>
      <c r="CC121" s="854"/>
      <c r="CD121" s="854"/>
      <c r="CE121" s="854"/>
      <c r="CF121" s="912">
        <v>9.8000000000000007</v>
      </c>
      <c r="CG121" s="913"/>
      <c r="CH121" s="913"/>
      <c r="CI121" s="913"/>
      <c r="CJ121" s="913"/>
      <c r="CK121" s="906"/>
      <c r="CL121" s="892"/>
      <c r="CM121" s="892"/>
      <c r="CN121" s="892"/>
      <c r="CO121" s="893"/>
      <c r="CP121" s="872" t="s">
        <v>472</v>
      </c>
      <c r="CQ121" s="873"/>
      <c r="CR121" s="873"/>
      <c r="CS121" s="873"/>
      <c r="CT121" s="873"/>
      <c r="CU121" s="873"/>
      <c r="CV121" s="873"/>
      <c r="CW121" s="873"/>
      <c r="CX121" s="873"/>
      <c r="CY121" s="873"/>
      <c r="CZ121" s="873"/>
      <c r="DA121" s="873"/>
      <c r="DB121" s="873"/>
      <c r="DC121" s="873"/>
      <c r="DD121" s="873"/>
      <c r="DE121" s="873"/>
      <c r="DF121" s="874"/>
      <c r="DG121" s="853">
        <v>839950</v>
      </c>
      <c r="DH121" s="854"/>
      <c r="DI121" s="854"/>
      <c r="DJ121" s="854"/>
      <c r="DK121" s="854"/>
      <c r="DL121" s="854">
        <v>1077028</v>
      </c>
      <c r="DM121" s="854"/>
      <c r="DN121" s="854"/>
      <c r="DO121" s="854"/>
      <c r="DP121" s="854"/>
      <c r="DQ121" s="854">
        <v>1217331</v>
      </c>
      <c r="DR121" s="854"/>
      <c r="DS121" s="854"/>
      <c r="DT121" s="854"/>
      <c r="DU121" s="854"/>
      <c r="DV121" s="831">
        <v>16</v>
      </c>
      <c r="DW121" s="831"/>
      <c r="DX121" s="831"/>
      <c r="DY121" s="831"/>
      <c r="DZ121" s="832"/>
    </row>
    <row r="122" spans="1:130" s="230" customFormat="1" ht="26.25" customHeight="1" x14ac:dyDescent="0.15">
      <c r="A122" s="857"/>
      <c r="B122" s="858"/>
      <c r="C122" s="852" t="s">
        <v>452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816" t="s">
        <v>140</v>
      </c>
      <c r="AB122" s="817"/>
      <c r="AC122" s="817"/>
      <c r="AD122" s="817"/>
      <c r="AE122" s="818"/>
      <c r="AF122" s="819" t="s">
        <v>437</v>
      </c>
      <c r="AG122" s="817"/>
      <c r="AH122" s="817"/>
      <c r="AI122" s="817"/>
      <c r="AJ122" s="818"/>
      <c r="AK122" s="819" t="s">
        <v>437</v>
      </c>
      <c r="AL122" s="817"/>
      <c r="AM122" s="817"/>
      <c r="AN122" s="817"/>
      <c r="AO122" s="818"/>
      <c r="AP122" s="861" t="s">
        <v>437</v>
      </c>
      <c r="AQ122" s="862"/>
      <c r="AR122" s="862"/>
      <c r="AS122" s="862"/>
      <c r="AT122" s="863"/>
      <c r="AU122" s="920"/>
      <c r="AV122" s="921"/>
      <c r="AW122" s="921"/>
      <c r="AX122" s="921"/>
      <c r="AY122" s="922"/>
      <c r="AZ122" s="875" t="s">
        <v>473</v>
      </c>
      <c r="BA122" s="876"/>
      <c r="BB122" s="876"/>
      <c r="BC122" s="876"/>
      <c r="BD122" s="876"/>
      <c r="BE122" s="876"/>
      <c r="BF122" s="876"/>
      <c r="BG122" s="876"/>
      <c r="BH122" s="876"/>
      <c r="BI122" s="876"/>
      <c r="BJ122" s="876"/>
      <c r="BK122" s="876"/>
      <c r="BL122" s="876"/>
      <c r="BM122" s="876"/>
      <c r="BN122" s="876"/>
      <c r="BO122" s="876"/>
      <c r="BP122" s="877"/>
      <c r="BQ122" s="916">
        <v>13837214</v>
      </c>
      <c r="BR122" s="882"/>
      <c r="BS122" s="882"/>
      <c r="BT122" s="882"/>
      <c r="BU122" s="882"/>
      <c r="BV122" s="882">
        <v>13183815</v>
      </c>
      <c r="BW122" s="882"/>
      <c r="BX122" s="882"/>
      <c r="BY122" s="882"/>
      <c r="BZ122" s="882"/>
      <c r="CA122" s="882">
        <v>12421295</v>
      </c>
      <c r="CB122" s="882"/>
      <c r="CC122" s="882"/>
      <c r="CD122" s="882"/>
      <c r="CE122" s="882"/>
      <c r="CF122" s="883">
        <v>163.4</v>
      </c>
      <c r="CG122" s="884"/>
      <c r="CH122" s="884"/>
      <c r="CI122" s="884"/>
      <c r="CJ122" s="884"/>
      <c r="CK122" s="906"/>
      <c r="CL122" s="892"/>
      <c r="CM122" s="892"/>
      <c r="CN122" s="892"/>
      <c r="CO122" s="893"/>
      <c r="CP122" s="872"/>
      <c r="CQ122" s="873"/>
      <c r="CR122" s="873"/>
      <c r="CS122" s="873"/>
      <c r="CT122" s="873"/>
      <c r="CU122" s="873"/>
      <c r="CV122" s="873"/>
      <c r="CW122" s="873"/>
      <c r="CX122" s="873"/>
      <c r="CY122" s="873"/>
      <c r="CZ122" s="873"/>
      <c r="DA122" s="873"/>
      <c r="DB122" s="873"/>
      <c r="DC122" s="873"/>
      <c r="DD122" s="873"/>
      <c r="DE122" s="873"/>
      <c r="DF122" s="874"/>
      <c r="DG122" s="853"/>
      <c r="DH122" s="854"/>
      <c r="DI122" s="854"/>
      <c r="DJ122" s="854"/>
      <c r="DK122" s="854"/>
      <c r="DL122" s="854"/>
      <c r="DM122" s="854"/>
      <c r="DN122" s="854"/>
      <c r="DO122" s="854"/>
      <c r="DP122" s="854"/>
      <c r="DQ122" s="854"/>
      <c r="DR122" s="854"/>
      <c r="DS122" s="854"/>
      <c r="DT122" s="854"/>
      <c r="DU122" s="854"/>
      <c r="DV122" s="831"/>
      <c r="DW122" s="831"/>
      <c r="DX122" s="831"/>
      <c r="DY122" s="831"/>
      <c r="DZ122" s="832"/>
    </row>
    <row r="123" spans="1:130" s="230" customFormat="1" ht="26.25" customHeight="1" x14ac:dyDescent="0.15">
      <c r="A123" s="857"/>
      <c r="B123" s="858"/>
      <c r="C123" s="852" t="s">
        <v>458</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816" t="s">
        <v>436</v>
      </c>
      <c r="AB123" s="817"/>
      <c r="AC123" s="817"/>
      <c r="AD123" s="817"/>
      <c r="AE123" s="818"/>
      <c r="AF123" s="819" t="s">
        <v>442</v>
      </c>
      <c r="AG123" s="817"/>
      <c r="AH123" s="817"/>
      <c r="AI123" s="817"/>
      <c r="AJ123" s="818"/>
      <c r="AK123" s="819" t="s">
        <v>442</v>
      </c>
      <c r="AL123" s="817"/>
      <c r="AM123" s="817"/>
      <c r="AN123" s="817"/>
      <c r="AO123" s="818"/>
      <c r="AP123" s="861" t="s">
        <v>437</v>
      </c>
      <c r="AQ123" s="862"/>
      <c r="AR123" s="862"/>
      <c r="AS123" s="862"/>
      <c r="AT123" s="863"/>
      <c r="AU123" s="923"/>
      <c r="AV123" s="924"/>
      <c r="AW123" s="924"/>
      <c r="AX123" s="924"/>
      <c r="AY123" s="924"/>
      <c r="AZ123" s="251" t="s">
        <v>189</v>
      </c>
      <c r="BA123" s="251"/>
      <c r="BB123" s="251"/>
      <c r="BC123" s="251"/>
      <c r="BD123" s="251"/>
      <c r="BE123" s="251"/>
      <c r="BF123" s="251"/>
      <c r="BG123" s="251"/>
      <c r="BH123" s="251"/>
      <c r="BI123" s="251"/>
      <c r="BJ123" s="251"/>
      <c r="BK123" s="251"/>
      <c r="BL123" s="251"/>
      <c r="BM123" s="251"/>
      <c r="BN123" s="251"/>
      <c r="BO123" s="914" t="s">
        <v>474</v>
      </c>
      <c r="BP123" s="915"/>
      <c r="BQ123" s="869">
        <v>25682811</v>
      </c>
      <c r="BR123" s="870"/>
      <c r="BS123" s="870"/>
      <c r="BT123" s="870"/>
      <c r="BU123" s="870"/>
      <c r="BV123" s="870">
        <v>26368670</v>
      </c>
      <c r="BW123" s="870"/>
      <c r="BX123" s="870"/>
      <c r="BY123" s="870"/>
      <c r="BZ123" s="870"/>
      <c r="CA123" s="870">
        <v>26175601</v>
      </c>
      <c r="CB123" s="870"/>
      <c r="CC123" s="870"/>
      <c r="CD123" s="870"/>
      <c r="CE123" s="870"/>
      <c r="CF123" s="785"/>
      <c r="CG123" s="786"/>
      <c r="CH123" s="786"/>
      <c r="CI123" s="786"/>
      <c r="CJ123" s="871"/>
      <c r="CK123" s="906"/>
      <c r="CL123" s="892"/>
      <c r="CM123" s="892"/>
      <c r="CN123" s="892"/>
      <c r="CO123" s="893"/>
      <c r="CP123" s="872"/>
      <c r="CQ123" s="873"/>
      <c r="CR123" s="873"/>
      <c r="CS123" s="873"/>
      <c r="CT123" s="873"/>
      <c r="CU123" s="873"/>
      <c r="CV123" s="873"/>
      <c r="CW123" s="873"/>
      <c r="CX123" s="873"/>
      <c r="CY123" s="873"/>
      <c r="CZ123" s="873"/>
      <c r="DA123" s="873"/>
      <c r="DB123" s="873"/>
      <c r="DC123" s="873"/>
      <c r="DD123" s="873"/>
      <c r="DE123" s="873"/>
      <c r="DF123" s="874"/>
      <c r="DG123" s="816"/>
      <c r="DH123" s="817"/>
      <c r="DI123" s="817"/>
      <c r="DJ123" s="817"/>
      <c r="DK123" s="818"/>
      <c r="DL123" s="819"/>
      <c r="DM123" s="817"/>
      <c r="DN123" s="817"/>
      <c r="DO123" s="817"/>
      <c r="DP123" s="818"/>
      <c r="DQ123" s="819"/>
      <c r="DR123" s="817"/>
      <c r="DS123" s="817"/>
      <c r="DT123" s="817"/>
      <c r="DU123" s="818"/>
      <c r="DV123" s="861"/>
      <c r="DW123" s="862"/>
      <c r="DX123" s="862"/>
      <c r="DY123" s="862"/>
      <c r="DZ123" s="863"/>
    </row>
    <row r="124" spans="1:130" s="230" customFormat="1" ht="26.25" customHeight="1" thickBot="1" x14ac:dyDescent="0.2">
      <c r="A124" s="857"/>
      <c r="B124" s="858"/>
      <c r="C124" s="852" t="s">
        <v>461</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816" t="s">
        <v>436</v>
      </c>
      <c r="AB124" s="817"/>
      <c r="AC124" s="817"/>
      <c r="AD124" s="817"/>
      <c r="AE124" s="818"/>
      <c r="AF124" s="819" t="s">
        <v>436</v>
      </c>
      <c r="AG124" s="817"/>
      <c r="AH124" s="817"/>
      <c r="AI124" s="817"/>
      <c r="AJ124" s="818"/>
      <c r="AK124" s="819" t="s">
        <v>436</v>
      </c>
      <c r="AL124" s="817"/>
      <c r="AM124" s="817"/>
      <c r="AN124" s="817"/>
      <c r="AO124" s="818"/>
      <c r="AP124" s="861" t="s">
        <v>436</v>
      </c>
      <c r="AQ124" s="862"/>
      <c r="AR124" s="862"/>
      <c r="AS124" s="862"/>
      <c r="AT124" s="863"/>
      <c r="AU124" s="864" t="s">
        <v>475</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t="s">
        <v>436</v>
      </c>
      <c r="BR124" s="868"/>
      <c r="BS124" s="868"/>
      <c r="BT124" s="868"/>
      <c r="BU124" s="868"/>
      <c r="BV124" s="868" t="s">
        <v>140</v>
      </c>
      <c r="BW124" s="868"/>
      <c r="BX124" s="868"/>
      <c r="BY124" s="868"/>
      <c r="BZ124" s="868"/>
      <c r="CA124" s="868" t="s">
        <v>436</v>
      </c>
      <c r="CB124" s="868"/>
      <c r="CC124" s="868"/>
      <c r="CD124" s="868"/>
      <c r="CE124" s="868"/>
      <c r="CF124" s="763"/>
      <c r="CG124" s="764"/>
      <c r="CH124" s="764"/>
      <c r="CI124" s="764"/>
      <c r="CJ124" s="899"/>
      <c r="CK124" s="907"/>
      <c r="CL124" s="907"/>
      <c r="CM124" s="907"/>
      <c r="CN124" s="907"/>
      <c r="CO124" s="908"/>
      <c r="CP124" s="872" t="s">
        <v>476</v>
      </c>
      <c r="CQ124" s="873"/>
      <c r="CR124" s="873"/>
      <c r="CS124" s="873"/>
      <c r="CT124" s="873"/>
      <c r="CU124" s="873"/>
      <c r="CV124" s="873"/>
      <c r="CW124" s="873"/>
      <c r="CX124" s="873"/>
      <c r="CY124" s="873"/>
      <c r="CZ124" s="873"/>
      <c r="DA124" s="873"/>
      <c r="DB124" s="873"/>
      <c r="DC124" s="873"/>
      <c r="DD124" s="873"/>
      <c r="DE124" s="873"/>
      <c r="DF124" s="874"/>
      <c r="DG124" s="800" t="s">
        <v>436</v>
      </c>
      <c r="DH124" s="801"/>
      <c r="DI124" s="801"/>
      <c r="DJ124" s="801"/>
      <c r="DK124" s="802"/>
      <c r="DL124" s="803" t="s">
        <v>436</v>
      </c>
      <c r="DM124" s="801"/>
      <c r="DN124" s="801"/>
      <c r="DO124" s="801"/>
      <c r="DP124" s="802"/>
      <c r="DQ124" s="803" t="s">
        <v>477</v>
      </c>
      <c r="DR124" s="801"/>
      <c r="DS124" s="801"/>
      <c r="DT124" s="801"/>
      <c r="DU124" s="802"/>
      <c r="DV124" s="885" t="s">
        <v>441</v>
      </c>
      <c r="DW124" s="886"/>
      <c r="DX124" s="886"/>
      <c r="DY124" s="886"/>
      <c r="DZ124" s="887"/>
    </row>
    <row r="125" spans="1:130" s="230" customFormat="1" ht="26.25" customHeight="1" x14ac:dyDescent="0.15">
      <c r="A125" s="857"/>
      <c r="B125" s="858"/>
      <c r="C125" s="852" t="s">
        <v>463</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816" t="s">
        <v>436</v>
      </c>
      <c r="AB125" s="817"/>
      <c r="AC125" s="817"/>
      <c r="AD125" s="817"/>
      <c r="AE125" s="818"/>
      <c r="AF125" s="819" t="s">
        <v>442</v>
      </c>
      <c r="AG125" s="817"/>
      <c r="AH125" s="817"/>
      <c r="AI125" s="817"/>
      <c r="AJ125" s="818"/>
      <c r="AK125" s="819" t="s">
        <v>441</v>
      </c>
      <c r="AL125" s="817"/>
      <c r="AM125" s="817"/>
      <c r="AN125" s="817"/>
      <c r="AO125" s="818"/>
      <c r="AP125" s="861" t="s">
        <v>442</v>
      </c>
      <c r="AQ125" s="862"/>
      <c r="AR125" s="862"/>
      <c r="AS125" s="862"/>
      <c r="AT125" s="8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8" t="s">
        <v>478</v>
      </c>
      <c r="CL125" s="889"/>
      <c r="CM125" s="889"/>
      <c r="CN125" s="889"/>
      <c r="CO125" s="890"/>
      <c r="CP125" s="897" t="s">
        <v>479</v>
      </c>
      <c r="CQ125" s="845"/>
      <c r="CR125" s="845"/>
      <c r="CS125" s="845"/>
      <c r="CT125" s="845"/>
      <c r="CU125" s="845"/>
      <c r="CV125" s="845"/>
      <c r="CW125" s="845"/>
      <c r="CX125" s="845"/>
      <c r="CY125" s="845"/>
      <c r="CZ125" s="845"/>
      <c r="DA125" s="845"/>
      <c r="DB125" s="845"/>
      <c r="DC125" s="845"/>
      <c r="DD125" s="845"/>
      <c r="DE125" s="845"/>
      <c r="DF125" s="846"/>
      <c r="DG125" s="898" t="s">
        <v>442</v>
      </c>
      <c r="DH125" s="879"/>
      <c r="DI125" s="879"/>
      <c r="DJ125" s="879"/>
      <c r="DK125" s="879"/>
      <c r="DL125" s="879" t="s">
        <v>436</v>
      </c>
      <c r="DM125" s="879"/>
      <c r="DN125" s="879"/>
      <c r="DO125" s="879"/>
      <c r="DP125" s="879"/>
      <c r="DQ125" s="879" t="s">
        <v>477</v>
      </c>
      <c r="DR125" s="879"/>
      <c r="DS125" s="879"/>
      <c r="DT125" s="879"/>
      <c r="DU125" s="879"/>
      <c r="DV125" s="880" t="s">
        <v>442</v>
      </c>
      <c r="DW125" s="880"/>
      <c r="DX125" s="880"/>
      <c r="DY125" s="880"/>
      <c r="DZ125" s="881"/>
    </row>
    <row r="126" spans="1:130" s="230" customFormat="1" ht="26.25" customHeight="1" thickBot="1" x14ac:dyDescent="0.2">
      <c r="A126" s="857"/>
      <c r="B126" s="858"/>
      <c r="C126" s="852" t="s">
        <v>465</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816">
        <v>5758</v>
      </c>
      <c r="AB126" s="817"/>
      <c r="AC126" s="817"/>
      <c r="AD126" s="817"/>
      <c r="AE126" s="818"/>
      <c r="AF126" s="819" t="s">
        <v>480</v>
      </c>
      <c r="AG126" s="817"/>
      <c r="AH126" s="817"/>
      <c r="AI126" s="817"/>
      <c r="AJ126" s="818"/>
      <c r="AK126" s="819" t="s">
        <v>441</v>
      </c>
      <c r="AL126" s="817"/>
      <c r="AM126" s="817"/>
      <c r="AN126" s="817"/>
      <c r="AO126" s="818"/>
      <c r="AP126" s="861" t="s">
        <v>441</v>
      </c>
      <c r="AQ126" s="862"/>
      <c r="AR126" s="862"/>
      <c r="AS126" s="862"/>
      <c r="AT126" s="8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1"/>
      <c r="CL126" s="892"/>
      <c r="CM126" s="892"/>
      <c r="CN126" s="892"/>
      <c r="CO126" s="893"/>
      <c r="CP126" s="852" t="s">
        <v>481</v>
      </c>
      <c r="CQ126" s="789"/>
      <c r="CR126" s="789"/>
      <c r="CS126" s="789"/>
      <c r="CT126" s="789"/>
      <c r="CU126" s="789"/>
      <c r="CV126" s="789"/>
      <c r="CW126" s="789"/>
      <c r="CX126" s="789"/>
      <c r="CY126" s="789"/>
      <c r="CZ126" s="789"/>
      <c r="DA126" s="789"/>
      <c r="DB126" s="789"/>
      <c r="DC126" s="789"/>
      <c r="DD126" s="789"/>
      <c r="DE126" s="789"/>
      <c r="DF126" s="790"/>
      <c r="DG126" s="853" t="s">
        <v>477</v>
      </c>
      <c r="DH126" s="854"/>
      <c r="DI126" s="854"/>
      <c r="DJ126" s="854"/>
      <c r="DK126" s="854"/>
      <c r="DL126" s="854" t="s">
        <v>442</v>
      </c>
      <c r="DM126" s="854"/>
      <c r="DN126" s="854"/>
      <c r="DO126" s="854"/>
      <c r="DP126" s="854"/>
      <c r="DQ126" s="854" t="s">
        <v>436</v>
      </c>
      <c r="DR126" s="854"/>
      <c r="DS126" s="854"/>
      <c r="DT126" s="854"/>
      <c r="DU126" s="854"/>
      <c r="DV126" s="831" t="s">
        <v>436</v>
      </c>
      <c r="DW126" s="831"/>
      <c r="DX126" s="831"/>
      <c r="DY126" s="831"/>
      <c r="DZ126" s="832"/>
    </row>
    <row r="127" spans="1:130" s="230" customFormat="1" ht="26.25" customHeight="1" x14ac:dyDescent="0.15">
      <c r="A127" s="859"/>
      <c r="B127" s="860"/>
      <c r="C127" s="875" t="s">
        <v>482</v>
      </c>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7"/>
      <c r="AA127" s="816" t="s">
        <v>477</v>
      </c>
      <c r="AB127" s="817"/>
      <c r="AC127" s="817"/>
      <c r="AD127" s="817"/>
      <c r="AE127" s="818"/>
      <c r="AF127" s="819" t="s">
        <v>441</v>
      </c>
      <c r="AG127" s="817"/>
      <c r="AH127" s="817"/>
      <c r="AI127" s="817"/>
      <c r="AJ127" s="818"/>
      <c r="AK127" s="819" t="s">
        <v>441</v>
      </c>
      <c r="AL127" s="817"/>
      <c r="AM127" s="817"/>
      <c r="AN127" s="817"/>
      <c r="AO127" s="818"/>
      <c r="AP127" s="861" t="s">
        <v>441</v>
      </c>
      <c r="AQ127" s="862"/>
      <c r="AR127" s="862"/>
      <c r="AS127" s="862"/>
      <c r="AT127" s="863"/>
      <c r="AU127" s="232"/>
      <c r="AV127" s="232"/>
      <c r="AW127" s="232"/>
      <c r="AX127" s="878" t="s">
        <v>483</v>
      </c>
      <c r="AY127" s="849"/>
      <c r="AZ127" s="849"/>
      <c r="BA127" s="849"/>
      <c r="BB127" s="849"/>
      <c r="BC127" s="849"/>
      <c r="BD127" s="849"/>
      <c r="BE127" s="850"/>
      <c r="BF127" s="848" t="s">
        <v>484</v>
      </c>
      <c r="BG127" s="849"/>
      <c r="BH127" s="849"/>
      <c r="BI127" s="849"/>
      <c r="BJ127" s="849"/>
      <c r="BK127" s="849"/>
      <c r="BL127" s="850"/>
      <c r="BM127" s="848" t="s">
        <v>485</v>
      </c>
      <c r="BN127" s="849"/>
      <c r="BO127" s="849"/>
      <c r="BP127" s="849"/>
      <c r="BQ127" s="849"/>
      <c r="BR127" s="849"/>
      <c r="BS127" s="850"/>
      <c r="BT127" s="848" t="s">
        <v>486</v>
      </c>
      <c r="BU127" s="849"/>
      <c r="BV127" s="849"/>
      <c r="BW127" s="849"/>
      <c r="BX127" s="849"/>
      <c r="BY127" s="849"/>
      <c r="BZ127" s="851"/>
      <c r="CA127" s="232"/>
      <c r="CB127" s="232"/>
      <c r="CC127" s="232"/>
      <c r="CD127" s="255"/>
      <c r="CE127" s="255"/>
      <c r="CF127" s="255"/>
      <c r="CG127" s="232"/>
      <c r="CH127" s="232"/>
      <c r="CI127" s="232"/>
      <c r="CJ127" s="254"/>
      <c r="CK127" s="891"/>
      <c r="CL127" s="892"/>
      <c r="CM127" s="892"/>
      <c r="CN127" s="892"/>
      <c r="CO127" s="893"/>
      <c r="CP127" s="852" t="s">
        <v>487</v>
      </c>
      <c r="CQ127" s="789"/>
      <c r="CR127" s="789"/>
      <c r="CS127" s="789"/>
      <c r="CT127" s="789"/>
      <c r="CU127" s="789"/>
      <c r="CV127" s="789"/>
      <c r="CW127" s="789"/>
      <c r="CX127" s="789"/>
      <c r="CY127" s="789"/>
      <c r="CZ127" s="789"/>
      <c r="DA127" s="789"/>
      <c r="DB127" s="789"/>
      <c r="DC127" s="789"/>
      <c r="DD127" s="789"/>
      <c r="DE127" s="789"/>
      <c r="DF127" s="790"/>
      <c r="DG127" s="853" t="s">
        <v>442</v>
      </c>
      <c r="DH127" s="854"/>
      <c r="DI127" s="854"/>
      <c r="DJ127" s="854"/>
      <c r="DK127" s="854"/>
      <c r="DL127" s="854" t="s">
        <v>436</v>
      </c>
      <c r="DM127" s="854"/>
      <c r="DN127" s="854"/>
      <c r="DO127" s="854"/>
      <c r="DP127" s="854"/>
      <c r="DQ127" s="854" t="s">
        <v>488</v>
      </c>
      <c r="DR127" s="854"/>
      <c r="DS127" s="854"/>
      <c r="DT127" s="854"/>
      <c r="DU127" s="854"/>
      <c r="DV127" s="831" t="s">
        <v>477</v>
      </c>
      <c r="DW127" s="831"/>
      <c r="DX127" s="831"/>
      <c r="DY127" s="831"/>
      <c r="DZ127" s="832"/>
    </row>
    <row r="128" spans="1:130" s="230" customFormat="1" ht="26.25" customHeight="1" thickBot="1" x14ac:dyDescent="0.2">
      <c r="A128" s="833" t="s">
        <v>489</v>
      </c>
      <c r="B128" s="834"/>
      <c r="C128" s="834"/>
      <c r="D128" s="834"/>
      <c r="E128" s="834"/>
      <c r="F128" s="834"/>
      <c r="G128" s="834"/>
      <c r="H128" s="834"/>
      <c r="I128" s="834"/>
      <c r="J128" s="834"/>
      <c r="K128" s="834"/>
      <c r="L128" s="834"/>
      <c r="M128" s="834"/>
      <c r="N128" s="834"/>
      <c r="O128" s="834"/>
      <c r="P128" s="834"/>
      <c r="Q128" s="834"/>
      <c r="R128" s="834"/>
      <c r="S128" s="834"/>
      <c r="T128" s="834"/>
      <c r="U128" s="834"/>
      <c r="V128" s="834"/>
      <c r="W128" s="835" t="s">
        <v>490</v>
      </c>
      <c r="X128" s="835"/>
      <c r="Y128" s="835"/>
      <c r="Z128" s="836"/>
      <c r="AA128" s="837">
        <v>59124</v>
      </c>
      <c r="AB128" s="838"/>
      <c r="AC128" s="838"/>
      <c r="AD128" s="838"/>
      <c r="AE128" s="839"/>
      <c r="AF128" s="840">
        <v>72023</v>
      </c>
      <c r="AG128" s="838"/>
      <c r="AH128" s="838"/>
      <c r="AI128" s="838"/>
      <c r="AJ128" s="839"/>
      <c r="AK128" s="840">
        <v>66575</v>
      </c>
      <c r="AL128" s="838"/>
      <c r="AM128" s="838"/>
      <c r="AN128" s="838"/>
      <c r="AO128" s="839"/>
      <c r="AP128" s="841"/>
      <c r="AQ128" s="842"/>
      <c r="AR128" s="842"/>
      <c r="AS128" s="842"/>
      <c r="AT128" s="843"/>
      <c r="AU128" s="232"/>
      <c r="AV128" s="232"/>
      <c r="AW128" s="232"/>
      <c r="AX128" s="844" t="s">
        <v>491</v>
      </c>
      <c r="AY128" s="845"/>
      <c r="AZ128" s="845"/>
      <c r="BA128" s="845"/>
      <c r="BB128" s="845"/>
      <c r="BC128" s="845"/>
      <c r="BD128" s="845"/>
      <c r="BE128" s="846"/>
      <c r="BF128" s="823" t="s">
        <v>492</v>
      </c>
      <c r="BG128" s="824"/>
      <c r="BH128" s="824"/>
      <c r="BI128" s="824"/>
      <c r="BJ128" s="824"/>
      <c r="BK128" s="824"/>
      <c r="BL128" s="847"/>
      <c r="BM128" s="823">
        <v>13.51</v>
      </c>
      <c r="BN128" s="824"/>
      <c r="BO128" s="824"/>
      <c r="BP128" s="824"/>
      <c r="BQ128" s="824"/>
      <c r="BR128" s="824"/>
      <c r="BS128" s="847"/>
      <c r="BT128" s="823">
        <v>20</v>
      </c>
      <c r="BU128" s="824"/>
      <c r="BV128" s="824"/>
      <c r="BW128" s="824"/>
      <c r="BX128" s="824"/>
      <c r="BY128" s="824"/>
      <c r="BZ128" s="825"/>
      <c r="CA128" s="255"/>
      <c r="CB128" s="255"/>
      <c r="CC128" s="255"/>
      <c r="CD128" s="255"/>
      <c r="CE128" s="255"/>
      <c r="CF128" s="255"/>
      <c r="CG128" s="232"/>
      <c r="CH128" s="232"/>
      <c r="CI128" s="232"/>
      <c r="CJ128" s="254"/>
      <c r="CK128" s="894"/>
      <c r="CL128" s="895"/>
      <c r="CM128" s="895"/>
      <c r="CN128" s="895"/>
      <c r="CO128" s="896"/>
      <c r="CP128" s="826" t="s">
        <v>493</v>
      </c>
      <c r="CQ128" s="767"/>
      <c r="CR128" s="767"/>
      <c r="CS128" s="767"/>
      <c r="CT128" s="767"/>
      <c r="CU128" s="767"/>
      <c r="CV128" s="767"/>
      <c r="CW128" s="767"/>
      <c r="CX128" s="767"/>
      <c r="CY128" s="767"/>
      <c r="CZ128" s="767"/>
      <c r="DA128" s="767"/>
      <c r="DB128" s="767"/>
      <c r="DC128" s="767"/>
      <c r="DD128" s="767"/>
      <c r="DE128" s="767"/>
      <c r="DF128" s="768"/>
      <c r="DG128" s="827" t="s">
        <v>442</v>
      </c>
      <c r="DH128" s="828"/>
      <c r="DI128" s="828"/>
      <c r="DJ128" s="828"/>
      <c r="DK128" s="828"/>
      <c r="DL128" s="828" t="s">
        <v>436</v>
      </c>
      <c r="DM128" s="828"/>
      <c r="DN128" s="828"/>
      <c r="DO128" s="828"/>
      <c r="DP128" s="828"/>
      <c r="DQ128" s="828" t="s">
        <v>477</v>
      </c>
      <c r="DR128" s="828"/>
      <c r="DS128" s="828"/>
      <c r="DT128" s="828"/>
      <c r="DU128" s="828"/>
      <c r="DV128" s="829" t="s">
        <v>477</v>
      </c>
      <c r="DW128" s="829"/>
      <c r="DX128" s="829"/>
      <c r="DY128" s="829"/>
      <c r="DZ128" s="830"/>
    </row>
    <row r="129" spans="1:131" s="230" customFormat="1" ht="26.25" customHeight="1" x14ac:dyDescent="0.15">
      <c r="A129" s="811" t="s">
        <v>108</v>
      </c>
      <c r="B129" s="812"/>
      <c r="C129" s="812"/>
      <c r="D129" s="812"/>
      <c r="E129" s="812"/>
      <c r="F129" s="812"/>
      <c r="G129" s="812"/>
      <c r="H129" s="812"/>
      <c r="I129" s="812"/>
      <c r="J129" s="812"/>
      <c r="K129" s="812"/>
      <c r="L129" s="812"/>
      <c r="M129" s="812"/>
      <c r="N129" s="812"/>
      <c r="O129" s="812"/>
      <c r="P129" s="812"/>
      <c r="Q129" s="812"/>
      <c r="R129" s="812"/>
      <c r="S129" s="812"/>
      <c r="T129" s="812"/>
      <c r="U129" s="812"/>
      <c r="V129" s="812"/>
      <c r="W129" s="813" t="s">
        <v>494</v>
      </c>
      <c r="X129" s="814"/>
      <c r="Y129" s="814"/>
      <c r="Z129" s="815"/>
      <c r="AA129" s="816">
        <v>8780627</v>
      </c>
      <c r="AB129" s="817"/>
      <c r="AC129" s="817"/>
      <c r="AD129" s="817"/>
      <c r="AE129" s="818"/>
      <c r="AF129" s="819">
        <v>9153648</v>
      </c>
      <c r="AG129" s="817"/>
      <c r="AH129" s="817"/>
      <c r="AI129" s="817"/>
      <c r="AJ129" s="818"/>
      <c r="AK129" s="819">
        <v>9037952</v>
      </c>
      <c r="AL129" s="817"/>
      <c r="AM129" s="817"/>
      <c r="AN129" s="817"/>
      <c r="AO129" s="818"/>
      <c r="AP129" s="820"/>
      <c r="AQ129" s="821"/>
      <c r="AR129" s="821"/>
      <c r="AS129" s="821"/>
      <c r="AT129" s="822"/>
      <c r="AU129" s="233"/>
      <c r="AV129" s="233"/>
      <c r="AW129" s="233"/>
      <c r="AX129" s="788" t="s">
        <v>495</v>
      </c>
      <c r="AY129" s="789"/>
      <c r="AZ129" s="789"/>
      <c r="BA129" s="789"/>
      <c r="BB129" s="789"/>
      <c r="BC129" s="789"/>
      <c r="BD129" s="789"/>
      <c r="BE129" s="790"/>
      <c r="BF129" s="807" t="s">
        <v>436</v>
      </c>
      <c r="BG129" s="808"/>
      <c r="BH129" s="808"/>
      <c r="BI129" s="808"/>
      <c r="BJ129" s="808"/>
      <c r="BK129" s="808"/>
      <c r="BL129" s="809"/>
      <c r="BM129" s="807">
        <v>18.510000000000002</v>
      </c>
      <c r="BN129" s="808"/>
      <c r="BO129" s="808"/>
      <c r="BP129" s="808"/>
      <c r="BQ129" s="808"/>
      <c r="BR129" s="808"/>
      <c r="BS129" s="809"/>
      <c r="BT129" s="807">
        <v>30</v>
      </c>
      <c r="BU129" s="808"/>
      <c r="BV129" s="808"/>
      <c r="BW129" s="808"/>
      <c r="BX129" s="808"/>
      <c r="BY129" s="808"/>
      <c r="BZ129" s="8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1" t="s">
        <v>496</v>
      </c>
      <c r="B130" s="812"/>
      <c r="C130" s="812"/>
      <c r="D130" s="812"/>
      <c r="E130" s="812"/>
      <c r="F130" s="812"/>
      <c r="G130" s="812"/>
      <c r="H130" s="812"/>
      <c r="I130" s="812"/>
      <c r="J130" s="812"/>
      <c r="K130" s="812"/>
      <c r="L130" s="812"/>
      <c r="M130" s="812"/>
      <c r="N130" s="812"/>
      <c r="O130" s="812"/>
      <c r="P130" s="812"/>
      <c r="Q130" s="812"/>
      <c r="R130" s="812"/>
      <c r="S130" s="812"/>
      <c r="T130" s="812"/>
      <c r="U130" s="812"/>
      <c r="V130" s="812"/>
      <c r="W130" s="813" t="s">
        <v>497</v>
      </c>
      <c r="X130" s="814"/>
      <c r="Y130" s="814"/>
      <c r="Z130" s="815"/>
      <c r="AA130" s="816">
        <v>1380700</v>
      </c>
      <c r="AB130" s="817"/>
      <c r="AC130" s="817"/>
      <c r="AD130" s="817"/>
      <c r="AE130" s="818"/>
      <c r="AF130" s="819">
        <v>1420841</v>
      </c>
      <c r="AG130" s="817"/>
      <c r="AH130" s="817"/>
      <c r="AI130" s="817"/>
      <c r="AJ130" s="818"/>
      <c r="AK130" s="819">
        <v>1435299</v>
      </c>
      <c r="AL130" s="817"/>
      <c r="AM130" s="817"/>
      <c r="AN130" s="817"/>
      <c r="AO130" s="818"/>
      <c r="AP130" s="820"/>
      <c r="AQ130" s="821"/>
      <c r="AR130" s="821"/>
      <c r="AS130" s="821"/>
      <c r="AT130" s="822"/>
      <c r="AU130" s="233"/>
      <c r="AV130" s="233"/>
      <c r="AW130" s="233"/>
      <c r="AX130" s="788" t="s">
        <v>498</v>
      </c>
      <c r="AY130" s="789"/>
      <c r="AZ130" s="789"/>
      <c r="BA130" s="789"/>
      <c r="BB130" s="789"/>
      <c r="BC130" s="789"/>
      <c r="BD130" s="789"/>
      <c r="BE130" s="790"/>
      <c r="BF130" s="791">
        <v>6.6</v>
      </c>
      <c r="BG130" s="792"/>
      <c r="BH130" s="792"/>
      <c r="BI130" s="792"/>
      <c r="BJ130" s="792"/>
      <c r="BK130" s="792"/>
      <c r="BL130" s="793"/>
      <c r="BM130" s="791">
        <v>25</v>
      </c>
      <c r="BN130" s="792"/>
      <c r="BO130" s="792"/>
      <c r="BP130" s="792"/>
      <c r="BQ130" s="792"/>
      <c r="BR130" s="792"/>
      <c r="BS130" s="793"/>
      <c r="BT130" s="791">
        <v>35</v>
      </c>
      <c r="BU130" s="792"/>
      <c r="BV130" s="792"/>
      <c r="BW130" s="792"/>
      <c r="BX130" s="792"/>
      <c r="BY130" s="792"/>
      <c r="BZ130" s="79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5"/>
      <c r="B131" s="796"/>
      <c r="C131" s="796"/>
      <c r="D131" s="796"/>
      <c r="E131" s="796"/>
      <c r="F131" s="796"/>
      <c r="G131" s="796"/>
      <c r="H131" s="796"/>
      <c r="I131" s="796"/>
      <c r="J131" s="796"/>
      <c r="K131" s="796"/>
      <c r="L131" s="796"/>
      <c r="M131" s="796"/>
      <c r="N131" s="796"/>
      <c r="O131" s="796"/>
      <c r="P131" s="796"/>
      <c r="Q131" s="796"/>
      <c r="R131" s="796"/>
      <c r="S131" s="796"/>
      <c r="T131" s="796"/>
      <c r="U131" s="796"/>
      <c r="V131" s="796"/>
      <c r="W131" s="797" t="s">
        <v>499</v>
      </c>
      <c r="X131" s="798"/>
      <c r="Y131" s="798"/>
      <c r="Z131" s="799"/>
      <c r="AA131" s="800">
        <v>7399927</v>
      </c>
      <c r="AB131" s="801"/>
      <c r="AC131" s="801"/>
      <c r="AD131" s="801"/>
      <c r="AE131" s="802"/>
      <c r="AF131" s="803">
        <v>7732807</v>
      </c>
      <c r="AG131" s="801"/>
      <c r="AH131" s="801"/>
      <c r="AI131" s="801"/>
      <c r="AJ131" s="802"/>
      <c r="AK131" s="803">
        <v>7602653</v>
      </c>
      <c r="AL131" s="801"/>
      <c r="AM131" s="801"/>
      <c r="AN131" s="801"/>
      <c r="AO131" s="802"/>
      <c r="AP131" s="804"/>
      <c r="AQ131" s="805"/>
      <c r="AR131" s="805"/>
      <c r="AS131" s="805"/>
      <c r="AT131" s="806"/>
      <c r="AU131" s="233"/>
      <c r="AV131" s="233"/>
      <c r="AW131" s="233"/>
      <c r="AX131" s="766" t="s">
        <v>500</v>
      </c>
      <c r="AY131" s="767"/>
      <c r="AZ131" s="767"/>
      <c r="BA131" s="767"/>
      <c r="BB131" s="767"/>
      <c r="BC131" s="767"/>
      <c r="BD131" s="767"/>
      <c r="BE131" s="768"/>
      <c r="BF131" s="769" t="s">
        <v>492</v>
      </c>
      <c r="BG131" s="770"/>
      <c r="BH131" s="770"/>
      <c r="BI131" s="770"/>
      <c r="BJ131" s="770"/>
      <c r="BK131" s="770"/>
      <c r="BL131" s="771"/>
      <c r="BM131" s="769">
        <v>350</v>
      </c>
      <c r="BN131" s="770"/>
      <c r="BO131" s="770"/>
      <c r="BP131" s="770"/>
      <c r="BQ131" s="770"/>
      <c r="BR131" s="770"/>
      <c r="BS131" s="771"/>
      <c r="BT131" s="772"/>
      <c r="BU131" s="773"/>
      <c r="BV131" s="773"/>
      <c r="BW131" s="773"/>
      <c r="BX131" s="773"/>
      <c r="BY131" s="773"/>
      <c r="BZ131" s="77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5" t="s">
        <v>501</v>
      </c>
      <c r="B132" s="776"/>
      <c r="C132" s="776"/>
      <c r="D132" s="776"/>
      <c r="E132" s="776"/>
      <c r="F132" s="776"/>
      <c r="G132" s="776"/>
      <c r="H132" s="776"/>
      <c r="I132" s="776"/>
      <c r="J132" s="776"/>
      <c r="K132" s="776"/>
      <c r="L132" s="776"/>
      <c r="M132" s="776"/>
      <c r="N132" s="776"/>
      <c r="O132" s="776"/>
      <c r="P132" s="776"/>
      <c r="Q132" s="776"/>
      <c r="R132" s="776"/>
      <c r="S132" s="776"/>
      <c r="T132" s="776"/>
      <c r="U132" s="776"/>
      <c r="V132" s="779" t="s">
        <v>502</v>
      </c>
      <c r="W132" s="779"/>
      <c r="X132" s="779"/>
      <c r="Y132" s="779"/>
      <c r="Z132" s="780"/>
      <c r="AA132" s="781">
        <v>6.525307615</v>
      </c>
      <c r="AB132" s="782"/>
      <c r="AC132" s="782"/>
      <c r="AD132" s="782"/>
      <c r="AE132" s="783"/>
      <c r="AF132" s="784">
        <v>6.1017687370000004</v>
      </c>
      <c r="AG132" s="782"/>
      <c r="AH132" s="782"/>
      <c r="AI132" s="782"/>
      <c r="AJ132" s="783"/>
      <c r="AK132" s="784">
        <v>7.3627324569999999</v>
      </c>
      <c r="AL132" s="782"/>
      <c r="AM132" s="782"/>
      <c r="AN132" s="782"/>
      <c r="AO132" s="783"/>
      <c r="AP132" s="785"/>
      <c r="AQ132" s="786"/>
      <c r="AR132" s="786"/>
      <c r="AS132" s="786"/>
      <c r="AT132" s="78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7"/>
      <c r="B133" s="778"/>
      <c r="C133" s="778"/>
      <c r="D133" s="778"/>
      <c r="E133" s="778"/>
      <c r="F133" s="778"/>
      <c r="G133" s="778"/>
      <c r="H133" s="778"/>
      <c r="I133" s="778"/>
      <c r="J133" s="778"/>
      <c r="K133" s="778"/>
      <c r="L133" s="778"/>
      <c r="M133" s="778"/>
      <c r="N133" s="778"/>
      <c r="O133" s="778"/>
      <c r="P133" s="778"/>
      <c r="Q133" s="778"/>
      <c r="R133" s="778"/>
      <c r="S133" s="778"/>
      <c r="T133" s="778"/>
      <c r="U133" s="778"/>
      <c r="V133" s="758" t="s">
        <v>503</v>
      </c>
      <c r="W133" s="758"/>
      <c r="X133" s="758"/>
      <c r="Y133" s="758"/>
      <c r="Z133" s="759"/>
      <c r="AA133" s="760">
        <v>9.1</v>
      </c>
      <c r="AB133" s="761"/>
      <c r="AC133" s="761"/>
      <c r="AD133" s="761"/>
      <c r="AE133" s="762"/>
      <c r="AF133" s="760">
        <v>7</v>
      </c>
      <c r="AG133" s="761"/>
      <c r="AH133" s="761"/>
      <c r="AI133" s="761"/>
      <c r="AJ133" s="762"/>
      <c r="AK133" s="760">
        <v>6.6</v>
      </c>
      <c r="AL133" s="761"/>
      <c r="AM133" s="761"/>
      <c r="AN133" s="761"/>
      <c r="AO133" s="762"/>
      <c r="AP133" s="763"/>
      <c r="AQ133" s="764"/>
      <c r="AR133" s="764"/>
      <c r="AS133" s="764"/>
      <c r="AT133" s="76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3CfKwqYLAD7gDu1DZwxQ5vR42Mu1ic5mf32Q+kfCuI/28Pg005RIgswZvdCt0RM8R2G22ClMj49ykIF6xuaUg==" saltValue="nIt+0h9FDR32mibg5Kh7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PQHkvBFgt7Lha0Vj6QxyZvkhs2gRjrEJV7liiSTsBcwJ8kgU6LsvneHyTkUwj82IzrLtUPBAGMjmvDWEJRFlw==" saltValue="8l5Hzqzw7if2zD7pEj/q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1yW62qjlKwGn+VeX6poN8MSAS0jYQEU+MWKXGZwACMeQjIumiSN0nLhcBNqIHO9sLG6Z6c43aaRYTpX2Mbv+A==" saltValue="bDFJ3qLWykTZv8w0s3XQk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511</v>
      </c>
      <c r="AL9" s="1168"/>
      <c r="AM9" s="1168"/>
      <c r="AN9" s="1169"/>
      <c r="AO9" s="281">
        <v>2304704</v>
      </c>
      <c r="AP9" s="281">
        <v>81689</v>
      </c>
      <c r="AQ9" s="282">
        <v>105319</v>
      </c>
      <c r="AR9" s="283">
        <v>-22.4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512</v>
      </c>
      <c r="AL10" s="1168"/>
      <c r="AM10" s="1168"/>
      <c r="AN10" s="1169"/>
      <c r="AO10" s="284">
        <v>309342</v>
      </c>
      <c r="AP10" s="284">
        <v>10965</v>
      </c>
      <c r="AQ10" s="285">
        <v>9860</v>
      </c>
      <c r="AR10" s="286">
        <v>11.2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513</v>
      </c>
      <c r="AL11" s="1168"/>
      <c r="AM11" s="1168"/>
      <c r="AN11" s="1169"/>
      <c r="AO11" s="284">
        <v>43111</v>
      </c>
      <c r="AP11" s="284">
        <v>1528</v>
      </c>
      <c r="AQ11" s="285">
        <v>1656</v>
      </c>
      <c r="AR11" s="286">
        <v>-7.7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514</v>
      </c>
      <c r="AL12" s="1168"/>
      <c r="AM12" s="1168"/>
      <c r="AN12" s="1169"/>
      <c r="AO12" s="284" t="s">
        <v>515</v>
      </c>
      <c r="AP12" s="284" t="s">
        <v>515</v>
      </c>
      <c r="AQ12" s="285">
        <v>3</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516</v>
      </c>
      <c r="AL13" s="1168"/>
      <c r="AM13" s="1168"/>
      <c r="AN13" s="1169"/>
      <c r="AO13" s="284">
        <v>33504</v>
      </c>
      <c r="AP13" s="284">
        <v>1188</v>
      </c>
      <c r="AQ13" s="285">
        <v>4056</v>
      </c>
      <c r="AR13" s="286">
        <v>-70.7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517</v>
      </c>
      <c r="AL14" s="1168"/>
      <c r="AM14" s="1168"/>
      <c r="AN14" s="1169"/>
      <c r="AO14" s="284">
        <v>28420</v>
      </c>
      <c r="AP14" s="284">
        <v>1007</v>
      </c>
      <c r="AQ14" s="285">
        <v>2339</v>
      </c>
      <c r="AR14" s="286">
        <v>-56.9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518</v>
      </c>
      <c r="AL15" s="1171"/>
      <c r="AM15" s="1171"/>
      <c r="AN15" s="1172"/>
      <c r="AO15" s="284">
        <v>-121270</v>
      </c>
      <c r="AP15" s="284">
        <v>-4298</v>
      </c>
      <c r="AQ15" s="285">
        <v>-7717</v>
      </c>
      <c r="AR15" s="286">
        <v>-44.3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189</v>
      </c>
      <c r="AL16" s="1171"/>
      <c r="AM16" s="1171"/>
      <c r="AN16" s="1172"/>
      <c r="AO16" s="284">
        <v>2597811</v>
      </c>
      <c r="AP16" s="284">
        <v>92079</v>
      </c>
      <c r="AQ16" s="285">
        <v>115515</v>
      </c>
      <c r="AR16" s="286">
        <v>-20.3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523</v>
      </c>
      <c r="AL21" s="1174"/>
      <c r="AM21" s="1174"/>
      <c r="AN21" s="1175"/>
      <c r="AO21" s="297">
        <v>7.8</v>
      </c>
      <c r="AP21" s="298">
        <v>10.69</v>
      </c>
      <c r="AQ21" s="299">
        <v>-2.89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524</v>
      </c>
      <c r="AL22" s="1174"/>
      <c r="AM22" s="1174"/>
      <c r="AN22" s="1175"/>
      <c r="AO22" s="302">
        <v>97.7</v>
      </c>
      <c r="AP22" s="303">
        <v>97.4</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525</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528</v>
      </c>
      <c r="AL32" s="1158"/>
      <c r="AM32" s="1158"/>
      <c r="AN32" s="1159"/>
      <c r="AO32" s="312">
        <v>1491613</v>
      </c>
      <c r="AP32" s="312">
        <v>52870</v>
      </c>
      <c r="AQ32" s="313">
        <v>74824</v>
      </c>
      <c r="AR32" s="314">
        <v>-29.3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529</v>
      </c>
      <c r="AL33" s="1158"/>
      <c r="AM33" s="1158"/>
      <c r="AN33" s="1159"/>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530</v>
      </c>
      <c r="AL34" s="1158"/>
      <c r="AM34" s="1158"/>
      <c r="AN34" s="1159"/>
      <c r="AO34" s="312" t="s">
        <v>515</v>
      </c>
      <c r="AP34" s="312" t="s">
        <v>515</v>
      </c>
      <c r="AQ34" s="313">
        <v>1</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531</v>
      </c>
      <c r="AL35" s="1158"/>
      <c r="AM35" s="1158"/>
      <c r="AN35" s="1159"/>
      <c r="AO35" s="312">
        <v>522356</v>
      </c>
      <c r="AP35" s="312">
        <v>18515</v>
      </c>
      <c r="AQ35" s="313">
        <v>17427</v>
      </c>
      <c r="AR35" s="314">
        <v>6.2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532</v>
      </c>
      <c r="AL36" s="1158"/>
      <c r="AM36" s="1158"/>
      <c r="AN36" s="1159"/>
      <c r="AO36" s="312">
        <v>47668</v>
      </c>
      <c r="AP36" s="312">
        <v>1690</v>
      </c>
      <c r="AQ36" s="313">
        <v>2447</v>
      </c>
      <c r="AR36" s="314">
        <v>-30.9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533</v>
      </c>
      <c r="AL37" s="1158"/>
      <c r="AM37" s="1158"/>
      <c r="AN37" s="1159"/>
      <c r="AO37" s="312" t="s">
        <v>515</v>
      </c>
      <c r="AP37" s="312" t="s">
        <v>515</v>
      </c>
      <c r="AQ37" s="313">
        <v>591</v>
      </c>
      <c r="AR37" s="314" t="s">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534</v>
      </c>
      <c r="AL38" s="1161"/>
      <c r="AM38" s="1161"/>
      <c r="AN38" s="1162"/>
      <c r="AO38" s="315" t="s">
        <v>515</v>
      </c>
      <c r="AP38" s="315" t="s">
        <v>515</v>
      </c>
      <c r="AQ38" s="316">
        <v>2</v>
      </c>
      <c r="AR38" s="304" t="s">
        <v>515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535</v>
      </c>
      <c r="AL39" s="1161"/>
      <c r="AM39" s="1161"/>
      <c r="AN39" s="1162"/>
      <c r="AO39" s="312">
        <v>-66575</v>
      </c>
      <c r="AP39" s="312">
        <v>-2360</v>
      </c>
      <c r="AQ39" s="313">
        <v>-3618</v>
      </c>
      <c r="AR39" s="314">
        <v>-34.799999999999997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536</v>
      </c>
      <c r="AL40" s="1158"/>
      <c r="AM40" s="1158"/>
      <c r="AN40" s="1159"/>
      <c r="AO40" s="312">
        <v>-1435299</v>
      </c>
      <c r="AP40" s="312">
        <v>-50874</v>
      </c>
      <c r="AQ40" s="313">
        <v>-63812</v>
      </c>
      <c r="AR40" s="314">
        <v>-20.3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303</v>
      </c>
      <c r="AL41" s="1164"/>
      <c r="AM41" s="1164"/>
      <c r="AN41" s="1165"/>
      <c r="AO41" s="312">
        <v>559763</v>
      </c>
      <c r="AP41" s="312">
        <v>19841</v>
      </c>
      <c r="AQ41" s="313">
        <v>27863</v>
      </c>
      <c r="AR41" s="314">
        <v>-28.8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506</v>
      </c>
      <c r="AN49" s="1152" t="s">
        <v>540</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2140760</v>
      </c>
      <c r="AN51" s="334">
        <v>71927</v>
      </c>
      <c r="AO51" s="335">
        <v>-13.7</v>
      </c>
      <c r="AP51" s="336">
        <v>85173</v>
      </c>
      <c r="AQ51" s="337">
        <v>-4.3</v>
      </c>
      <c r="AR51" s="338">
        <v>-9.4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1028124</v>
      </c>
      <c r="AN52" s="342">
        <v>34544</v>
      </c>
      <c r="AO52" s="343">
        <v>-7.9</v>
      </c>
      <c r="AP52" s="344">
        <v>43913</v>
      </c>
      <c r="AQ52" s="345">
        <v>-3.4</v>
      </c>
      <c r="AR52" s="346">
        <v>-4.5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2892848</v>
      </c>
      <c r="AN53" s="334">
        <v>98601</v>
      </c>
      <c r="AO53" s="335">
        <v>37.1</v>
      </c>
      <c r="AP53" s="336">
        <v>94081</v>
      </c>
      <c r="AQ53" s="337">
        <v>10.5</v>
      </c>
      <c r="AR53" s="338">
        <v>26.6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1510201</v>
      </c>
      <c r="AN54" s="342">
        <v>51474</v>
      </c>
      <c r="AO54" s="343">
        <v>49</v>
      </c>
      <c r="AP54" s="344">
        <v>48949</v>
      </c>
      <c r="AQ54" s="345">
        <v>11.5</v>
      </c>
      <c r="AR54" s="346">
        <v>37.5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1494515</v>
      </c>
      <c r="AN55" s="334">
        <v>51685</v>
      </c>
      <c r="AO55" s="335">
        <v>-47.6</v>
      </c>
      <c r="AP55" s="336">
        <v>92632</v>
      </c>
      <c r="AQ55" s="337">
        <v>-1.5</v>
      </c>
      <c r="AR55" s="338">
        <v>-46.1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928285</v>
      </c>
      <c r="AN56" s="342">
        <v>32103</v>
      </c>
      <c r="AO56" s="343">
        <v>-37.6</v>
      </c>
      <c r="AP56" s="344">
        <v>47978</v>
      </c>
      <c r="AQ56" s="345">
        <v>-2</v>
      </c>
      <c r="AR56" s="346">
        <v>-35.6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1697068</v>
      </c>
      <c r="AN57" s="334">
        <v>59413</v>
      </c>
      <c r="AO57" s="335">
        <v>15</v>
      </c>
      <c r="AP57" s="336">
        <v>96469</v>
      </c>
      <c r="AQ57" s="337">
        <v>4.0999999999999996</v>
      </c>
      <c r="AR57" s="338">
        <v>10.9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691321</v>
      </c>
      <c r="AN58" s="342">
        <v>24203</v>
      </c>
      <c r="AO58" s="343">
        <v>-24.6</v>
      </c>
      <c r="AP58" s="344">
        <v>49775</v>
      </c>
      <c r="AQ58" s="345">
        <v>3.7</v>
      </c>
      <c r="AR58" s="346">
        <v>-28.3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1296393</v>
      </c>
      <c r="AN59" s="334">
        <v>45950</v>
      </c>
      <c r="AO59" s="335">
        <v>-22.7</v>
      </c>
      <c r="AP59" s="336">
        <v>85743</v>
      </c>
      <c r="AQ59" s="337">
        <v>-11.1</v>
      </c>
      <c r="AR59" s="338">
        <v>-11.6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692836</v>
      </c>
      <c r="AN60" s="342">
        <v>24557</v>
      </c>
      <c r="AO60" s="343">
        <v>1.5</v>
      </c>
      <c r="AP60" s="344">
        <v>45231</v>
      </c>
      <c r="AQ60" s="345">
        <v>-9.1</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1904317</v>
      </c>
      <c r="AN61" s="349">
        <v>65515</v>
      </c>
      <c r="AO61" s="350">
        <v>-6.4</v>
      </c>
      <c r="AP61" s="351">
        <v>90820</v>
      </c>
      <c r="AQ61" s="352">
        <v>-0.5</v>
      </c>
      <c r="AR61" s="338">
        <v>-5.9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970153</v>
      </c>
      <c r="AN62" s="342">
        <v>33376</v>
      </c>
      <c r="AO62" s="343">
        <v>-3.9</v>
      </c>
      <c r="AP62" s="344">
        <v>47169</v>
      </c>
      <c r="AQ62" s="345">
        <v>0.1</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iY8kmCIfoYgdUyBoTgQbCcSO1fDMXHQjcwUtgUCsZdoUBWD4yUx+eLvKEHZUXZva9BgN+xUO3BRxNuVGkv7HA==" saltValue="8s5XjAY9SD/hkPNPRtnd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XSKWMNlY07BTTs08kfOvNk87rvg7zIVKx1Z2oMoigDikGXUyEpYcCUrYxTsgX2E95kNcoAraUIn9ojQEBUXdug==" saltValue="YCcmLeQR+kgRJQC0oaM3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pK22YjJDrgfKZgrLTAuiSfSpQAVHFehcL8ENuo3Mh4YYAp812X9y94QtcWMdewkpWguSiyIV6k4nTlRo/G6k+g==" saltValue="g6uAml+cNYiSAWP+Aj2M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6" t="s">
        <v>3</v>
      </c>
      <c r="D47" s="1176"/>
      <c r="E47" s="1177"/>
      <c r="F47" s="11">
        <v>58.6</v>
      </c>
      <c r="G47" s="12">
        <v>62.79</v>
      </c>
      <c r="H47" s="12">
        <v>63.08</v>
      </c>
      <c r="I47" s="12">
        <v>63.43</v>
      </c>
      <c r="J47" s="13">
        <v>65.209999999999994</v>
      </c>
    </row>
    <row r="48" spans="2:10" ht="57.75" customHeight="1" x14ac:dyDescent="0.15">
      <c r="B48" s="14"/>
      <c r="C48" s="1178" t="s">
        <v>4</v>
      </c>
      <c r="D48" s="1178"/>
      <c r="E48" s="1179"/>
      <c r="F48" s="15">
        <v>1.98</v>
      </c>
      <c r="G48" s="16">
        <v>3.69</v>
      </c>
      <c r="H48" s="16">
        <v>7.86</v>
      </c>
      <c r="I48" s="16">
        <v>9.7200000000000006</v>
      </c>
      <c r="J48" s="17">
        <v>7.71</v>
      </c>
    </row>
    <row r="49" spans="2:10" ht="57.75" customHeight="1" thickBot="1" x14ac:dyDescent="0.2">
      <c r="B49" s="18"/>
      <c r="C49" s="1180" t="s">
        <v>5</v>
      </c>
      <c r="D49" s="1180"/>
      <c r="E49" s="1181"/>
      <c r="F49" s="19" t="s">
        <v>561</v>
      </c>
      <c r="G49" s="20">
        <v>6.04</v>
      </c>
      <c r="H49" s="20">
        <v>6.47</v>
      </c>
      <c r="I49" s="20">
        <v>5.1100000000000003</v>
      </c>
      <c r="J49" s="21">
        <v>2.81</v>
      </c>
    </row>
    <row r="50" spans="2:10" x14ac:dyDescent="0.15"/>
  </sheetData>
  <sheetProtection algorithmName="SHA-512" hashValue="j4jLOLG6vWn2Qog+CgZYIuAGPJgTO6ROIqDCowb+ObqMGx7iZefqSK1te2jqK3qjJbQstKl1xVctHJ54+r9mIA==" saltValue="hV/qSID9nD8aHj7g2h3+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2024-03-13T02:02:26Z</cp:lastPrinted>
  <dcterms:created xsi:type="dcterms:W3CDTF">2024-02-05T03:21:20Z</dcterms:created>
  <dcterms:modified xsi:type="dcterms:W3CDTF">2024-09-30T06:55:29Z</dcterms:modified>
  <cp:category/>
</cp:coreProperties>
</file>