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4" i="10"/>
  <c r="C35" i="10" l="1"/>
  <c r="C36" i="10" s="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l="1"/>
  <c r="BE36" i="10" s="1"/>
  <c r="BW34" i="10"/>
  <c r="BW35" i="10" s="1"/>
  <c r="BW36" i="10" s="1"/>
  <c r="BW37" i="10" s="1"/>
  <c r="BW38" i="10" s="1"/>
  <c r="BW39" i="10" s="1"/>
  <c r="BW40" i="10" s="1"/>
  <c r="BW41" i="10" s="1"/>
  <c r="CO34" i="10" l="1"/>
  <c r="CO35" i="10" s="1"/>
  <c r="CO36" i="10" s="1"/>
</calcChain>
</file>

<file path=xl/sharedStrings.xml><?xml version="1.0" encoding="utf-8"?>
<sst xmlns="http://schemas.openxmlformats.org/spreadsheetml/2006/main" count="1133" uniqueCount="628">
  <si>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</si>
  <si>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</si>
  <si>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</si>
  <si>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</si>
  <si>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</si>
  <si>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</si>
  <si>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</si>
  <si>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</si>
  <si>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</si>
  <si>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</si>
  <si>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</si>
  <si>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</si>
  <si>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</si>
  <si>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</si>
  <si>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</si>
  <si>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</si>
  <si>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</si>
  <si>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</si>
  <si>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</si>
  <si>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</si>
  <si>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</si>
  <si>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</si>
  <si>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</si>
  <si>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</si>
  <si>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</si>
  <si>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</si>
  <si>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</si>
  <si>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</si>
  <si>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</si>
  <si>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</si>
  <si>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</si>
  <si>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</si>
  <si>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</si>
  <si>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</si>
  <si>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</si>
  <si>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</si>
  <si>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</si>
  <si>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</si>
  <si>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</si>
  <si>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</si>
  <si>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</si>
  <si>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</si>
  <si>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</si>
  <si>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</si>
  <si>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</si>
  <si>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</si>
  <si>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</si>
  <si>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</si>
  <si>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</si>
  <si>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</si>
  <si>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</si>
  <si>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</si>
  <si>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</si>
  <si>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</si>
  <si>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</si>
  <si>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</si>
  <si>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</si>
  <si>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</si>
  <si>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</si>
  <si>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</si>
  <si>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</si>
  <si>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</si>
  <si>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</si>
  <si>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</si>
  <si>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</si>
  <si>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</si>
  <si>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</si>
  <si>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</si>
  <si>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</si>
  <si>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</si>
  <si>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</si>
  <si>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</si>
  <si>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</si>
  <si>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</si>
  <si>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</si>
  <si>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</si>
  <si>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</si>
  <si>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</si>
  <si>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</si>
  <si>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</si>
  <si>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</si>
  <si>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</si>
  <si>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</si>
  <si>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</si>
  <si>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</si>
  <si>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</si>
  <si>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</si>
  <si>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</si>
  <si>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</si>
  <si>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</si>
  <si>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</si>
  <si>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</si>
  <si>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</si>
  <si>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</si>
  <si>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</si>
  <si>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</si>
  <si>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</si>
  <si>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</si>
  <si>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飯塚市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</si>
  <si>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</si>
  <si>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</si>
  <si>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</si>
  <si>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</si>
  <si>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</si>
  <si>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</si>
  <si>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</si>
  <si>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</si>
  <si>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</si>
  <si>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</si>
  <si>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</si>
  <si>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</si>
  <si>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</si>
  <si>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</si>
  <si>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</si>
  <si>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</si>
  <si>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</si>
  <si>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</si>
  <si>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</si>
  <si>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</si>
  <si>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</si>
  <si>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</si>
  <si>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</si>
  <si>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</si>
  <si>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</si>
  <si>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</si>
  <si>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</si>
  <si>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</si>
  <si>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</si>
  <si>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</si>
  <si>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</si>
  <si>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</si>
  <si>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</si>
  <si>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</si>
  <si>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</si>
  <si>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</si>
  <si>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</si>
  <si>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</si>
  <si>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</si>
  <si>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</si>
  <si>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</si>
  <si>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</si>
  <si>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</si>
  <si>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</si>
  <si>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</si>
  <si>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</si>
  <si>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</si>
  <si>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</si>
  <si>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</si>
  <si>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</si>
  <si>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</si>
  <si>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</si>
  <si>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</si>
  <si>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</si>
  <si>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</si>
  <si>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</si>
  <si>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</si>
  <si>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</si>
  <si>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</si>
  <si>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</si>
  <si>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</si>
  <si>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</si>
  <si>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</si>
  <si>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</si>
  <si>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</si>
  <si>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</si>
  <si>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</si>
  <si>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</si>
  <si>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</si>
  <si>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</si>
  <si>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</si>
  <si>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</si>
  <si>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</si>
  <si>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</si>
  <si>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</si>
  <si>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</si>
  <si>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</si>
  <si>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</si>
  <si>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</si>
  <si>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</si>
  <si>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</si>
  <si>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</si>
  <si>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</si>
  <si>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</si>
  <si>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</si>
  <si>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</si>
  <si>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</si>
  <si>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</si>
  <si>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</si>
  <si>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</si>
  <si>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</si>
  <si>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</si>
  <si>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</si>
  <si>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</si>
  <si>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</si>
  <si>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</si>
  <si>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</si>
  <si>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</si>
  <si>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</si>
  <si>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</si>
  <si>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</si>
  <si>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</si>
  <si>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</si>
  <si>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</si>
  <si>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</si>
  <si>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</si>
  <si>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</si>
  <si>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</si>
  <si>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</si>
  <si>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</si>
  <si>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</si>
  <si>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</si>
  <si>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</si>
  <si>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</si>
  <si>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</si>
  <si>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</si>
  <si>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福岡県飯塚市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</si>
  <si>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</si>
  <si>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</si>
  <si>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</si>
  <si>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</si>
  <si>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</si>
  <si>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</si>
  <si>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</si>
  <si>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</si>
  <si>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</si>
  <si>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</si>
  <si>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</si>
  <si>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</si>
  <si>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</si>
  <si>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</si>
  <si>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</si>
  <si>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</si>
  <si>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</si>
  <si>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</si>
  <si>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</si>
  <si>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</si>
  <si>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</si>
  <si>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</si>
  <si>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</si>
  <si>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</si>
  <si>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</si>
  <si>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</si>
  <si>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</si>
  <si>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</si>
  <si>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</si>
  <si>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</si>
  <si>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</si>
  <si>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</si>
  <si>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</si>
  <si>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</si>
  <si>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</si>
  <si>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</si>
  <si>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</si>
  <si>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</si>
  <si>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</si>
  <si>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</si>
  <si>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</si>
  <si>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</si>
  <si>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</si>
  <si>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</si>
  <si>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</si>
  <si>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</si>
  <si>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</si>
  <si>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</si>
  <si>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</si>
  <si>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</si>
  <si>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</si>
  <si>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</si>
  <si>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</si>
  <si>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</si>
  <si>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</si>
  <si>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</si>
  <si>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</si>
  <si>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</si>
  <si>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</si>
  <si>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</si>
  <si>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</si>
  <si>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</si>
  <si>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</si>
  <si>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</si>
  <si>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</si>
  <si>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</si>
  <si>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</si>
  <si>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</si>
  <si>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</si>
  <si>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</si>
  <si>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</si>
  <si>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</si>
  <si>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</si>
  <si>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</si>
  <si>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</si>
  <si>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</si>
  <si>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</si>
  <si>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</si>
  <si>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</si>
  <si>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</si>
  <si>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</si>
  <si>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</si>
  <si>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</si>
  <si>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</si>
  <si>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</si>
  <si>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</si>
  <si>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</si>
  <si>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</si>
  <si>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</si>
  <si>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</si>
  <si>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</si>
  <si>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</si>
  <si>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</si>
  <si>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</si>
  <si>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</si>
  <si>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</si>
  <si>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</si>
  <si>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</si>
  <si>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</si>
  <si>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</si>
  <si>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</si>
  <si>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</si>
  <si>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</si>
  <si>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</si>
  <si>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</si>
  <si>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</si>
  <si>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</si>
  <si>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</si>
  <si>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</si>
  <si>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</si>
  <si>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</si>
  <si>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</si>
  <si>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</si>
  <si>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</si>
  <si>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</si>
  <si>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</si>
  <si>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</si>
  <si>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</si>
  <si>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</si>
  <si>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</si>
  <si>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</si>
  <si>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</si>
  <si>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</si>
  <si>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</si>
  <si>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</si>
  <si>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</si>
  <si>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</si>
  <si>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</si>
  <si>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</si>
  <si>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</si>
  <si>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</si>
  <si>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</si>
  <si>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</si>
  <si>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</si>
  <si>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</si>
  <si>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</si>
  <si>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</si>
  <si>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</si>
  <si>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</si>
  <si>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</si>
  <si>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</si>
  <si>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</si>
  <si>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</si>
  <si>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</si>
  <si>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</si>
  <si>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</si>
  <si>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</si>
  <si>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</si>
  <si>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</si>
  <si>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</si>
  <si>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</si>
  <si>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</si>
  <si>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</si>
  <si>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</si>
  <si>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</si>
  <si>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福岡県飯塚市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</si>
  <si>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</si>
  <si>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</si>
  <si>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</si>
  <si>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</si>
  <si>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</si>
  <si>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</si>
  <si>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</si>
  <si>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</si>
  <si>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</si>
  <si>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</si>
  <si>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</si>
  <si>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</si>
  <si>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</si>
  <si>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</si>
  <si>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</si>
  <si>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</si>
  <si>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</si>
  <si>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</si>
  <si>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</si>
  <si>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</si>
  <si>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</si>
  <si>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住宅新築資金等貸付特別会計</t>
    <phoneticPr fontId="5"/>
  </si>
  <si>
    <t>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</si>
  <si>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</si>
  <si>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</si>
  <si>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</si>
  <si>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</si>
  <si>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</si>
  <si>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</si>
  <si>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</si>
  <si>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</si>
  <si>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</si>
  <si>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</si>
  <si>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</si>
  <si>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</si>
  <si>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</si>
  <si>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</si>
  <si>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</si>
  <si>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</si>
  <si>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</si>
  <si>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</si>
  <si>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小型自動車競走事業特別会計</t>
    <phoneticPr fontId="5"/>
  </si>
  <si>
    <t>水道事業会計</t>
    <phoneticPr fontId="5"/>
  </si>
  <si>
    <t>法適用企業</t>
    <phoneticPr fontId="5"/>
  </si>
  <si>
    <t>工業用水道事業会計</t>
    <phoneticPr fontId="5"/>
  </si>
  <si>
    <t>飯塚市立病院事業会計</t>
    <phoneticPr fontId="5"/>
  </si>
  <si>
    <t>法適用企業</t>
    <phoneticPr fontId="5"/>
  </si>
  <si>
    <t>下水道事業会計</t>
    <phoneticPr fontId="5"/>
  </si>
  <si>
    <t>地方卸売市場事業特別会計</t>
    <phoneticPr fontId="5"/>
  </si>
  <si>
    <t>法非適用企業</t>
    <phoneticPr fontId="5"/>
  </si>
  <si>
    <t>農業集落排水事業特別会計</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</si>
  <si>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</si>
  <si>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</si>
  <si>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</si>
  <si>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</si>
  <si>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</si>
  <si>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</si>
  <si>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</si>
  <si>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</si>
  <si>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</si>
  <si>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</si>
  <si>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</si>
  <si>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</si>
  <si>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</si>
  <si>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</si>
  <si>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</si>
  <si>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</si>
  <si>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</si>
  <si>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</si>
  <si>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</si>
  <si>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</si>
  <si>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</si>
  <si>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</si>
  <si>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</si>
  <si>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</si>
  <si>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</si>
  <si>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</si>
  <si>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</si>
  <si>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</si>
  <si>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</si>
  <si>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</si>
  <si>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</si>
  <si>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</si>
  <si>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</si>
  <si>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</si>
  <si>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</si>
  <si>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</si>
  <si>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</si>
  <si>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</si>
  <si>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</si>
  <si>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</si>
  <si>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</si>
  <si>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</si>
  <si>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</si>
  <si>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</si>
  <si>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</si>
  <si>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</si>
  <si>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</si>
  <si>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</si>
  <si>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</si>
  <si>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</si>
  <si>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</si>
  <si>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</si>
  <si>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</si>
  <si>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</si>
  <si>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</si>
  <si>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</si>
  <si>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</si>
  <si>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</si>
  <si>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</si>
  <si>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</si>
  <si>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</si>
  <si>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</si>
  <si>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飯塚市立病院事業会計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</si>
  <si>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</si>
  <si>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</si>
  <si>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</si>
  <si>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</si>
  <si>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</si>
  <si>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</si>
  <si>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</si>
  <si>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</si>
  <si>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</si>
  <si>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</si>
  <si>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</si>
  <si>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</si>
  <si>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</si>
  <si>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</si>
  <si>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</si>
  <si>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</si>
  <si>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</si>
  <si>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</si>
  <si>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</si>
  <si>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</si>
  <si>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</si>
  <si>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</si>
  <si>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</si>
  <si>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</si>
  <si>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</si>
  <si>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</si>
  <si>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</si>
  <si>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</si>
  <si>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</si>
  <si>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</si>
  <si>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</si>
  <si>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</si>
  <si>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</si>
  <si>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</si>
  <si>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</si>
  <si>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</si>
  <si>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</si>
  <si>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</si>
  <si>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</si>
  <si>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</si>
  <si>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</si>
  <si>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</si>
  <si>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</si>
  <si>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</si>
  <si>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</si>
  <si>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</si>
  <si>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</si>
  <si>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</si>
  <si>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</si>
  <si>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</si>
  <si>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</si>
  <si>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</si>
  <si>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</si>
  <si>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</si>
  <si>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</si>
  <si>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</si>
  <si>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</si>
  <si>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</si>
  <si>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</si>
  <si>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</si>
  <si>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</si>
  <si>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</si>
  <si>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</si>
  <si>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</si>
  <si>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</si>
  <si>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</si>
  <si>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</si>
  <si>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</si>
  <si>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</si>
  <si>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</si>
  <si>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</si>
  <si>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</si>
  <si>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</si>
  <si>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</si>
  <si>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</si>
  <si>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</si>
  <si>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</si>
  <si>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</si>
  <si>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</si>
  <si>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</si>
  <si>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</si>
  <si>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</si>
  <si>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</si>
  <si>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</si>
  <si>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</si>
  <si>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4.96</t>
  </si>
  <si>
    <t>▲ 2.04</t>
  </si>
  <si>
    <t>▲ 1.03</t>
  </si>
  <si>
    <t>▲ 1.51</t>
  </si>
  <si>
    <t>小型自動車競走事業特別会計</t>
  </si>
  <si>
    <t>▲ 4.73</t>
  </si>
  <si>
    <t>▲ 4.45</t>
  </si>
  <si>
    <t>▲ 4.23</t>
  </si>
  <si>
    <t>▲ 4.05</t>
  </si>
  <si>
    <t>▲ 3.10</t>
  </si>
  <si>
    <t>水道事業会計</t>
  </si>
  <si>
    <t>一般会計</t>
  </si>
  <si>
    <t>下水道事業会計</t>
  </si>
  <si>
    <t>工業用地造成事業特別会計</t>
  </si>
  <si>
    <t>地方卸売市場事業特別会計</t>
  </si>
  <si>
    <t>国民健康保険特別会計</t>
  </si>
  <si>
    <t>介護保険特別会計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</si>
  <si>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</si>
  <si>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</si>
  <si>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</si>
  <si>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</si>
  <si>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</si>
  <si>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</si>
  <si>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</si>
  <si>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</si>
  <si>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</si>
  <si>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福岡県市町村職員退職手当組合（一般会計）</t>
  </si>
  <si>
    <t>福岡県市町村職員退職手当組合（基金特別会計）</t>
    <rPh sb="15" eb="17">
      <t>キキン</t>
    </rPh>
    <rPh sb="17" eb="19">
      <t>トクベツ</t>
    </rPh>
    <rPh sb="19" eb="21">
      <t>カイケイ</t>
    </rPh>
    <phoneticPr fontId="24"/>
  </si>
  <si>
    <t>飯塚地区消防組合（一般会計）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</si>
  <si>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</si>
  <si>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24"/>
  </si>
  <si>
    <t>福岡県後期高齢者医療広域連合（一般会計）</t>
    <rPh sb="15" eb="17">
      <t>イッパン</t>
    </rPh>
    <rPh sb="17" eb="19">
      <t>カイケイ</t>
    </rPh>
    <phoneticPr fontId="24"/>
  </si>
  <si>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</si>
  <si>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飯塚市教育文化振興事業団</t>
    <rPh sb="0" eb="2">
      <t>イイヅカ</t>
    </rPh>
    <rPh sb="2" eb="3">
      <t>シ</t>
    </rPh>
    <rPh sb="3" eb="5">
      <t>キョウイク</t>
    </rPh>
    <rPh sb="5" eb="7">
      <t>ブンカ</t>
    </rPh>
    <rPh sb="7" eb="9">
      <t>シンコウ</t>
    </rPh>
    <rPh sb="9" eb="12">
      <t>ジギョウダン</t>
    </rPh>
    <phoneticPr fontId="2"/>
  </si>
  <si>
    <t>福岡ソフトウェアセンター</t>
    <rPh sb="0" eb="2">
      <t>フクオカ</t>
    </rPh>
    <phoneticPr fontId="2"/>
  </si>
  <si>
    <t>サンビレッジ茜</t>
    <rPh sb="6" eb="7">
      <t>アカネ</t>
    </rPh>
    <phoneticPr fontId="2"/>
  </si>
  <si>
    <t>-</t>
    <phoneticPr fontId="2"/>
  </si>
  <si>
    <t>飯塚市地域振興基金</t>
    <rPh sb="0" eb="2">
      <t>イイヅカ</t>
    </rPh>
    <rPh sb="2" eb="3">
      <t>シ</t>
    </rPh>
    <rPh sb="3" eb="5">
      <t>チイキ</t>
    </rPh>
    <rPh sb="5" eb="7">
      <t>シンコウ</t>
    </rPh>
    <rPh sb="7" eb="9">
      <t>キキン</t>
    </rPh>
    <phoneticPr fontId="5"/>
  </si>
  <si>
    <t>飯塚市かんがい施設整備基金</t>
    <rPh sb="0" eb="2">
      <t>イイヅカ</t>
    </rPh>
    <rPh sb="2" eb="3">
      <t>シ</t>
    </rPh>
    <rPh sb="7" eb="9">
      <t>シセツ</t>
    </rPh>
    <rPh sb="9" eb="11">
      <t>セイビ</t>
    </rPh>
    <rPh sb="11" eb="13">
      <t>キキン</t>
    </rPh>
    <phoneticPr fontId="5"/>
  </si>
  <si>
    <t>飯塚市ふるさと応援基金</t>
    <rPh sb="0" eb="2">
      <t>イイヅカ</t>
    </rPh>
    <rPh sb="2" eb="3">
      <t>シ</t>
    </rPh>
    <rPh sb="7" eb="9">
      <t>オウエン</t>
    </rPh>
    <rPh sb="9" eb="11">
      <t>キキン</t>
    </rPh>
    <phoneticPr fontId="5"/>
  </si>
  <si>
    <t>飯塚市汚水処理施設整備基金</t>
    <rPh sb="0" eb="2">
      <t>イイヅカ</t>
    </rPh>
    <rPh sb="2" eb="3">
      <t>シ</t>
    </rPh>
    <rPh sb="3" eb="5">
      <t>オスイ</t>
    </rPh>
    <rPh sb="5" eb="7">
      <t>ショリ</t>
    </rPh>
    <rPh sb="7" eb="9">
      <t>シセツ</t>
    </rPh>
    <rPh sb="9" eb="11">
      <t>セイビ</t>
    </rPh>
    <rPh sb="11" eb="13">
      <t>キキン</t>
    </rPh>
    <phoneticPr fontId="5"/>
  </si>
  <si>
    <t>-</t>
    <phoneticPr fontId="2"/>
  </si>
  <si>
    <t>ふくおか県央環境広域施設組合（一般会計）</t>
    <rPh sb="4" eb="6">
      <t>ケンオウ</t>
    </rPh>
    <rPh sb="6" eb="8">
      <t>カンキョウ</t>
    </rPh>
    <rPh sb="8" eb="10">
      <t>コウイキ</t>
    </rPh>
    <rPh sb="10" eb="12">
      <t>シセツ</t>
    </rPh>
    <rPh sb="12" eb="14">
      <t>クミアイ</t>
    </rPh>
    <rPh sb="15" eb="19">
      <t>イッパンカイケイ</t>
    </rPh>
    <phoneticPr fontId="2"/>
  </si>
  <si>
    <t>-</t>
    <phoneticPr fontId="2"/>
  </si>
  <si>
    <t>飯塚霊園施設管理基金</t>
    <rPh sb="0" eb="2">
      <t>イイヅカ</t>
    </rPh>
    <rPh sb="2" eb="4">
      <t>レイエン</t>
    </rPh>
    <rPh sb="4" eb="6">
      <t>シセツ</t>
    </rPh>
    <rPh sb="6" eb="8">
      <t>カンリ</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</si>
  <si>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</si>
  <si>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</si>
  <si>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</si>
  <si>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</si>
  <si>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</si>
  <si>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</si>
  <si>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</si>
  <si>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</si>
  <si>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</si>
  <si>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</si>
  <si>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固定資産台帳整備中・未整備</t>
    <rPh sb="0" eb="2">
      <t>コテイ</t>
    </rPh>
    <rPh sb="2" eb="4">
      <t>シサン</t>
    </rPh>
    <rPh sb="4" eb="6">
      <t>ダイチョウ</t>
    </rPh>
    <rPh sb="6" eb="9">
      <t>セイビチュウ</t>
    </rPh>
    <rPh sb="10" eb="13">
      <t>ミセイビ</t>
    </rPh>
    <phoneticPr fontId="5"/>
  </si>
  <si>
    <t>実質公債費比率は、令和2年度から公共施設等適正管理推進事業債の元金償還が始まったこと等により元利償還金が増となったものの、普通交付税においては事業費補正算入額の減少などにより算入公債費等は若干の増額にとどまったことから、前年度比0.8ポイント増となっている。将来負担比率については、地方債の現在高が1,855百万円減少したこと等により、前年度比5.1ポイントの減となっている。今後も継続中の文化会館改修事業が本格化し、菰田・堀池地区活性化事業も始まることから地方債残高については注意する必要がある。引き続き事務事業のゼロベースからの見直し・統廃合を継続して実施していくことで、健全な財政運営に努めていく必要がある。</t>
    <rPh sb="0" eb="2">
      <t>ジッシツ</t>
    </rPh>
    <rPh sb="2" eb="4">
      <t>コウサイ</t>
    </rPh>
    <rPh sb="4" eb="5">
      <t>ヒ</t>
    </rPh>
    <rPh sb="5" eb="7">
      <t>ヒリツ</t>
    </rPh>
    <rPh sb="9" eb="11">
      <t>レイワ</t>
    </rPh>
    <rPh sb="12" eb="13">
      <t>ネン</t>
    </rPh>
    <rPh sb="13" eb="14">
      <t>ド</t>
    </rPh>
    <rPh sb="16" eb="18">
      <t>コウキョウ</t>
    </rPh>
    <rPh sb="18" eb="20">
      <t>シセツ</t>
    </rPh>
    <rPh sb="20" eb="21">
      <t>トウ</t>
    </rPh>
    <rPh sb="21" eb="23">
      <t>テキセイ</t>
    </rPh>
    <rPh sb="23" eb="25">
      <t>カンリ</t>
    </rPh>
    <rPh sb="25" eb="27">
      <t>スイシン</t>
    </rPh>
    <rPh sb="27" eb="29">
      <t>ジギョウ</t>
    </rPh>
    <rPh sb="29" eb="30">
      <t>サイ</t>
    </rPh>
    <rPh sb="31" eb="33">
      <t>ガンキン</t>
    </rPh>
    <rPh sb="33" eb="35">
      <t>ショウカン</t>
    </rPh>
    <rPh sb="36" eb="37">
      <t>ハジ</t>
    </rPh>
    <rPh sb="42" eb="43">
      <t>トウ</t>
    </rPh>
    <rPh sb="46" eb="48">
      <t>ガンリ</t>
    </rPh>
    <rPh sb="48" eb="51">
      <t>ショウカンキン</t>
    </rPh>
    <rPh sb="52" eb="53">
      <t>ゾウ</t>
    </rPh>
    <rPh sb="61" eb="63">
      <t>フツウ</t>
    </rPh>
    <rPh sb="63" eb="66">
      <t>コウフゼイ</t>
    </rPh>
    <rPh sb="71" eb="73">
      <t>ジギョウ</t>
    </rPh>
    <rPh sb="73" eb="74">
      <t>ヒ</t>
    </rPh>
    <rPh sb="74" eb="76">
      <t>ホセイ</t>
    </rPh>
    <rPh sb="76" eb="78">
      <t>サンニュウ</t>
    </rPh>
    <rPh sb="78" eb="79">
      <t>ガク</t>
    </rPh>
    <rPh sb="80" eb="81">
      <t>ゲン</t>
    </rPh>
    <rPh sb="81" eb="82">
      <t>ショウ</t>
    </rPh>
    <rPh sb="87" eb="89">
      <t>サンニュウ</t>
    </rPh>
    <rPh sb="89" eb="92">
      <t>コウサイヒ</t>
    </rPh>
    <rPh sb="92" eb="93">
      <t>トウ</t>
    </rPh>
    <rPh sb="94" eb="96">
      <t>ジャッカン</t>
    </rPh>
    <rPh sb="97" eb="99">
      <t>ゾウガク</t>
    </rPh>
    <rPh sb="110" eb="113">
      <t>ゼンネンド</t>
    </rPh>
    <rPh sb="113" eb="114">
      <t>ヒ</t>
    </rPh>
    <rPh sb="121" eb="122">
      <t>ゾウ</t>
    </rPh>
    <rPh sb="129" eb="131">
      <t>ショウライ</t>
    </rPh>
    <rPh sb="131" eb="133">
      <t>フタン</t>
    </rPh>
    <rPh sb="133" eb="135">
      <t>ヒリツ</t>
    </rPh>
    <rPh sb="141" eb="143">
      <t>チホウ</t>
    </rPh>
    <rPh sb="143" eb="144">
      <t>サイ</t>
    </rPh>
    <rPh sb="145" eb="147">
      <t>ゲンザイ</t>
    </rPh>
    <rPh sb="147" eb="148">
      <t>ダカ</t>
    </rPh>
    <rPh sb="154" eb="157">
      <t>ヒャクマンエン</t>
    </rPh>
    <rPh sb="157" eb="158">
      <t>ゲン</t>
    </rPh>
    <rPh sb="158" eb="159">
      <t>ショウ</t>
    </rPh>
    <rPh sb="163" eb="164">
      <t>トウ</t>
    </rPh>
    <rPh sb="168" eb="171">
      <t>ゼンネンド</t>
    </rPh>
    <rPh sb="171" eb="172">
      <t>ヒ</t>
    </rPh>
    <rPh sb="180" eb="181">
      <t>ゲン</t>
    </rPh>
    <rPh sb="188" eb="190">
      <t>コンゴ</t>
    </rPh>
    <rPh sb="191" eb="194">
      <t>ケイゾクチュウ</t>
    </rPh>
    <rPh sb="195" eb="197">
      <t>ブンカ</t>
    </rPh>
    <rPh sb="197" eb="199">
      <t>カイカン</t>
    </rPh>
    <rPh sb="199" eb="201">
      <t>カイシュウ</t>
    </rPh>
    <rPh sb="201" eb="203">
      <t>ジギョウ</t>
    </rPh>
    <rPh sb="204" eb="207">
      <t>ホンカクカ</t>
    </rPh>
    <rPh sb="209" eb="211">
      <t>コモダ</t>
    </rPh>
    <rPh sb="212" eb="214">
      <t>ホリイケ</t>
    </rPh>
    <rPh sb="214" eb="216">
      <t>チク</t>
    </rPh>
    <rPh sb="216" eb="219">
      <t>カッセイカ</t>
    </rPh>
    <rPh sb="219" eb="221">
      <t>ジギョウ</t>
    </rPh>
    <rPh sb="222" eb="223">
      <t>ハジ</t>
    </rPh>
    <rPh sb="229" eb="231">
      <t>チホウ</t>
    </rPh>
    <rPh sb="231" eb="232">
      <t>サイ</t>
    </rPh>
    <rPh sb="232" eb="234">
      <t>ザンダカ</t>
    </rPh>
    <rPh sb="239" eb="241">
      <t>チュウイ</t>
    </rPh>
    <rPh sb="243" eb="245">
      <t>ヒツヨウ</t>
    </rPh>
    <rPh sb="249" eb="250">
      <t>ヒ</t>
    </rPh>
    <rPh sb="251" eb="252">
      <t>ツヅ</t>
    </rPh>
    <rPh sb="253" eb="255">
      <t>ジム</t>
    </rPh>
    <rPh sb="255" eb="257">
      <t>ジギョウ</t>
    </rPh>
    <rPh sb="266" eb="268">
      <t>ミナオ</t>
    </rPh>
    <rPh sb="270" eb="273">
      <t>トウハイゴウ</t>
    </rPh>
    <rPh sb="274" eb="276">
      <t>ケイゾク</t>
    </rPh>
    <rPh sb="278" eb="280">
      <t>ジッシ</t>
    </rPh>
    <rPh sb="288" eb="290">
      <t>ケンゼン</t>
    </rPh>
    <rPh sb="291" eb="293">
      <t>ザイセイ</t>
    </rPh>
    <rPh sb="293" eb="295">
      <t>ウンエイ</t>
    </rPh>
    <rPh sb="296" eb="297">
      <t>ツト</t>
    </rPh>
    <rPh sb="301" eb="303">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</si>
</sst>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xmlns:c16r2="http://schemas.microsoft.com/office/drawing/2015/06/chart">
            <c:ext xmlns:c16="http://schemas.microsoft.com/office/drawing/2014/chart" uri="{C3380CC4-5D6E-409C-BE32-E72D297353CC}">
              <c16:uniqueId val="{00000000-AB46-4E27-B77C-6A6AFD42E0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130541</c:v>
                </c:pt>
                <c:pt idx="1">
                  <c:v>82943</c:v>
                </c:pt>
                <c:pt idx="2">
                  <c:v>41256</c:v>
                </c:pt>
                <c:pt idx="3">
                  <c:v>57913</c:v>
                </c:pt>
                <c:pt idx="4">
                  <c:v>48001</c:v>
                </c:pt>
              </c:numCache>
            </c:numRef>
          </c:val>
          <c:smooth val="0"/>
          <c:extLst xmlns:c16r2="http://schemas.microsoft.com/office/drawing/2015/06/chart">
            <c:ext xmlns:c16="http://schemas.microsoft.com/office/drawing/2014/chart" uri="{C3380CC4-5D6E-409C-BE32-E72D297353CC}">
              <c16:uniqueId val="{00000001-AB46-4E27-B77C-6A6AFD42E0ED}"/>
            </c:ext>
          </c:extLst>
        </c:ser>
        <c:dLbls>
          <c:showLegendKey val="0"/>
          <c:showVal val="0"/>
          <c:showCatName val="0"/>
          <c:showSerName val="0"/>
          <c:showPercent val="0"/>
          <c:showBubbleSize val="0"/>
        </c:dLbls>
        <c:marker val="1"/>
        <c:smooth val="0"/>
        <c:axId val="485731048"/>
        <c:axId val="488787416"/>
      </c:lineChart>
      <c:catAx>
        <c:axId val="485731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787416"/>
        <c:crosses val="autoZero"/>
        <c:auto val="1"/>
        <c:lblAlgn val="ctr"/>
        <c:lblOffset val="100"/>
        <c:tickLblSkip val="1"/>
        <c:tickMarkSkip val="1"/>
        <c:noMultiLvlLbl val="0"/>
      </c:catAx>
      <c:valAx>
        <c:axId val="48878741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731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1.84</c:v>
                </c:pt>
                <c:pt idx="1">
                  <c:v>4.92</c:v>
                </c:pt>
                <c:pt idx="2">
                  <c:v>4.22</c:v>
                </c:pt>
                <c:pt idx="3">
                  <c:v>3.05</c:v>
                </c:pt>
                <c:pt idx="4">
                  <c:v>3.41</c:v>
                </c:pt>
              </c:numCache>
            </c:numRef>
          </c:val>
          <c:extLst xmlns:c16r2="http://schemas.microsoft.com/office/drawing/2015/06/chart">
            <c:ext xmlns:c16="http://schemas.microsoft.com/office/drawing/2014/chart" uri="{C3380CC4-5D6E-409C-BE32-E72D297353CC}">
              <c16:uniqueId val="{00000000-5788-4053-8977-4DAD4B9FD8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26.68</c:v>
                </c:pt>
                <c:pt idx="1">
                  <c:v>25.1</c:v>
                </c:pt>
                <c:pt idx="2">
                  <c:v>24.96</c:v>
                </c:pt>
                <c:pt idx="3">
                  <c:v>26.51</c:v>
                </c:pt>
                <c:pt idx="4">
                  <c:v>25.67</c:v>
                </c:pt>
              </c:numCache>
            </c:numRef>
          </c:val>
          <c:extLst xmlns:c16r2="http://schemas.microsoft.com/office/drawing/2015/06/chart">
            <c:ext xmlns:c16="http://schemas.microsoft.com/office/drawing/2014/chart" uri="{C3380CC4-5D6E-409C-BE32-E72D297353CC}">
              <c16:uniqueId val="{00000001-5788-4053-8977-4DAD4B9FD8B4}"/>
            </c:ext>
          </c:extLst>
        </c:ser>
        <c:dLbls>
          <c:showLegendKey val="0"/>
          <c:showVal val="0"/>
          <c:showCatName val="0"/>
          <c:showSerName val="0"/>
          <c:showPercent val="0"/>
          <c:showBubbleSize val="0"/>
        </c:dLbls>
        <c:gapWidth val="250"/>
        <c:overlap val="100"/>
        <c:axId val="491334416"/>
        <c:axId val="4913348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-4.96</c:v>
                </c:pt>
                <c:pt idx="1">
                  <c:v>0.81</c:v>
                </c:pt>
                <c:pt idx="2">
                  <c:v>-2.04</c:v>
                </c:pt>
                <c:pt idx="3">
                  <c:v>-1.03</c:v>
                </c:pt>
                <c:pt idx="4">
                  <c:v>-1.51</c:v>
                </c:pt>
              </c:numCache>
            </c:numRef>
          </c:val>
          <c:smooth val="0"/>
          <c:extLst xmlns:c16r2="http://schemas.microsoft.com/office/drawing/2015/06/chart">
            <c:ext xmlns:c16="http://schemas.microsoft.com/office/drawing/2014/chart" uri="{C3380CC4-5D6E-409C-BE32-E72D297353CC}">
              <c16:uniqueId val="{00000002-5788-4053-8977-4DAD4B9FD8B4}"/>
            </c:ext>
          </c:extLst>
        </c:ser>
        <c:dLbls>
          <c:showLegendKey val="0"/>
          <c:showVal val="0"/>
          <c:showCatName val="0"/>
          <c:showSerName val="0"/>
          <c:showPercent val="0"/>
          <c:showBubbleSize val="0"/>
        </c:dLbls>
        <c:marker val="1"/>
        <c:smooth val="0"/>
        <c:axId val="491334416"/>
        <c:axId val="491334800"/>
      </c:lineChart>
      <c:catAx>
        <c:axId val="491334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334800"/>
        <c:crosses val="autoZero"/>
        <c:auto val="1"/>
        <c:lblAlgn val="ctr"/>
        <c:lblOffset val="100"/>
        <c:tickLblSkip val="1"/>
        <c:tickMarkSkip val="1"/>
        <c:noMultiLvlLbl val="0"/>
      </c:catAx>
      <c:valAx>
        <c:axId val="491334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334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0.78</c:v>
                </c:pt>
                <c:pt idx="2">
                  <c:v>#N/A</c:v>
                </c:pt>
                <c:pt idx="3">
                  <c:v>1.04</c:v>
                </c:pt>
                <c:pt idx="4">
                  <c:v>#N/A</c:v>
                </c:pt>
                <c:pt idx="5">
                  <c:v>1.24</c:v>
                </c:pt>
                <c:pt idx="6">
                  <c:v>#N/A</c:v>
                </c:pt>
                <c:pt idx="7">
                  <c:v>0.26</c:v>
                </c:pt>
                <c:pt idx="8">
                  <c:v>#N/A</c:v>
                </c:pt>
                <c:pt idx="9">
                  <c:v>0.33</c:v>
                </c:pt>
              </c:numCache>
            </c:numRef>
          </c:val>
          <c:extLst xmlns:c16r2="http://schemas.microsoft.com/office/drawing/2015/06/chart">
            <c:ext xmlns:c16="http://schemas.microsoft.com/office/drawing/2014/chart" uri="{C3380CC4-5D6E-409C-BE32-E72D297353CC}">
              <c16:uniqueId val="{00000000-CA75-4197-8D4C-B6C7F2AA95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A75-4197-8D4C-B6C7F2AA954C}"/>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0.15</c:v>
                </c:pt>
                <c:pt idx="8">
                  <c:v>#N/A</c:v>
                </c:pt>
                <c:pt idx="9">
                  <c:v>0.16</c:v>
                </c:pt>
              </c:numCache>
            </c:numRef>
          </c:val>
          <c:extLst xmlns:c16r2="http://schemas.microsoft.com/office/drawing/2015/06/chart">
            <c:ext xmlns:c16="http://schemas.microsoft.com/office/drawing/2014/chart" uri="{C3380CC4-5D6E-409C-BE32-E72D297353CC}">
              <c16:uniqueId val="{00000002-CA75-4197-8D4C-B6C7F2AA954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1.55</c:v>
                </c:pt>
                <c:pt idx="2">
                  <c:v>#N/A</c:v>
                </c:pt>
                <c:pt idx="3">
                  <c:v>1.87</c:v>
                </c:pt>
                <c:pt idx="4">
                  <c:v>#N/A</c:v>
                </c:pt>
                <c:pt idx="5">
                  <c:v>1.27</c:v>
                </c:pt>
                <c:pt idx="6">
                  <c:v>#N/A</c:v>
                </c:pt>
                <c:pt idx="7">
                  <c:v>0.42</c:v>
                </c:pt>
                <c:pt idx="8">
                  <c:v>#N/A</c:v>
                </c:pt>
                <c:pt idx="9">
                  <c:v>0.27</c:v>
                </c:pt>
              </c:numCache>
            </c:numRef>
          </c:val>
          <c:extLst xmlns:c16r2="http://schemas.microsoft.com/office/drawing/2015/06/chart">
            <c:ext xmlns:c16="http://schemas.microsoft.com/office/drawing/2014/chart" uri="{C3380CC4-5D6E-409C-BE32-E72D297353CC}">
              <c16:uniqueId val="{00000003-CA75-4197-8D4C-B6C7F2AA954C}"/>
            </c:ext>
          </c:extLst>
        </c:ser>
        <c:ser>
          <c:idx val="4"/>
          <c:order val="4"/>
          <c:tx>
            <c:strRef>
              <c:f>データシート!$A$31</c:f>
              <c:strCache>
                <c:ptCount val="1"/>
                <c:pt idx="0">
                  <c:v>地方卸売市場事業特別会計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0.37</c:v>
                </c:pt>
              </c:numCache>
            </c:numRef>
          </c:val>
          <c:extLst xmlns:c16r2="http://schemas.microsoft.com/office/drawing/2015/06/chart">
            <c:ext xmlns:c16="http://schemas.microsoft.com/office/drawing/2014/chart" uri="{C3380CC4-5D6E-409C-BE32-E72D297353CC}">
              <c16:uniqueId val="{00000004-CA75-4197-8D4C-B6C7F2AA954C}"/>
            </c:ext>
          </c:extLst>
        </c:ser>
        <c:ser>
          <c:idx val="5"/>
          <c:order val="5"/>
          <c:tx>
            <c:strRef>
              <c:f>データシート!$A$32</c:f>
              <c:strCache>
                <c:ptCount val="1"/>
                <c:pt idx="0">
                  <c:v>工業用地造成事業特別会計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4.26</c:v>
                </c:pt>
                <c:pt idx="2">
                  <c:v>#N/A</c:v>
                </c:pt>
                <c:pt idx="3">
                  <c:v>4.04</c:v>
                </c:pt>
                <c:pt idx="4">
                  <c:v>#N/A</c:v>
                </c:pt>
                <c:pt idx="5">
                  <c:v>4.03</c:v>
                </c:pt>
                <c:pt idx="6">
                  <c:v>#N/A</c:v>
                </c:pt>
                <c:pt idx="7">
                  <c:v>0.28000000000000003</c:v>
                </c:pt>
                <c:pt idx="8">
                  <c:v>#N/A</c:v>
                </c:pt>
                <c:pt idx="9">
                  <c:v>0.38</c:v>
                </c:pt>
              </c:numCache>
            </c:numRef>
          </c:val>
          <c:extLst xmlns:c16r2="http://schemas.microsoft.com/office/drawing/2015/06/chart">
            <c:ext xmlns:c16="http://schemas.microsoft.com/office/drawing/2014/chart" uri="{C3380CC4-5D6E-409C-BE32-E72D297353CC}">
              <c16:uniqueId val="{00000005-CA75-4197-8D4C-B6C7F2AA954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2.38</c:v>
                </c:pt>
                <c:pt idx="2">
                  <c:v>#N/A</c:v>
                </c:pt>
                <c:pt idx="3">
                  <c:v>2.65</c:v>
                </c:pt>
                <c:pt idx="4">
                  <c:v>#N/A</c:v>
                </c:pt>
                <c:pt idx="5">
                  <c:v>2.57</c:v>
                </c:pt>
                <c:pt idx="6">
                  <c:v>#N/A</c:v>
                </c:pt>
                <c:pt idx="7">
                  <c:v>2.79</c:v>
                </c:pt>
                <c:pt idx="8">
                  <c:v>#N/A</c:v>
                </c:pt>
                <c:pt idx="9">
                  <c:v>3.09</c:v>
                </c:pt>
              </c:numCache>
            </c:numRef>
          </c:val>
          <c:extLst xmlns:c16r2="http://schemas.microsoft.com/office/drawing/2015/06/chart">
            <c:ext xmlns:c16="http://schemas.microsoft.com/office/drawing/2014/chart" uri="{C3380CC4-5D6E-409C-BE32-E72D297353CC}">
              <c16:uniqueId val="{00000006-CA75-4197-8D4C-B6C7F2AA954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1.79</c:v>
                </c:pt>
                <c:pt idx="2">
                  <c:v>#N/A</c:v>
                </c:pt>
                <c:pt idx="3">
                  <c:v>4.91</c:v>
                </c:pt>
                <c:pt idx="4">
                  <c:v>#N/A</c:v>
                </c:pt>
                <c:pt idx="5">
                  <c:v>4.2</c:v>
                </c:pt>
                <c:pt idx="6">
                  <c:v>#N/A</c:v>
                </c:pt>
                <c:pt idx="7">
                  <c:v>3.03</c:v>
                </c:pt>
                <c:pt idx="8">
                  <c:v>#N/A</c:v>
                </c:pt>
                <c:pt idx="9">
                  <c:v>3.29</c:v>
                </c:pt>
              </c:numCache>
            </c:numRef>
          </c:val>
          <c:extLst xmlns:c16r2="http://schemas.microsoft.com/office/drawing/2015/06/chart">
            <c:ext xmlns:c16="http://schemas.microsoft.com/office/drawing/2014/chart" uri="{C3380CC4-5D6E-409C-BE32-E72D297353CC}">
              <c16:uniqueId val="{00000007-CA75-4197-8D4C-B6C7F2AA954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6.07</c:v>
                </c:pt>
                <c:pt idx="2">
                  <c:v>#N/A</c:v>
                </c:pt>
                <c:pt idx="3">
                  <c:v>5.95</c:v>
                </c:pt>
                <c:pt idx="4">
                  <c:v>#N/A</c:v>
                </c:pt>
                <c:pt idx="5">
                  <c:v>4.3499999999999996</c:v>
                </c:pt>
                <c:pt idx="6">
                  <c:v>#N/A</c:v>
                </c:pt>
                <c:pt idx="7">
                  <c:v>4.22</c:v>
                </c:pt>
                <c:pt idx="8">
                  <c:v>#N/A</c:v>
                </c:pt>
                <c:pt idx="9">
                  <c:v>4.33</c:v>
                </c:pt>
              </c:numCache>
            </c:numRef>
          </c:val>
          <c:extLst xmlns:c16r2="http://schemas.microsoft.com/office/drawing/2015/06/chart">
            <c:ext xmlns:c16="http://schemas.microsoft.com/office/drawing/2014/chart" uri="{C3380CC4-5D6E-409C-BE32-E72D297353CC}">
              <c16:uniqueId val="{00000008-CA75-4197-8D4C-B6C7F2AA954C}"/>
            </c:ext>
          </c:extLst>
        </c:ser>
        <c:ser>
          <c:idx val="9"/>
          <c:order val="9"/>
          <c:tx>
            <c:strRef>
              <c:f>データシート!$A$36</c:f>
              <c:strCache>
                <c:ptCount val="1"/>
                <c:pt idx="0">
                  <c:v>小型自動車競走事業特別会計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4.7300000000000004</c:v>
                </c:pt>
                <c:pt idx="1">
                  <c:v>#N/A</c:v>
                </c:pt>
                <c:pt idx="2">
                  <c:v>4.45</c:v>
                </c:pt>
                <c:pt idx="3">
                  <c:v>#N/A</c:v>
                </c:pt>
                <c:pt idx="4">
                  <c:v>4.2300000000000004</c:v>
                </c:pt>
                <c:pt idx="5">
                  <c:v>#N/A</c:v>
                </c:pt>
                <c:pt idx="6">
                  <c:v>4.05</c:v>
                </c:pt>
                <c:pt idx="7">
                  <c:v>#N/A</c:v>
                </c:pt>
                <c:pt idx="8">
                  <c:v>3.1</c:v>
                </c:pt>
                <c:pt idx="9">
                  <c:v>#N/A</c:v>
                </c:pt>
              </c:numCache>
            </c:numRef>
          </c:val>
          <c:extLst xmlns:c16r2="http://schemas.microsoft.com/office/drawing/2015/06/chart">
            <c:ext xmlns:c16="http://schemas.microsoft.com/office/drawing/2014/chart" uri="{C3380CC4-5D6E-409C-BE32-E72D297353CC}">
              <c16:uniqueId val="{00000009-CA75-4197-8D4C-B6C7F2AA954C}"/>
            </c:ext>
          </c:extLst>
        </c:ser>
        <c:dLbls>
          <c:showLegendKey val="0"/>
          <c:showVal val="0"/>
          <c:showCatName val="0"/>
          <c:showSerName val="0"/>
          <c:showPercent val="0"/>
          <c:showBubbleSize val="0"/>
        </c:dLbls>
        <c:gapWidth val="150"/>
        <c:overlap val="100"/>
        <c:axId val="492980816"/>
        <c:axId val="488733984"/>
      </c:barChart>
      <c:catAx>
        <c:axId val="492980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8733984"/>
        <c:crosses val="autoZero"/>
        <c:auto val="1"/>
        <c:lblAlgn val="ctr"/>
        <c:lblOffset val="100"/>
        <c:tickLblSkip val="1"/>
        <c:tickMarkSkip val="1"/>
        <c:noMultiLvlLbl val="0"/>
      </c:catAx>
      <c:valAx>
        <c:axId val="488733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980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5776</c:v>
                </c:pt>
                <c:pt idx="5">
                  <c:v>5701</c:v>
                </c:pt>
                <c:pt idx="8">
                  <c:v>5838</c:v>
                </c:pt>
                <c:pt idx="11">
                  <c:v>5660</c:v>
                </c:pt>
                <c:pt idx="14">
                  <c:v>5721</c:v>
                </c:pt>
              </c:numCache>
            </c:numRef>
          </c:val>
          <c:extLst xmlns:c16r2="http://schemas.microsoft.com/office/drawing/2015/06/chart">
            <c:ext xmlns:c16="http://schemas.microsoft.com/office/drawing/2014/chart" uri="{C3380CC4-5D6E-409C-BE32-E72D297353CC}">
              <c16:uniqueId val="{00000000-E8D1-474D-8974-0EAEB43493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8D1-474D-8974-0EAEB43493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125</c:v>
                </c:pt>
                <c:pt idx="3">
                  <c:v>116</c:v>
                </c:pt>
                <c:pt idx="6">
                  <c:v>75</c:v>
                </c:pt>
                <c:pt idx="9">
                  <c:v>60</c:v>
                </c:pt>
                <c:pt idx="12">
                  <c:v>35</c:v>
                </c:pt>
              </c:numCache>
            </c:numRef>
          </c:val>
          <c:extLst xmlns:c16r2="http://schemas.microsoft.com/office/drawing/2015/06/chart">
            <c:ext xmlns:c16="http://schemas.microsoft.com/office/drawing/2014/chart" uri="{C3380CC4-5D6E-409C-BE32-E72D297353CC}">
              <c16:uniqueId val="{00000002-E8D1-474D-8974-0EAEB43493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71</c:v>
                </c:pt>
                <c:pt idx="3">
                  <c:v>27</c:v>
                </c:pt>
                <c:pt idx="6">
                  <c:v>4</c:v>
                </c:pt>
                <c:pt idx="9">
                  <c:v>17</c:v>
                </c:pt>
                <c:pt idx="12">
                  <c:v>40</c:v>
                </c:pt>
              </c:numCache>
            </c:numRef>
          </c:val>
          <c:extLst xmlns:c16r2="http://schemas.microsoft.com/office/drawing/2015/06/chart">
            <c:ext xmlns:c16="http://schemas.microsoft.com/office/drawing/2014/chart" uri="{C3380CC4-5D6E-409C-BE32-E72D297353CC}">
              <c16:uniqueId val="{00000003-E8D1-474D-8974-0EAEB43493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539</c:v>
                </c:pt>
                <c:pt idx="3">
                  <c:v>478</c:v>
                </c:pt>
                <c:pt idx="6">
                  <c:v>503</c:v>
                </c:pt>
                <c:pt idx="9">
                  <c:v>510</c:v>
                </c:pt>
                <c:pt idx="12">
                  <c:v>478</c:v>
                </c:pt>
              </c:numCache>
            </c:numRef>
          </c:val>
          <c:extLst xmlns:c16r2="http://schemas.microsoft.com/office/drawing/2015/06/chart">
            <c:ext xmlns:c16="http://schemas.microsoft.com/office/drawing/2014/chart" uri="{C3380CC4-5D6E-409C-BE32-E72D297353CC}">
              <c16:uniqueId val="{00000004-E8D1-474D-8974-0EAEB43493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8D1-474D-8974-0EAEB43493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8D1-474D-8974-0EAEB43493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6120</c:v>
                </c:pt>
                <c:pt idx="3">
                  <c:v>6195</c:v>
                </c:pt>
                <c:pt idx="6">
                  <c:v>6698</c:v>
                </c:pt>
                <c:pt idx="9">
                  <c:v>6869</c:v>
                </c:pt>
                <c:pt idx="12">
                  <c:v>6901</c:v>
                </c:pt>
              </c:numCache>
            </c:numRef>
          </c:val>
          <c:extLst xmlns:c16r2="http://schemas.microsoft.com/office/drawing/2015/06/chart">
            <c:ext xmlns:c16="http://schemas.microsoft.com/office/drawing/2014/chart" uri="{C3380CC4-5D6E-409C-BE32-E72D297353CC}">
              <c16:uniqueId val="{00000007-E8D1-474D-8974-0EAEB434931A}"/>
            </c:ext>
          </c:extLst>
        </c:ser>
        <c:dLbls>
          <c:showLegendKey val="0"/>
          <c:showVal val="0"/>
          <c:showCatName val="0"/>
          <c:showSerName val="0"/>
          <c:showPercent val="0"/>
          <c:showBubbleSize val="0"/>
        </c:dLbls>
        <c:gapWidth val="100"/>
        <c:overlap val="100"/>
        <c:axId val="489342856"/>
        <c:axId val="489343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1079</c:v>
                </c:pt>
                <c:pt idx="2">
                  <c:v>#N/A</c:v>
                </c:pt>
                <c:pt idx="3">
                  <c:v>#N/A</c:v>
                </c:pt>
                <c:pt idx="4">
                  <c:v>1115</c:v>
                </c:pt>
                <c:pt idx="5">
                  <c:v>#N/A</c:v>
                </c:pt>
                <c:pt idx="6">
                  <c:v>#N/A</c:v>
                </c:pt>
                <c:pt idx="7">
                  <c:v>1442</c:v>
                </c:pt>
                <c:pt idx="8">
                  <c:v>#N/A</c:v>
                </c:pt>
                <c:pt idx="9">
                  <c:v>#N/A</c:v>
                </c:pt>
                <c:pt idx="10">
                  <c:v>1796</c:v>
                </c:pt>
                <c:pt idx="11">
                  <c:v>#N/A</c:v>
                </c:pt>
                <c:pt idx="12">
                  <c:v>#N/A</c:v>
                </c:pt>
                <c:pt idx="13">
                  <c:v>1733</c:v>
                </c:pt>
                <c:pt idx="14">
                  <c:v>#N/A</c:v>
                </c:pt>
              </c:numCache>
            </c:numRef>
          </c:val>
          <c:smooth val="0"/>
          <c:extLst xmlns:c16r2="http://schemas.microsoft.com/office/drawing/2015/06/chart">
            <c:ext xmlns:c16="http://schemas.microsoft.com/office/drawing/2014/chart" uri="{C3380CC4-5D6E-409C-BE32-E72D297353CC}">
              <c16:uniqueId val="{00000008-E8D1-474D-8974-0EAEB434931A}"/>
            </c:ext>
          </c:extLst>
        </c:ser>
        <c:dLbls>
          <c:showLegendKey val="0"/>
          <c:showVal val="0"/>
          <c:showCatName val="0"/>
          <c:showSerName val="0"/>
          <c:showPercent val="0"/>
          <c:showBubbleSize val="0"/>
        </c:dLbls>
        <c:marker val="1"/>
        <c:smooth val="0"/>
        <c:axId val="489342856"/>
        <c:axId val="489343240"/>
      </c:lineChart>
      <c:catAx>
        <c:axId val="489342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343240"/>
        <c:crosses val="autoZero"/>
        <c:auto val="1"/>
        <c:lblAlgn val="ctr"/>
        <c:lblOffset val="100"/>
        <c:tickLblSkip val="1"/>
        <c:tickMarkSkip val="1"/>
        <c:noMultiLvlLbl val="0"/>
      </c:catAx>
      <c:valAx>
        <c:axId val="489343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342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62895</c:v>
                </c:pt>
                <c:pt idx="5">
                  <c:v>62057</c:v>
                </c:pt>
                <c:pt idx="8">
                  <c:v>60614</c:v>
                </c:pt>
                <c:pt idx="11">
                  <c:v>59711</c:v>
                </c:pt>
                <c:pt idx="14">
                  <c:v>58619</c:v>
                </c:pt>
              </c:numCache>
            </c:numRef>
          </c:val>
          <c:extLst xmlns:c16r2="http://schemas.microsoft.com/office/drawing/2015/06/chart">
            <c:ext xmlns:c16="http://schemas.microsoft.com/office/drawing/2014/chart" uri="{C3380CC4-5D6E-409C-BE32-E72D297353CC}">
              <c16:uniqueId val="{00000000-6431-4A62-98FB-E945352CA8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5655</c:v>
                </c:pt>
                <c:pt idx="5">
                  <c:v>5567</c:v>
                </c:pt>
                <c:pt idx="8">
                  <c:v>5354</c:v>
                </c:pt>
                <c:pt idx="11">
                  <c:v>3523</c:v>
                </c:pt>
                <c:pt idx="14">
                  <c:v>3218</c:v>
                </c:pt>
              </c:numCache>
            </c:numRef>
          </c:val>
          <c:extLst xmlns:c16r2="http://schemas.microsoft.com/office/drawing/2015/06/chart">
            <c:ext xmlns:c16="http://schemas.microsoft.com/office/drawing/2014/chart" uri="{C3380CC4-5D6E-409C-BE32-E72D297353CC}">
              <c16:uniqueId val="{00000001-6431-4A62-98FB-E945352CA8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21455</c:v>
                </c:pt>
                <c:pt idx="5">
                  <c:v>21587</c:v>
                </c:pt>
                <c:pt idx="8">
                  <c:v>22403</c:v>
                </c:pt>
                <c:pt idx="11">
                  <c:v>23549</c:v>
                </c:pt>
                <c:pt idx="14">
                  <c:v>23436</c:v>
                </c:pt>
              </c:numCache>
            </c:numRef>
          </c:val>
          <c:extLst xmlns:c16r2="http://schemas.microsoft.com/office/drawing/2015/06/chart">
            <c:ext xmlns:c16="http://schemas.microsoft.com/office/drawing/2014/chart" uri="{C3380CC4-5D6E-409C-BE32-E72D297353CC}">
              <c16:uniqueId val="{00000002-6431-4A62-98FB-E945352CA8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431-4A62-98FB-E945352CA8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431-4A62-98FB-E945352CA8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1</c:v>
                </c:pt>
                <c:pt idx="9">
                  <c:v>0</c:v>
                </c:pt>
                <c:pt idx="12">
                  <c:v>0</c:v>
                </c:pt>
              </c:numCache>
            </c:numRef>
          </c:val>
          <c:extLst xmlns:c16r2="http://schemas.microsoft.com/office/drawing/2015/06/chart">
            <c:ext xmlns:c16="http://schemas.microsoft.com/office/drawing/2014/chart" uri="{C3380CC4-5D6E-409C-BE32-E72D297353CC}">
              <c16:uniqueId val="{00000005-6431-4A62-98FB-E945352CA8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8946</c:v>
                </c:pt>
                <c:pt idx="3">
                  <c:v>9095</c:v>
                </c:pt>
                <c:pt idx="6">
                  <c:v>7925</c:v>
                </c:pt>
                <c:pt idx="9">
                  <c:v>7854</c:v>
                </c:pt>
                <c:pt idx="12">
                  <c:v>6911</c:v>
                </c:pt>
              </c:numCache>
            </c:numRef>
          </c:val>
          <c:extLst xmlns:c16r2="http://schemas.microsoft.com/office/drawing/2015/06/chart">
            <c:ext xmlns:c16="http://schemas.microsoft.com/office/drawing/2014/chart" uri="{C3380CC4-5D6E-409C-BE32-E72D297353CC}">
              <c16:uniqueId val="{00000006-6431-4A62-98FB-E945352CA8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300</c:v>
                </c:pt>
                <c:pt idx="3">
                  <c:v>160</c:v>
                </c:pt>
                <c:pt idx="6">
                  <c:v>88</c:v>
                </c:pt>
                <c:pt idx="9">
                  <c:v>32</c:v>
                </c:pt>
                <c:pt idx="12">
                  <c:v>0</c:v>
                </c:pt>
              </c:numCache>
            </c:numRef>
          </c:val>
          <c:extLst xmlns:c16r2="http://schemas.microsoft.com/office/drawing/2015/06/chart">
            <c:ext xmlns:c16="http://schemas.microsoft.com/office/drawing/2014/chart" uri="{C3380CC4-5D6E-409C-BE32-E72D297353CC}">
              <c16:uniqueId val="{00000007-6431-4A62-98FB-E945352CA8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8588</c:v>
                </c:pt>
                <c:pt idx="3">
                  <c:v>8024</c:v>
                </c:pt>
                <c:pt idx="6">
                  <c:v>7749</c:v>
                </c:pt>
                <c:pt idx="9">
                  <c:v>8157</c:v>
                </c:pt>
                <c:pt idx="12">
                  <c:v>8137</c:v>
                </c:pt>
              </c:numCache>
            </c:numRef>
          </c:val>
          <c:extLst xmlns:c16r2="http://schemas.microsoft.com/office/drawing/2015/06/chart">
            <c:ext xmlns:c16="http://schemas.microsoft.com/office/drawing/2014/chart" uri="{C3380CC4-5D6E-409C-BE32-E72D297353CC}">
              <c16:uniqueId val="{00000008-6431-4A62-98FB-E945352CA8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1590</c:v>
                </c:pt>
                <c:pt idx="3">
                  <c:v>1686</c:v>
                </c:pt>
                <c:pt idx="6">
                  <c:v>1600</c:v>
                </c:pt>
                <c:pt idx="9">
                  <c:v>0</c:v>
                </c:pt>
                <c:pt idx="12">
                  <c:v>0</c:v>
                </c:pt>
              </c:numCache>
            </c:numRef>
          </c:val>
          <c:extLst xmlns:c16r2="http://schemas.microsoft.com/office/drawing/2015/06/chart">
            <c:ext xmlns:c16="http://schemas.microsoft.com/office/drawing/2014/chart" uri="{C3380CC4-5D6E-409C-BE32-E72D297353CC}">
              <c16:uniqueId val="{00000009-6431-4A62-98FB-E945352CA8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74939</c:v>
                </c:pt>
                <c:pt idx="3">
                  <c:v>77869</c:v>
                </c:pt>
                <c:pt idx="6">
                  <c:v>76452</c:v>
                </c:pt>
                <c:pt idx="9">
                  <c:v>75475</c:v>
                </c:pt>
                <c:pt idx="12">
                  <c:v>73620</c:v>
                </c:pt>
              </c:numCache>
            </c:numRef>
          </c:val>
          <c:extLst xmlns:c16r2="http://schemas.microsoft.com/office/drawing/2015/06/chart">
            <c:ext xmlns:c16="http://schemas.microsoft.com/office/drawing/2014/chart" uri="{C3380CC4-5D6E-409C-BE32-E72D297353CC}">
              <c16:uniqueId val="{0000000A-6431-4A62-98FB-E945352CA8CC}"/>
            </c:ext>
          </c:extLst>
        </c:ser>
        <c:dLbls>
          <c:showLegendKey val="0"/>
          <c:showVal val="0"/>
          <c:showCatName val="0"/>
          <c:showSerName val="0"/>
          <c:showPercent val="0"/>
          <c:showBubbleSize val="0"/>
        </c:dLbls>
        <c:gapWidth val="100"/>
        <c:overlap val="100"/>
        <c:axId val="492220656"/>
        <c:axId val="492221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4358</c:v>
                </c:pt>
                <c:pt idx="2">
                  <c:v>#N/A</c:v>
                </c:pt>
                <c:pt idx="3">
                  <c:v>#N/A</c:v>
                </c:pt>
                <c:pt idx="4">
                  <c:v>7624</c:v>
                </c:pt>
                <c:pt idx="5">
                  <c:v>#N/A</c:v>
                </c:pt>
                <c:pt idx="6">
                  <c:v>#N/A</c:v>
                </c:pt>
                <c:pt idx="7">
                  <c:v>5445</c:v>
                </c:pt>
                <c:pt idx="8">
                  <c:v>#N/A</c:v>
                </c:pt>
                <c:pt idx="9">
                  <c:v>#N/A</c:v>
                </c:pt>
                <c:pt idx="10">
                  <c:v>4735</c:v>
                </c:pt>
                <c:pt idx="11">
                  <c:v>#N/A</c:v>
                </c:pt>
                <c:pt idx="12">
                  <c:v>#N/A</c:v>
                </c:pt>
                <c:pt idx="13">
                  <c:v>3394</c:v>
                </c:pt>
                <c:pt idx="14">
                  <c:v>#N/A</c:v>
                </c:pt>
              </c:numCache>
            </c:numRef>
          </c:val>
          <c:smooth val="0"/>
          <c:extLst xmlns:c16r2="http://schemas.microsoft.com/office/drawing/2015/06/chart">
            <c:ext xmlns:c16="http://schemas.microsoft.com/office/drawing/2014/chart" uri="{C3380CC4-5D6E-409C-BE32-E72D297353CC}">
              <c16:uniqueId val="{0000000B-6431-4A62-98FB-E945352CA8CC}"/>
            </c:ext>
          </c:extLst>
        </c:ser>
        <c:dLbls>
          <c:showLegendKey val="0"/>
          <c:showVal val="0"/>
          <c:showCatName val="0"/>
          <c:showSerName val="0"/>
          <c:showPercent val="0"/>
          <c:showBubbleSize val="0"/>
        </c:dLbls>
        <c:marker val="1"/>
        <c:smooth val="0"/>
        <c:axId val="492220656"/>
        <c:axId val="492221048"/>
      </c:lineChart>
      <c:catAx>
        <c:axId val="492220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2221048"/>
        <c:crosses val="autoZero"/>
        <c:auto val="1"/>
        <c:lblAlgn val="ctr"/>
        <c:lblOffset val="100"/>
        <c:tickLblSkip val="1"/>
        <c:tickMarkSkip val="1"/>
        <c:noMultiLvlLbl val="0"/>
      </c:catAx>
      <c:valAx>
        <c:axId val="492221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220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8221</c:v>
                </c:pt>
                <c:pt idx="1">
                  <c:v>8627</c:v>
                </c:pt>
                <c:pt idx="2">
                  <c:v>8487</c:v>
                </c:pt>
              </c:numCache>
            </c:numRef>
          </c:val>
          <c:extLst xmlns:c16r2="http://schemas.microsoft.com/office/drawing/2015/06/chart">
            <c:ext xmlns:c16="http://schemas.microsoft.com/office/drawing/2014/chart" uri="{C3380CC4-5D6E-409C-BE32-E72D297353CC}">
              <c16:uniqueId val="{00000000-0F6D-4CB2-9EC9-04FAC494CD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7804</c:v>
                </c:pt>
                <c:pt idx="1">
                  <c:v>7476</c:v>
                </c:pt>
                <c:pt idx="2">
                  <c:v>6795</c:v>
                </c:pt>
              </c:numCache>
            </c:numRef>
          </c:val>
          <c:extLst xmlns:c16r2="http://schemas.microsoft.com/office/drawing/2015/06/chart">
            <c:ext xmlns:c16="http://schemas.microsoft.com/office/drawing/2014/chart" uri="{C3380CC4-5D6E-409C-BE32-E72D297353CC}">
              <c16:uniqueId val="{00000001-0F6D-4CB2-9EC9-04FAC494CD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7366</c:v>
                </c:pt>
                <c:pt idx="1">
                  <c:v>8167</c:v>
                </c:pt>
                <c:pt idx="2">
                  <c:v>9015</c:v>
                </c:pt>
              </c:numCache>
            </c:numRef>
          </c:val>
          <c:extLst xmlns:c16r2="http://schemas.microsoft.com/office/drawing/2015/06/chart">
            <c:ext xmlns:c16="http://schemas.microsoft.com/office/drawing/2014/chart" uri="{C3380CC4-5D6E-409C-BE32-E72D297353CC}">
              <c16:uniqueId val="{00000002-0F6D-4CB2-9EC9-04FAC494CD7A}"/>
            </c:ext>
          </c:extLst>
        </c:ser>
        <c:dLbls>
          <c:showLegendKey val="0"/>
          <c:showVal val="0"/>
          <c:showCatName val="0"/>
          <c:showSerName val="0"/>
          <c:showPercent val="0"/>
          <c:showBubbleSize val="0"/>
        </c:dLbls>
        <c:gapWidth val="120"/>
        <c:overlap val="100"/>
        <c:axId val="492219088"/>
        <c:axId val="492217912"/>
      </c:barChart>
      <c:catAx>
        <c:axId val="492219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2217912"/>
        <c:crosses val="autoZero"/>
        <c:auto val="1"/>
        <c:lblAlgn val="ctr"/>
        <c:lblOffset val="100"/>
        <c:tickLblSkip val="1"/>
        <c:tickMarkSkip val="1"/>
        <c:noMultiLvlLbl val="0"/>
      </c:catAx>
      <c:valAx>
        <c:axId val="4922179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2219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BC8-403B-AE06-BCD390188C58}"/>
                </c:ext>
                <c:ext xmlns:c15="http://schemas.microsoft.com/office/drawing/2012/chart" uri="{CE6537A1-D6FC-4f65-9D91-7224C49458BB}">
                  <c15:dlblFieldTable>
                    <c15:dlblFTEntry>
                      <c15:txfldGUID>{F6B5154D-47B2-4D28-8662-D7EFEFD0D4BD}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BC8-403B-AE06-BCD390188C58}"/>
                </c:ext>
                <c:ext xmlns:c15="http://schemas.microsoft.com/office/drawing/2012/chart" uri="{CE6537A1-D6FC-4f65-9D91-7224C49458BB}">
                  <c15:dlblFieldTable>
                    <c15:dlblFTEntry>
                      <c15:txfldGUID>{B1629E26-2991-4C57-A363-DA70D299CE3D}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BC8-403B-AE06-BCD390188C58}"/>
                </c:ext>
                <c:ext xmlns:c15="http://schemas.microsoft.com/office/drawing/2012/chart" uri="{CE6537A1-D6FC-4f65-9D91-7224C49458BB}">
                  <c15:dlblFieldTable>
                    <c15:dlblFTEntry>
                      <c15:txfldGUID>{29A41A7D-318A-477B-8A6D-54C93A2A8698}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BC8-403B-AE06-BCD390188C58}"/>
                </c:ext>
                <c:ext xmlns:c15="http://schemas.microsoft.com/office/drawing/2012/chart" uri="{CE6537A1-D6FC-4f65-9D91-7224C49458BB}">
                  <c15:dlblFieldTable>
                    <c15:dlblFTEntry>
                      <c15:txfldGUID>{A0417632-F0A9-478C-9061-EA0B43034B02}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BC8-403B-AE06-BCD390188C58}"/>
                </c:ext>
                <c:ext xmlns:c15="http://schemas.microsoft.com/office/drawing/2012/chart" uri="{CE6537A1-D6FC-4f65-9D91-7224C49458BB}">
                  <c15:dlblFieldTable>
                    <c15:dlblFTEntry>
                      <c15:txfldGUID>{E530FD1B-29F8-4AD0-977B-049AE10BCE7A}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BC8-403B-AE06-BCD390188C58}"/>
                </c:ext>
                <c:ext xmlns:c15="http://schemas.microsoft.com/office/drawing/2012/chart" uri="{CE6537A1-D6FC-4f65-9D91-7224C49458BB}">
                  <c15:dlblFieldTable>
                    <c15:dlblFTEntry>
                      <c15:txfldGUID>{EAE3E12D-12D9-4BA5-9128-D022B74A6550}</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BC8-403B-AE06-BCD390188C58}"/>
                </c:ext>
                <c:ext xmlns:c15="http://schemas.microsoft.com/office/drawing/2012/chart" uri="{CE6537A1-D6FC-4f65-9D91-7224C49458BB}">
                  <c15:dlblFieldTable>
                    <c15:dlblFTEntry>
                      <c15:txfldGUID>{763229DF-BE86-4D30-B2E8-6859374C6CB6}</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BC8-403B-AE06-BCD390188C58}"/>
                </c:ext>
                <c:ext xmlns:c15="http://schemas.microsoft.com/office/drawing/2012/chart" uri="{CE6537A1-D6FC-4f65-9D91-7224C49458BB}">
                  <c15:dlblFieldTable>
                    <c15:dlblFTEntry>
                      <c15:txfldGUID>{BD0A615D-B731-4258-9F7B-4CB2D140DE97}</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BC8-403B-AE06-BCD390188C58}"/>
                </c:ext>
                <c:ext xmlns:c15="http://schemas.microsoft.com/office/drawing/2012/chart" uri="{CE6537A1-D6FC-4f65-9D91-7224C49458BB}">
                  <c15:dlblFieldTable>
                    <c15:dlblFTEntry>
                      <c15:txfldGUID>{28B49EF6-F9C8-430C-BA25-D37E1291AD2A}</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BC8-403B-AE06-BCD390188C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BC8-403B-AE06-BCD390188C58}"/>
                </c:ext>
                <c:ext xmlns:c15="http://schemas.microsoft.com/office/drawing/2012/chart" uri="{CE6537A1-D6FC-4f65-9D91-7224C49458BB}">
                  <c15:dlblFieldTable>
                    <c15:dlblFTEntry>
                      <c15:txfldGUID>{04F5FB58-9D93-4623-9DA9-33910A6BA5F8}</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BC8-403B-AE06-BCD390188C58}"/>
                </c:ext>
                <c:ext xmlns:c15="http://schemas.microsoft.com/office/drawing/2012/chart" uri="{CE6537A1-D6FC-4f65-9D91-7224C49458BB}">
                  <c15:dlblFieldTable>
                    <c15:dlblFTEntry>
                      <c15:txfldGUID>{1D4AFA46-7745-436C-8019-6662F713AB72}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BC8-403B-AE06-BCD390188C58}"/>
                </c:ext>
                <c:ext xmlns:c15="http://schemas.microsoft.com/office/drawing/2012/chart" uri="{CE6537A1-D6FC-4f65-9D91-7224C49458BB}">
                  <c15:dlblFieldTable>
                    <c15:dlblFTEntry>
                      <c15:txfldGUID>{00378E33-94E9-4A39-ACF6-9BDB690D470E}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BC8-403B-AE06-BCD390188C58}"/>
                </c:ext>
                <c:ext xmlns:c15="http://schemas.microsoft.com/office/drawing/2012/chart" uri="{CE6537A1-D6FC-4f65-9D91-7224C49458BB}">
                  <c15:dlblFieldTable>
                    <c15:dlblFTEntry>
                      <c15:txfldGUID>{43CEBD20-6C58-47E4-BC5D-417396BD8CBB}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BC8-403B-AE06-BCD390188C58}"/>
                </c:ext>
                <c:ext xmlns:c15="http://schemas.microsoft.com/office/drawing/2012/chart" uri="{CE6537A1-D6FC-4f65-9D91-7224C49458BB}">
                  <c15:dlblFieldTable>
                    <c15:dlblFTEntry>
                      <c15:txfldGUID>{87FBB358-75BB-4324-8B31-6AB31D058644}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BC8-403B-AE06-BCD390188C58}"/>
                </c:ext>
                <c:ext xmlns:c15="http://schemas.microsoft.com/office/drawing/2012/chart" uri="{CE6537A1-D6FC-4f65-9D91-7224C49458BB}">
                  <c15:dlblFieldTable>
                    <c15:dlblFTEntry>
                      <c15:txfldGUID>{1D215339-C7F9-444D-9424-6E8EBF2E519E}</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BC8-403B-AE06-BCD390188C58}"/>
                </c:ext>
                <c:ext xmlns:c15="http://schemas.microsoft.com/office/drawing/2012/chart" uri="{CE6537A1-D6FC-4f65-9D91-7224C49458BB}">
                  <c15:dlblFieldTable>
                    <c15:dlblFTEntry>
                      <c15:txfldGUID>{0B166369-B2E1-4690-BE53-D7161C401554}</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BC8-403B-AE06-BCD390188C58}"/>
                </c:ext>
                <c:ext xmlns:c15="http://schemas.microsoft.com/office/drawing/2012/chart" uri="{CE6537A1-D6FC-4f65-9D91-7224C49458BB}">
                  <c15:dlblFieldTable>
                    <c15:dlblFTEntry>
                      <c15:txfldGUID>{1CDEE3DF-F575-4BF6-B0F0-556F1FFF6458}</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BC8-403B-AE06-BCD390188C58}"/>
                </c:ext>
                <c:ext xmlns:c15="http://schemas.microsoft.com/office/drawing/2012/chart" uri="{CE6537A1-D6FC-4f65-9D91-7224C49458BB}">
                  <c15:dlblFieldTable>
                    <c15:dlblFTEntry>
                      <c15:txfldGUID>{2FB5635D-20B4-4B19-B9AC-61B77DF98AD8}</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6BC8-403B-AE06-BCD390188C58}"/>
            </c:ext>
          </c:extLst>
        </c:ser>
        <c:dLbls>
          <c:showLegendKey val="0"/>
          <c:showVal val="1"/>
          <c:showCatName val="0"/>
          <c:showSerName val="0"/>
          <c:showPercent val="0"/>
          <c:showBubbleSize val="0"/>
        </c:dLbls>
        <c:axId val="493471992"/>
        <c:axId val="493470816"/>
      </c:scatterChart>
      <c:valAx>
        <c:axId val="493471992"/>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470816"/>
        <c:crosses val="autoZero"/>
        <c:crossBetween val="midCat"/>
      </c:valAx>
      <c:valAx>
        <c:axId val="493470816"/>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3471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300-4824-8012-C36AFFC2C4E5}"/>
                </c:ext>
                <c:ext xmlns:c15="http://schemas.microsoft.com/office/drawing/2012/chart" uri="{CE6537A1-D6FC-4f65-9D91-7224C49458BB}">
                  <c15:dlblFieldTable>
                    <c15:dlblFTEntry>
                      <c15:txfldGUID>{6FDE8FF3-AF43-48F9-B16F-27695C7904CB}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300-4824-8012-C36AFFC2C4E5}"/>
                </c:ext>
                <c:ext xmlns:c15="http://schemas.microsoft.com/office/drawing/2012/chart" uri="{CE6537A1-D6FC-4f65-9D91-7224C49458BB}">
                  <c15:dlblFieldTable>
                    <c15:dlblFTEntry>
                      <c15:txfldGUID>{31E9B235-71EF-4C96-ABE0-6C7B30429754}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300-4824-8012-C36AFFC2C4E5}"/>
                </c:ext>
                <c:ext xmlns:c15="http://schemas.microsoft.com/office/drawing/2012/chart" uri="{CE6537A1-D6FC-4f65-9D91-7224C49458BB}">
                  <c15:dlblFieldTable>
                    <c15:dlblFTEntry>
                      <c15:txfldGUID>{C99C6002-A610-471B-98D3-C822CF561DF2}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300-4824-8012-C36AFFC2C4E5}"/>
                </c:ext>
                <c:ext xmlns:c15="http://schemas.microsoft.com/office/drawing/2012/chart" uri="{CE6537A1-D6FC-4f65-9D91-7224C49458BB}">
                  <c15:dlblFieldTable>
                    <c15:dlblFTEntry>
                      <c15:txfldGUID>{5405E287-04F8-4313-A183-38F546095A4B}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300-4824-8012-C36AFFC2C4E5}"/>
                </c:ext>
                <c:ext xmlns:c15="http://schemas.microsoft.com/office/drawing/2012/chart" uri="{CE6537A1-D6FC-4f65-9D91-7224C49458BB}">
                  <c15:dlblFieldTable>
                    <c15:dlblFTEntry>
                      <c15:txfldGUID>{43BF3C9C-91D2-4EF6-A145-A325DC242567}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300-4824-8012-C36AFFC2C4E5}"/>
                </c:ext>
                <c:ext xmlns:c15="http://schemas.microsoft.com/office/drawing/2012/chart" uri="{CE6537A1-D6FC-4f65-9D91-7224C49458BB}">
                  <c15:dlblFieldTable>
                    <c15:dlblFTEntry>
                      <c15:txfldGUID>{4D3ED509-A551-41E6-AB01-86B07E969632}</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300-4824-8012-C36AFFC2C4E5}"/>
                </c:ext>
                <c:ext xmlns:c15="http://schemas.microsoft.com/office/drawing/2012/chart" uri="{CE6537A1-D6FC-4f65-9D91-7224C49458BB}">
                  <c15:dlblFieldTable>
                    <c15:dlblFTEntry>
                      <c15:txfldGUID>{BE1E7308-AE91-4BE3-A0E0-D5070C0F4DE5}</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300-4824-8012-C36AFFC2C4E5}"/>
                </c:ext>
                <c:ext xmlns:c15="http://schemas.microsoft.com/office/drawing/2012/chart" uri="{CE6537A1-D6FC-4f65-9D91-7224C49458BB}">
                  <c15:dlblFieldTable>
                    <c15:dlblFTEntry>
                      <c15:txfldGUID>{0D63A7FE-3CF8-49DF-B504-F81DE3A9491C}</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300-4824-8012-C36AFFC2C4E5}"/>
                </c:ext>
                <c:ext xmlns:c15="http://schemas.microsoft.com/office/drawing/2012/chart" uri="{CE6537A1-D6FC-4f65-9D91-7224C49458BB}">
                  <c15:dlblFieldTable>
                    <c15:dlblFTEntry>
                      <c15:txfldGUID>{41D46A71-2E50-410B-8FE6-D6D10517BEC3}</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4.2</c:v>
                </c:pt>
                <c:pt idx="16">
                  <c:v>4.3</c:v>
                </c:pt>
                <c:pt idx="24">
                  <c:v>5.2</c:v>
                </c:pt>
                <c:pt idx="32">
                  <c:v>6</c:v>
                </c:pt>
              </c:numCache>
            </c:numRef>
          </c:xVal>
          <c:yVal>
            <c:numRef>
              <c:f>公会計指標分析・財政指標組合せ分析表!$BP$73:$DC$73</c:f>
              <c:numCache>
                <c:formatCode>#,##0.0;"▲ "#,##0.0</c:formatCode>
                <c:ptCount val="40"/>
                <c:pt idx="0">
                  <c:v>15.6</c:v>
                </c:pt>
                <c:pt idx="8">
                  <c:v>27.5</c:v>
                </c:pt>
                <c:pt idx="16">
                  <c:v>19.7</c:v>
                </c:pt>
                <c:pt idx="24">
                  <c:v>17.3</c:v>
                </c:pt>
                <c:pt idx="32">
                  <c:v>12.2</c:v>
                </c:pt>
              </c:numCache>
            </c:numRef>
          </c:yVal>
          <c:smooth val="0"/>
          <c:extLst xmlns:c16r2="http://schemas.microsoft.com/office/drawing/2015/06/chart">
            <c:ext xmlns:c16="http://schemas.microsoft.com/office/drawing/2014/chart" uri="{C3380CC4-5D6E-409C-BE32-E72D297353CC}">
              <c16:uniqueId val="{00000009-9300-4824-8012-C36AFFC2C4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300-4824-8012-C36AFFC2C4E5}"/>
                </c:ext>
                <c:ext xmlns:c15="http://schemas.microsoft.com/office/drawing/2012/chart" uri="{CE6537A1-D6FC-4f65-9D91-7224C49458BB}">
                  <c15:dlblFieldTable>
                    <c15:dlblFTEntry>
                      <c15:txfldGUID>{E0217D64-01EF-442D-A34E-9FDAB463C7BD}</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300-4824-8012-C36AFFC2C4E5}"/>
                </c:ext>
                <c:ext xmlns:c15="http://schemas.microsoft.com/office/drawing/2012/chart" uri="{CE6537A1-D6FC-4f65-9D91-7224C49458BB}">
                  <c15:dlblFieldTable>
                    <c15:dlblFTEntry>
                      <c15:txfldGUID>{BA3F8BC0-6826-4ED9-BB64-2FE842D9ACBB}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300-4824-8012-C36AFFC2C4E5}"/>
                </c:ext>
                <c:ext xmlns:c15="http://schemas.microsoft.com/office/drawing/2012/chart" uri="{CE6537A1-D6FC-4f65-9D91-7224C49458BB}">
                  <c15:dlblFieldTable>
                    <c15:dlblFTEntry>
                      <c15:txfldGUID>{3404F9D7-219C-4F4F-B0EC-D71D51584AC8}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300-4824-8012-C36AFFC2C4E5}"/>
                </c:ext>
                <c:ext xmlns:c15="http://schemas.microsoft.com/office/drawing/2012/chart" uri="{CE6537A1-D6FC-4f65-9D91-7224C49458BB}">
                  <c15:dlblFieldTable>
                    <c15:dlblFTEntry>
                      <c15:txfldGUID>{EEEB87B0-1EDF-4D2F-8F23-27BB04908542}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300-4824-8012-C36AFFC2C4E5}"/>
                </c:ext>
                <c:ext xmlns:c15="http://schemas.microsoft.com/office/drawing/2012/chart" uri="{CE6537A1-D6FC-4f65-9D91-7224C49458BB}">
                  <c15:dlblFieldTable>
                    <c15:dlblFTEntry>
                      <c15:txfldGUID>{E75BF66F-C6B7-4130-A3FB-EF01886C082F}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300-4824-8012-C36AFFC2C4E5}"/>
                </c:ext>
                <c:ext xmlns:c15="http://schemas.microsoft.com/office/drawing/2012/chart" uri="{CE6537A1-D6FC-4f65-9D91-7224C49458BB}">
                  <c15:dlblFieldTable>
                    <c15:dlblFTEntry>
                      <c15:txfldGUID>{41C003F9-8F56-4CA4-860D-61D52694E456}</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300-4824-8012-C36AFFC2C4E5}"/>
                </c:ext>
                <c:ext xmlns:c15="http://schemas.microsoft.com/office/drawing/2012/chart" uri="{CE6537A1-D6FC-4f65-9D91-7224C49458BB}">
                  <c15:dlblFieldTable>
                    <c15:dlblFTEntry>
                      <c15:txfldGUID>{30697D5C-8683-4214-B53C-D3FC536FB633}</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4.4905057365901176E-2"/>
                  <c:y val="-5.518313837799256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300-4824-8012-C36AFFC2C4E5}"/>
                </c:ext>
                <c:ext xmlns:c15="http://schemas.microsoft.com/office/drawing/2012/chart" uri="{CE6537A1-D6FC-4f65-9D91-7224C49458BB}">
                  <c15:dlblFieldTable>
                    <c15:dlblFTEntry>
                      <c15:txfldGUID>{C4A8E217-005B-4A0A-92CD-BE44382BA484}</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1.8235628084250128E-2"/>
                  <c:y val="-6.9650155797595342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300-4824-8012-C36AFFC2C4E5}"/>
                </c:ext>
                <c:ext xmlns:c15="http://schemas.microsoft.com/office/drawing/2012/chart" uri="{CE6537A1-D6FC-4f65-9D91-7224C49458BB}">
                  <c15:dlblFieldTable>
                    <c15:dlblFTEntry>
                      <c15:txfldGUID>{4C928C14-BB6E-4D90-8F66-6E728B635E1E}</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xmlns:c16r2="http://schemas.microsoft.com/office/drawing/2015/06/chart">
            <c:ext xmlns:c16="http://schemas.microsoft.com/office/drawing/2014/chart" uri="{C3380CC4-5D6E-409C-BE32-E72D297353CC}">
              <c16:uniqueId val="{00000013-9300-4824-8012-C36AFFC2C4E5}"/>
            </c:ext>
          </c:extLst>
        </c:ser>
        <c:dLbls>
          <c:showLegendKey val="0"/>
          <c:showVal val="1"/>
          <c:showCatName val="0"/>
          <c:showSerName val="0"/>
          <c:showPercent val="0"/>
          <c:showBubbleSize val="0"/>
        </c:dLbls>
        <c:axId val="493471208"/>
        <c:axId val="493472384"/>
      </c:scatterChart>
      <c:valAx>
        <c:axId val="493471208"/>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472384"/>
        <c:crosses val="autoZero"/>
        <c:crossBetween val="midCat"/>
      </c:valAx>
      <c:valAx>
        <c:axId val="493472384"/>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347120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公共施設等適正管理推進事業債の元金償還が始まったこと等により元利償還金が増となっている。また、本市は普通交付税措置率の高い地方債を活用することを基本としているものの、事業費補正算入額の減少などにより算入公債費等は若干の増額となっている。その結果、実質公債費比率としては前年度比</a:t>
          </a:r>
          <a:r>
            <a:rPr kumimoji="1" lang="en-US" altLang="ja-JP" sz="1200">
              <a:latin typeface="ＭＳ ゴシック" pitchFamily="49" charset="-128"/>
              <a:ea typeface="ＭＳ ゴシック" pitchFamily="49" charset="-128"/>
            </a:rPr>
            <a:t>0.8</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6.0</a:t>
          </a:r>
          <a:r>
            <a:rPr kumimoji="1" lang="ja-JP" altLang="en-US" sz="1200">
              <a:latin typeface="ＭＳ ゴシック" pitchFamily="49" charset="-128"/>
              <a:ea typeface="ＭＳ ゴシック" pitchFamily="49" charset="-128"/>
            </a:rPr>
            <a:t>％となっている。今後も継続中の文化会館改修事業が本格化し、菰田・堀池地区活性化事業も始まることから公債費は増加していく見込みである。引き続き普通交付税算入率の高い地方債の活用を念頭に置きながら、事業費の適正化や事業実施年度の調整などの工夫による償還額の平準化に取り組み、実質公債費比率の急激な上昇を抑えて、健全な財政運営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将来負担額については、一般会計等に係る地方債の現在高が</a:t>
          </a:r>
          <a:r>
            <a:rPr kumimoji="1" lang="en-US" altLang="ja-JP" sz="1400">
              <a:latin typeface="ＭＳ ゴシック" pitchFamily="49" charset="-128"/>
              <a:ea typeface="ＭＳ ゴシック" pitchFamily="49" charset="-128"/>
            </a:rPr>
            <a:t>1,855</a:t>
          </a:r>
          <a:r>
            <a:rPr kumimoji="1" lang="ja-JP" altLang="en-US" sz="1400">
              <a:latin typeface="ＭＳ ゴシック" pitchFamily="49" charset="-128"/>
              <a:ea typeface="ＭＳ ゴシック" pitchFamily="49" charset="-128"/>
            </a:rPr>
            <a:t>百万円の減となり、それに伴い充当可能財源等における基準財政需要額算入見込額も</a:t>
          </a:r>
          <a:r>
            <a:rPr kumimoji="1" lang="en-US" altLang="ja-JP" sz="1400">
              <a:latin typeface="ＭＳ ゴシック" pitchFamily="49" charset="-128"/>
              <a:ea typeface="ＭＳ ゴシック" pitchFamily="49" charset="-128"/>
            </a:rPr>
            <a:t>1,092</a:t>
          </a:r>
          <a:r>
            <a:rPr kumimoji="1" lang="ja-JP" altLang="en-US" sz="1400">
              <a:latin typeface="ＭＳ ゴシック" pitchFamily="49" charset="-128"/>
              <a:ea typeface="ＭＳ ゴシック" pitchFamily="49" charset="-128"/>
            </a:rPr>
            <a:t>百万円の減となったものの、将来負担比率としては</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ポイントの減となった。今後も継続中の文化会館改修事業が本格化し、菰田・堀池地区活性化事業も始まることから地方債残高については注意する必要がある。また、充当可能基金についても、今後の財政運営により増減するものであり、将来負担比率について注視していく必要がある。引き続き事務事業のゼロベースからの見直し・統廃合を継続して実施していくことで、持続可能で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福岡県飯塚市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財政調整基金については、令和元年度決算歳計剰余金を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百万円積み立てた一方、財源不足が見込まれたため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百万円積み立てた一方、財源不足が見込まれたため合併特例事業債等の元金償還にあたる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百万円を積み立てた一方、事業に係る経費分等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以上の主な要因により、基金全体の残高としては、前年度より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合併特例措置の終了による地方交付税の逓減や過疎債の期間終了など、歳入の減額要素が見込まれる中、交流センター整備事業や体育館等整備事業に本格的に取り組むことになる。財政見通し上では、財政調整基金はもとより、各種基金についても取崩しを行いながら、財政収支の均衡を図っていくことが想定されている。しかしながら、本市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次行財政改革大綱において、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年度の財政調整基金と減債基金の残高の合計を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億円以上と規定しており、更なる行財政改革の推進を図っていく。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飯塚市地域振興基金　　　　　：　地域振興に関する事業を推進するため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飯塚市かんがい施設整備基金　：　かんがい施設の維持管理及び改良事業を実施するため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飯塚市ふるさと応援基金　　　：　寄附者の思いを反映した施策に活用し魅力あるまちづくりを推進するため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飯塚霊園施設管理基金　　　：　飯塚霊園施設の維持管理のため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飯塚市汚水処理施設整備基金　：　うぐいす台住宅団地汚水処理施設の整備等のため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飯塚市かんがい施設整備基金　：　かんがい施設の維持管理にかかる経費の財源として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飯塚市ふるさと応援基金　　　：　寄附額を積み立てたことによる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百万円の増、事業にかかる経費及び寄附者の思いを反映した施策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の財源として取り崩したことによる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飯塚霊園施設管理基金　　　：　霊園施設管理にかかる経費を積み立てたことによる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飯塚市汚水処理施設整備基金　：　汚水処理施設にかかる経費を積み立てたことによる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百万円の増及び運用益による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各基金の設置の目的のため、必要に応じて積立・取崩しを行う。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財政調整基金については、令和元年度決算歳計剰余金を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百万円積み立てた一方、財源不足が見込まれたため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百万円の取り崩しを行った。その結果、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合併特例措置の終了による地方交付税の逓減や過疎債の期間終了など、歳入の減額要素が見込まれる中、文化会館改修事業や菰田・堀池地区活性化事業に本格的に取り組むことになる。財政調整基金については収支均衡を図るため、取崩しを行いながらの財政運営が想定される中、その残高の確保を図るため、健全な財政運営に取り組むとともに、国債を中心とした安全かつ効果的な運用を推進し、基金運用収入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百万円積み立てた一方、財源不足が見込まれたため合併特例事業債等の元金償還にあたる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百万円を取り崩した。その結果、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増加する見込みである元利償還金の財源として、取崩しも視野に入れた財政運営が想定される中、財政調整基金と同様に、その残高の確保を図るため、健全な財政運営に取り組むとともに、国債を中心とした安全かつ効果的な運用を推進し、基金運用収入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127,552
126,045
213.96
91,202,757
89,461,887
1,127,184
33,070,027
73,589,679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9" name="正方形/長方形 48"/>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0" name="正方形/長方形 4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1" name="正方形/長方形 5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2" name="正方形/長方形 5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3" name="正方形/長方形 5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4" name="正方形/長方形 5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5" name="正方形/長方形 5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6" name="正方形/長方形 5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7" name="正方形/長方形 5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8" name="正方形/長方形 5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9" name="正方形/長方形 5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0" name="正方形/長方形 5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1" name="正方形/長方形 6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2" name="テキスト ボックス 6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地方債の現在高が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latin typeface="ＭＳ Ｐゴシック" panose="020B0600070205080204" pitchFamily="50" charset="-128"/>
              <a:ea typeface="ＭＳ Ｐゴシック" panose="020B0600070205080204" pitchFamily="50" charset="-128"/>
            </a:rPr>
            <a:t>減少、それに伴い充当可能財源等における基準財政需要額算入見込額も</a:t>
          </a:r>
          <a:r>
            <a:rPr kumimoji="1" lang="en-US" altLang="ja-JP" sz="1100">
              <a:latin typeface="ＭＳ Ｐゴシック" panose="020B0600070205080204" pitchFamily="50" charset="-128"/>
              <a:ea typeface="ＭＳ Ｐゴシック" panose="020B0600070205080204" pitchFamily="50" charset="-128"/>
            </a:rPr>
            <a:t>1,092</a:t>
          </a:r>
          <a:r>
            <a:rPr kumimoji="1" lang="ja-JP" altLang="en-US" sz="1100">
              <a:latin typeface="ＭＳ Ｐゴシック" panose="020B0600070205080204" pitchFamily="50" charset="-128"/>
              <a:ea typeface="ＭＳ Ｐゴシック" panose="020B0600070205080204" pitchFamily="50" charset="-128"/>
            </a:rPr>
            <a:t>百万円減少しており、改善しているものの、債務償還比率が類似団体と比べて高くなっている。今後も大型事業を実施する見込みであるため、事業費の適正化や事業実施年度の調整などにより、償還額の平準化に取り組み健全な財政運営を行っていく。</a:t>
          </a:r>
        </a:p>
      </xdr:txBody>
    </xdr:sp>
    <xdr:clientData/>
  </xdr:twoCellAnchor>
  <xdr:oneCellAnchor>
    <xdr:from>
      <xdr:col>57</xdr:col>
      <xdr:colOff>111125</xdr:colOff>
      <xdr:row>23</xdr:row>
      <xdr:rowOff>47625</xdr:rowOff>
    </xdr:from>
    <xdr:ext cx="349839" cy="225703"/>
    <xdr:sp macro="" textlink="">
      <xdr:nvSpPr>
        <xdr:cNvPr id="63" name="テキスト ボックス 6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4" name="直線コネクタ 6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65" name="テキスト ボックス 64"/>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66" name="直線コネクタ 6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67" name="テキスト ボックス 66"/>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8" name="直線コネクタ 6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69" name="テキスト ボックス 68"/>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0" name="直線コネクタ 6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71" name="テキスト ボックス 70"/>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2" name="直線コネクタ 7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3" name="テキスト ボックス 7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4" name="直線コネクタ 7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75" name="テキスト ボックス 74"/>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6" name="直線コネクタ 7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7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78" name="直線コネクタ 77"/>
        <xdr:cNvCxnSpPr/>
      </xdr:nvCxnSpPr>
      <xdr:spPr>
        <a:xfrm flipV="1">
          <a:off x="14793595" y="5312833"/>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79" name="債務償還比率最小値テキスト"/>
        <xdr:cNvSpPr txBox="1"/>
      </xdr:nvSpPr>
      <xdr:spPr>
        <a:xfrm>
          <a:off x="14846300" y="653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80" name="直線コネクタ 79"/>
        <xdr:cNvCxnSpPr/>
      </xdr:nvCxnSpPr>
      <xdr:spPr>
        <a:xfrm>
          <a:off x="14706600" y="653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1"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2" name="直線コネクタ 81"/>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135949</xdr:rowOff>
    </xdr:from>
    <xdr:ext cx="469744" cy="259045"/>
    <xdr:sp macro="" textlink="">
      <xdr:nvSpPr>
        <xdr:cNvPr id="83" name="債務償還比率平均値テキスト"/>
        <xdr:cNvSpPr txBox="1"/>
      </xdr:nvSpPr>
      <xdr:spPr>
        <a:xfrm>
          <a:off x="14846300" y="5536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84" name="フローチャート: 判断 83"/>
        <xdr:cNvSpPr/>
      </xdr:nvSpPr>
      <xdr:spPr>
        <a:xfrm>
          <a:off x="14744700" y="56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85" name="フローチャート: 判断 84"/>
        <xdr:cNvSpPr/>
      </xdr:nvSpPr>
      <xdr:spPr>
        <a:xfrm>
          <a:off x="14033500" y="569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86" name="フローチャート: 判断 85"/>
        <xdr:cNvSpPr/>
      </xdr:nvSpPr>
      <xdr:spPr>
        <a:xfrm>
          <a:off x="13271500" y="56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87" name="フローチャート: 判断 86"/>
        <xdr:cNvSpPr/>
      </xdr:nvSpPr>
      <xdr:spPr>
        <a:xfrm>
          <a:off x="12509500" y="57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88" name="フローチャート: 判断 87"/>
        <xdr:cNvSpPr/>
      </xdr:nvSpPr>
      <xdr:spPr>
        <a:xfrm>
          <a:off x="11747500" y="571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9" name="テキスト ボックス 8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0" name="テキスト ボックス 8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1" name="テキスト ボックス 9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2" name="テキスト ボックス 9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3" name="テキスト ボックス 9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153924</xdr:rowOff>
    </xdr:from>
    <xdr:to>
      <xdr:col>76</xdr:col>
      <xdr:colOff>73025</xdr:colOff>
      <xdr:row>30</xdr:row>
      <xdr:rowOff>84074</xdr:rowOff>
    </xdr:to>
    <xdr:sp macro="" textlink="">
      <xdr:nvSpPr>
        <xdr:cNvPr id="94" name="楕円 93"/>
        <xdr:cNvSpPr/>
      </xdr:nvSpPr>
      <xdr:spPr>
        <a:xfrm>
          <a:off x="14744700" y="58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132351</xdr:rowOff>
    </xdr:from>
    <xdr:ext cx="469744" cy="259045"/>
    <xdr:sp macro="" textlink="">
      <xdr:nvSpPr>
        <xdr:cNvPr id="95" name="債務償還比率該当値テキスト"/>
        <xdr:cNvSpPr txBox="1"/>
      </xdr:nvSpPr>
      <xdr:spPr>
        <a:xfrm>
          <a:off x="14846300" y="58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30476</xdr:rowOff>
    </xdr:from>
    <xdr:to>
      <xdr:col>72</xdr:col>
      <xdr:colOff>123825</xdr:colOff>
      <xdr:row>30</xdr:row>
      <xdr:rowOff>132076</xdr:rowOff>
    </xdr:to>
    <xdr:sp macro="" textlink="">
      <xdr:nvSpPr>
        <xdr:cNvPr id="96" name="楕円 95"/>
        <xdr:cNvSpPr/>
      </xdr:nvSpPr>
      <xdr:spPr>
        <a:xfrm>
          <a:off x="14033500" y="59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33274</xdr:rowOff>
    </xdr:from>
    <xdr:to>
      <xdr:col>76</xdr:col>
      <xdr:colOff>22225</xdr:colOff>
      <xdr:row>30</xdr:row>
      <xdr:rowOff>81276</xdr:rowOff>
    </xdr:to>
    <xdr:cxnSp macro="">
      <xdr:nvCxnSpPr>
        <xdr:cNvPr id="97" name="直線コネクタ 96"/>
        <xdr:cNvCxnSpPr/>
      </xdr:nvCxnSpPr>
      <xdr:spPr>
        <a:xfrm flipV="1">
          <a:off x="14084300" y="5948299"/>
          <a:ext cx="711200" cy="4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3201</xdr:rowOff>
    </xdr:from>
    <xdr:to>
      <xdr:col>68</xdr:col>
      <xdr:colOff>123825</xdr:colOff>
      <xdr:row>30</xdr:row>
      <xdr:rowOff>104801</xdr:rowOff>
    </xdr:to>
    <xdr:sp macro="" textlink="">
      <xdr:nvSpPr>
        <xdr:cNvPr id="98" name="楕円 97"/>
        <xdr:cNvSpPr/>
      </xdr:nvSpPr>
      <xdr:spPr>
        <a:xfrm>
          <a:off x="13271500" y="59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54001</xdr:rowOff>
    </xdr:from>
    <xdr:to>
      <xdr:col>72</xdr:col>
      <xdr:colOff>73025</xdr:colOff>
      <xdr:row>30</xdr:row>
      <xdr:rowOff>81276</xdr:rowOff>
    </xdr:to>
    <xdr:cxnSp macro="">
      <xdr:nvCxnSpPr>
        <xdr:cNvPr id="99" name="直線コネクタ 98"/>
        <xdr:cNvCxnSpPr/>
      </xdr:nvCxnSpPr>
      <xdr:spPr>
        <a:xfrm>
          <a:off x="13322300" y="5969026"/>
          <a:ext cx="762000" cy="2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56959</xdr:rowOff>
    </xdr:from>
    <xdr:to>
      <xdr:col>64</xdr:col>
      <xdr:colOff>123825</xdr:colOff>
      <xdr:row>30</xdr:row>
      <xdr:rowOff>158559</xdr:rowOff>
    </xdr:to>
    <xdr:sp macro="" textlink="">
      <xdr:nvSpPr>
        <xdr:cNvPr id="100" name="楕円 99"/>
        <xdr:cNvSpPr/>
      </xdr:nvSpPr>
      <xdr:spPr>
        <a:xfrm>
          <a:off x="12509500" y="59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54001</xdr:rowOff>
    </xdr:from>
    <xdr:to>
      <xdr:col>68</xdr:col>
      <xdr:colOff>73025</xdr:colOff>
      <xdr:row>30</xdr:row>
      <xdr:rowOff>107759</xdr:rowOff>
    </xdr:to>
    <xdr:cxnSp macro="">
      <xdr:nvCxnSpPr>
        <xdr:cNvPr id="101" name="直線コネクタ 100"/>
        <xdr:cNvCxnSpPr/>
      </xdr:nvCxnSpPr>
      <xdr:spPr>
        <a:xfrm flipV="1">
          <a:off x="12560300" y="5969026"/>
          <a:ext cx="762000" cy="5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114414</xdr:rowOff>
    </xdr:from>
    <xdr:to>
      <xdr:col>60</xdr:col>
      <xdr:colOff>123825</xdr:colOff>
      <xdr:row>30</xdr:row>
      <xdr:rowOff>44564</xdr:rowOff>
    </xdr:to>
    <xdr:sp macro="" textlink="">
      <xdr:nvSpPr>
        <xdr:cNvPr id="102" name="楕円 101"/>
        <xdr:cNvSpPr/>
      </xdr:nvSpPr>
      <xdr:spPr>
        <a:xfrm>
          <a:off x="11747500" y="585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165214</xdr:rowOff>
    </xdr:from>
    <xdr:to>
      <xdr:col>64</xdr:col>
      <xdr:colOff>73025</xdr:colOff>
      <xdr:row>30</xdr:row>
      <xdr:rowOff>107759</xdr:rowOff>
    </xdr:to>
    <xdr:cxnSp macro="">
      <xdr:nvCxnSpPr>
        <xdr:cNvPr id="103" name="直線コネクタ 102"/>
        <xdr:cNvCxnSpPr/>
      </xdr:nvCxnSpPr>
      <xdr:spPr>
        <a:xfrm>
          <a:off x="11798300" y="5908789"/>
          <a:ext cx="762000" cy="1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72200</xdr:rowOff>
    </xdr:from>
    <xdr:ext cx="469744" cy="259045"/>
    <xdr:sp macro="" textlink="">
      <xdr:nvSpPr>
        <xdr:cNvPr id="104" name="n_1aveValue債務償還比率"/>
        <xdr:cNvSpPr txBox="1"/>
      </xdr:nvSpPr>
      <xdr:spPr>
        <a:xfrm>
          <a:off x="13836727" y="547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63348</xdr:rowOff>
    </xdr:from>
    <xdr:ext cx="469744" cy="259045"/>
    <xdr:sp macro="" textlink="">
      <xdr:nvSpPr>
        <xdr:cNvPr id="105" name="n_2aveValue債務償還比率"/>
        <xdr:cNvSpPr txBox="1"/>
      </xdr:nvSpPr>
      <xdr:spPr>
        <a:xfrm>
          <a:off x="13087427" y="546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76590</xdr:rowOff>
    </xdr:from>
    <xdr:ext cx="469744" cy="259045"/>
    <xdr:sp macro="" textlink="">
      <xdr:nvSpPr>
        <xdr:cNvPr id="106" name="n_3aveValue債務償還比率"/>
        <xdr:cNvSpPr txBox="1"/>
      </xdr:nvSpPr>
      <xdr:spPr>
        <a:xfrm>
          <a:off x="12325427" y="547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91846</xdr:rowOff>
    </xdr:from>
    <xdr:ext cx="469744" cy="259045"/>
    <xdr:sp macro="" textlink="">
      <xdr:nvSpPr>
        <xdr:cNvPr id="107" name="n_4aveValue債務償還比率"/>
        <xdr:cNvSpPr txBox="1"/>
      </xdr:nvSpPr>
      <xdr:spPr>
        <a:xfrm>
          <a:off x="11563427" y="549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123203</xdr:rowOff>
    </xdr:from>
    <xdr:ext cx="469744" cy="259045"/>
    <xdr:sp macro="" textlink="">
      <xdr:nvSpPr>
        <xdr:cNvPr id="108" name="n_1mainValue債務償還比率"/>
        <xdr:cNvSpPr txBox="1"/>
      </xdr:nvSpPr>
      <xdr:spPr>
        <a:xfrm>
          <a:off x="13836727" y="603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95928</xdr:rowOff>
    </xdr:from>
    <xdr:ext cx="469744" cy="259045"/>
    <xdr:sp macro="" textlink="">
      <xdr:nvSpPr>
        <xdr:cNvPr id="109" name="n_2mainValue債務償還比率"/>
        <xdr:cNvSpPr txBox="1"/>
      </xdr:nvSpPr>
      <xdr:spPr>
        <a:xfrm>
          <a:off x="13087427" y="601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149686</xdr:rowOff>
    </xdr:from>
    <xdr:ext cx="469744" cy="259045"/>
    <xdr:sp macro="" textlink="">
      <xdr:nvSpPr>
        <xdr:cNvPr id="110" name="n_3mainValue債務償還比率"/>
        <xdr:cNvSpPr txBox="1"/>
      </xdr:nvSpPr>
      <xdr:spPr>
        <a:xfrm>
          <a:off x="12325427"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35691</xdr:rowOff>
    </xdr:from>
    <xdr:ext cx="469744" cy="259045"/>
    <xdr:sp macro="" textlink="">
      <xdr:nvSpPr>
        <xdr:cNvPr id="111" name="n_4mainValue債務償還比率"/>
        <xdr:cNvSpPr txBox="1"/>
      </xdr:nvSpPr>
      <xdr:spPr>
        <a:xfrm>
          <a:off x="11563427" y="595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2" name="正方形/長方形 11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3" name="正方形/長方形 11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4" name="正方形/長方形 11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15" name="正方形/長方形 11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16" name="テキスト ボックス 11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17" name="テキスト ボックス 11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127,552
126,045
213.96
91,202,757
89,461,887
1,127,184
33,070,027
73,589,679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127,552
126,045
213.96
91,202,757
89,461,887
1,127,184
33,070,027
73,589,679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127,552
126,045
213.96
91,202,757
89,461,887
1,127,184
33,070,027
73,589,679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旧産炭地域特有の経済構造として、生活保護率が高いなど低所得者が多く、併せて人口の減少、高齢化の進展に伴う税収等の低迷により</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と類似団体平均を大きく下回っている。今後は、第二次行財政改革後期実施計画に基づき、効果的・効率的な行政運営を推進するとともに、公民連携の推進や定住化を促進する施策を実施することにより指数の改善を図る。そのためには企業誘致の促進など産業の活性化を図り、かつ事業費の適正化や事業実施年度の平準化など、健全で持続可能な財政基盤の構築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9" name="直線コネクタ 68"/>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112835</xdr:rowOff>
    </xdr:from>
    <xdr:ext cx="762000" cy="259045"/>
    <xdr:sp macro="" textlink="">
      <xdr:nvSpPr>
        <xdr:cNvPr id="70" name="財政力平均値テキスト"/>
        <xdr:cNvSpPr txBox="1"/>
      </xdr:nvSpPr>
      <xdr:spPr>
        <a:xfrm>
          <a:off x="5041900" y="679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44450</xdr:rowOff>
    </xdr:to>
    <xdr:cxnSp macro="">
      <xdr:nvCxnSpPr>
        <xdr:cNvPr id="72" name="直線コネクタ 71"/>
        <xdr:cNvCxnSpPr/>
      </xdr:nvCxnSpPr>
      <xdr:spPr>
        <a:xfrm flipV="1">
          <a:off x="3225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74" name="テキスト ボックス 73"/>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5" name="直線コネクタ 74"/>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77" name="テキスト ボックス 76"/>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8" name="直線コネクタ 77"/>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40869</xdr:rowOff>
    </xdr:from>
    <xdr:ext cx="762000" cy="259045"/>
    <xdr:sp macro="" textlink="">
      <xdr:nvSpPr>
        <xdr:cNvPr id="89" name="財政力該当値テキスト"/>
        <xdr:cNvSpPr txBox="1"/>
      </xdr:nvSpPr>
      <xdr:spPr>
        <a:xfrm>
          <a:off x="5041900" y="741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歳入においては、地方税は</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百万円の減となったものの、法人事業税交付金が</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百万円、地方消費税交付金が</a:t>
          </a:r>
          <a:r>
            <a:rPr kumimoji="1" lang="en-US" altLang="ja-JP" sz="1300">
              <a:latin typeface="ＭＳ Ｐゴシック" panose="020B0600070205080204" pitchFamily="50" charset="-128"/>
              <a:ea typeface="ＭＳ Ｐゴシック" panose="020B0600070205080204" pitchFamily="50" charset="-128"/>
            </a:rPr>
            <a:t>503</a:t>
          </a:r>
          <a:r>
            <a:rPr kumimoji="1" lang="ja-JP" altLang="en-US" sz="1300">
              <a:latin typeface="ＭＳ Ｐゴシック" panose="020B0600070205080204" pitchFamily="50" charset="-128"/>
              <a:ea typeface="ＭＳ Ｐゴシック" panose="020B0600070205080204" pitchFamily="50" charset="-128"/>
            </a:rPr>
            <a:t>百万円増となったことにより総額が増。歳出においては、新型コロナウイルス感染症による事業の中止等も影響し総額が減となったことにより、前年度に比べ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ポイント改善している。今後の対応としては、自主財源である税収の確保に向けた施策の実施や安定した財政基盤の確立に向け既存事業のゼロベースでの見直しを継続して行っていく。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24892</xdr:rowOff>
    </xdr:to>
    <xdr:cxnSp macro="">
      <xdr:nvCxnSpPr>
        <xdr:cNvPr id="130" name="直線コネクタ 129"/>
        <xdr:cNvCxnSpPr/>
      </xdr:nvCxnSpPr>
      <xdr:spPr>
        <a:xfrm flipV="1">
          <a:off x="4114800" y="1097356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64</xdr:row>
      <xdr:rowOff>24892</xdr:rowOff>
    </xdr:to>
    <xdr:cxnSp macro="">
      <xdr:nvCxnSpPr>
        <xdr:cNvPr id="133" name="直線コネクタ 132"/>
        <xdr:cNvCxnSpPr/>
      </xdr:nvCxnSpPr>
      <xdr:spPr>
        <a:xfrm>
          <a:off x="3225800" y="1090117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5" name="テキスト ボックス 134"/>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63</xdr:row>
      <xdr:rowOff>99822</xdr:rowOff>
    </xdr:to>
    <xdr:cxnSp macro="">
      <xdr:nvCxnSpPr>
        <xdr:cNvPr id="136" name="直線コネクタ 135"/>
        <xdr:cNvCxnSpPr/>
      </xdr:nvCxnSpPr>
      <xdr:spPr>
        <a:xfrm>
          <a:off x="2336800" y="108480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38" name="テキスト ボックス 137"/>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63</xdr:row>
      <xdr:rowOff>46736</xdr:rowOff>
    </xdr:to>
    <xdr:cxnSp macro="">
      <xdr:nvCxnSpPr>
        <xdr:cNvPr id="139" name="直線コネクタ 138"/>
        <xdr:cNvCxnSpPr/>
      </xdr:nvCxnSpPr>
      <xdr:spPr>
        <a:xfrm>
          <a:off x="1447800" y="1069848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3" name="テキスト ボックス 142"/>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49" name="楕円 148"/>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50" name="財政構造の弾力性該当値テキスト"/>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1" name="楕円 150"/>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60469</xdr:rowOff>
    </xdr:from>
    <xdr:ext cx="736600" cy="259045"/>
    <xdr:sp macro="" textlink="">
      <xdr:nvSpPr>
        <xdr:cNvPr id="152" name="テキスト ボックス 151"/>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3" name="楕円 152"/>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54" name="テキスト ボックス 153"/>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167386</xdr:rowOff>
    </xdr:from>
    <xdr:to>
      <xdr:col>11</xdr:col>
      <xdr:colOff>82550</xdr:colOff>
      <xdr:row>63</xdr:row>
      <xdr:rowOff>97536</xdr:rowOff>
    </xdr:to>
    <xdr:sp macro="" textlink="">
      <xdr:nvSpPr>
        <xdr:cNvPr id="155" name="楕円 154"/>
        <xdr:cNvSpPr/>
      </xdr:nvSpPr>
      <xdr:spPr>
        <a:xfrm>
          <a:off x="2286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82313</xdr:rowOff>
    </xdr:from>
    <xdr:ext cx="762000" cy="259045"/>
    <xdr:sp macro="" textlink="">
      <xdr:nvSpPr>
        <xdr:cNvPr id="156" name="テキスト ボックス 155"/>
        <xdr:cNvSpPr txBox="1"/>
      </xdr:nvSpPr>
      <xdr:spPr>
        <a:xfrm>
          <a:off x="1955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7" name="楕円 156"/>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58" name="テキスト ボックス 157"/>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が類似団体平均を上回っているのは、ふるさと応援寄附金の受入増に伴う関連経費の増、小中学校教育用情報機器整備関連経費の増が主な要因となっている。今後も、公共施設総合管理計画の基づく施設の統廃合の推進、対費用効果の高い施策の実施、職員配置も含めた行財政改革実施計画の確実な実施など総合的な歳出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78950</xdr:rowOff>
    </xdr:from>
    <xdr:to>
      <xdr:col>23</xdr:col>
      <xdr:colOff>133350</xdr:colOff>
      <xdr:row>86</xdr:row>
      <xdr:rowOff>73730</xdr:rowOff>
    </xdr:to>
    <xdr:cxnSp macro="">
      <xdr:nvCxnSpPr>
        <xdr:cNvPr id="193" name="直線コネクタ 192"/>
        <xdr:cNvCxnSpPr/>
      </xdr:nvCxnSpPr>
      <xdr:spPr>
        <a:xfrm>
          <a:off x="4114800" y="14480750"/>
          <a:ext cx="838200" cy="33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164202</xdr:rowOff>
    </xdr:from>
    <xdr:ext cx="762000" cy="259045"/>
    <xdr:sp macro="" textlink="">
      <xdr:nvSpPr>
        <xdr:cNvPr id="194" name="人件費・物件費等の状況平均値テキスト"/>
        <xdr:cNvSpPr txBox="1"/>
      </xdr:nvSpPr>
      <xdr:spPr>
        <a:xfrm>
          <a:off x="5041900" y="14394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78950</xdr:rowOff>
    </xdr:from>
    <xdr:to>
      <xdr:col>19</xdr:col>
      <xdr:colOff>133350</xdr:colOff>
      <xdr:row>84</xdr:row>
      <xdr:rowOff>158721</xdr:rowOff>
    </xdr:to>
    <xdr:cxnSp macro="">
      <xdr:nvCxnSpPr>
        <xdr:cNvPr id="196" name="直線コネクタ 195"/>
        <xdr:cNvCxnSpPr/>
      </xdr:nvCxnSpPr>
      <xdr:spPr>
        <a:xfrm flipV="1">
          <a:off x="3225800" y="14480750"/>
          <a:ext cx="889000" cy="7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130497</xdr:rowOff>
    </xdr:from>
    <xdr:ext cx="736600" cy="259045"/>
    <xdr:sp macro="" textlink="">
      <xdr:nvSpPr>
        <xdr:cNvPr id="198" name="テキスト ボックス 197"/>
        <xdr:cNvSpPr txBox="1"/>
      </xdr:nvSpPr>
      <xdr:spPr>
        <a:xfrm>
          <a:off x="3733800" y="1418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35457</xdr:rowOff>
    </xdr:from>
    <xdr:to>
      <xdr:col>15</xdr:col>
      <xdr:colOff>82550</xdr:colOff>
      <xdr:row>84</xdr:row>
      <xdr:rowOff>158721</xdr:rowOff>
    </xdr:to>
    <xdr:cxnSp macro="">
      <xdr:nvCxnSpPr>
        <xdr:cNvPr id="199" name="直線コネクタ 198"/>
        <xdr:cNvCxnSpPr/>
      </xdr:nvCxnSpPr>
      <xdr:spPr>
        <a:xfrm>
          <a:off x="2336800" y="14437257"/>
          <a:ext cx="889000" cy="12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74113</xdr:rowOff>
    </xdr:from>
    <xdr:ext cx="762000" cy="259045"/>
    <xdr:sp macro="" textlink="">
      <xdr:nvSpPr>
        <xdr:cNvPr id="201" name="テキスト ボックス 200"/>
        <xdr:cNvSpPr txBox="1"/>
      </xdr:nvSpPr>
      <xdr:spPr>
        <a:xfrm>
          <a:off x="2844800" y="1413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28459</xdr:rowOff>
    </xdr:from>
    <xdr:to>
      <xdr:col>11</xdr:col>
      <xdr:colOff>31750</xdr:colOff>
      <xdr:row>84</xdr:row>
      <xdr:rowOff>35457</xdr:rowOff>
    </xdr:to>
    <xdr:cxnSp macro="">
      <xdr:nvCxnSpPr>
        <xdr:cNvPr id="202" name="直線コネクタ 201"/>
        <xdr:cNvCxnSpPr/>
      </xdr:nvCxnSpPr>
      <xdr:spPr>
        <a:xfrm>
          <a:off x="1447800" y="14430259"/>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31061</xdr:rowOff>
    </xdr:from>
    <xdr:ext cx="762000" cy="259045"/>
    <xdr:sp macro="" textlink="">
      <xdr:nvSpPr>
        <xdr:cNvPr id="204" name="テキスト ボックス 203"/>
        <xdr:cNvSpPr txBox="1"/>
      </xdr:nvSpPr>
      <xdr:spPr>
        <a:xfrm>
          <a:off x="1955800" y="1408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8278</xdr:rowOff>
    </xdr:from>
    <xdr:ext cx="762000" cy="259045"/>
    <xdr:sp macro="" textlink="">
      <xdr:nvSpPr>
        <xdr:cNvPr id="206" name="テキスト ボックス 205"/>
        <xdr:cNvSpPr txBox="1"/>
      </xdr:nvSpPr>
      <xdr:spPr>
        <a:xfrm>
          <a:off x="1066800" y="140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22930</xdr:rowOff>
    </xdr:from>
    <xdr:to>
      <xdr:col>23</xdr:col>
      <xdr:colOff>184150</xdr:colOff>
      <xdr:row>86</xdr:row>
      <xdr:rowOff>124530</xdr:rowOff>
    </xdr:to>
    <xdr:sp macro="" textlink="">
      <xdr:nvSpPr>
        <xdr:cNvPr id="212" name="楕円 211"/>
        <xdr:cNvSpPr/>
      </xdr:nvSpPr>
      <xdr:spPr>
        <a:xfrm>
          <a:off x="4902200" y="147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166457</xdr:rowOff>
    </xdr:from>
    <xdr:ext cx="762000" cy="259045"/>
    <xdr:sp macro="" textlink="">
      <xdr:nvSpPr>
        <xdr:cNvPr id="213" name="人件費・物件費等の状況該当値テキスト"/>
        <xdr:cNvSpPr txBox="1"/>
      </xdr:nvSpPr>
      <xdr:spPr>
        <a:xfrm>
          <a:off x="5041900" y="1473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28150</xdr:rowOff>
    </xdr:from>
    <xdr:to>
      <xdr:col>19</xdr:col>
      <xdr:colOff>184150</xdr:colOff>
      <xdr:row>84</xdr:row>
      <xdr:rowOff>129750</xdr:rowOff>
    </xdr:to>
    <xdr:sp macro="" textlink="">
      <xdr:nvSpPr>
        <xdr:cNvPr id="214" name="楕円 213"/>
        <xdr:cNvSpPr/>
      </xdr:nvSpPr>
      <xdr:spPr>
        <a:xfrm>
          <a:off x="4064000" y="1442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114527</xdr:rowOff>
    </xdr:from>
    <xdr:ext cx="736600" cy="259045"/>
    <xdr:sp macro="" textlink="">
      <xdr:nvSpPr>
        <xdr:cNvPr id="215" name="テキスト ボックス 214"/>
        <xdr:cNvSpPr txBox="1"/>
      </xdr:nvSpPr>
      <xdr:spPr>
        <a:xfrm>
          <a:off x="3733800" y="1451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107921</xdr:rowOff>
    </xdr:from>
    <xdr:to>
      <xdr:col>15</xdr:col>
      <xdr:colOff>133350</xdr:colOff>
      <xdr:row>85</xdr:row>
      <xdr:rowOff>38071</xdr:rowOff>
    </xdr:to>
    <xdr:sp macro="" textlink="">
      <xdr:nvSpPr>
        <xdr:cNvPr id="216" name="楕円 215"/>
        <xdr:cNvSpPr/>
      </xdr:nvSpPr>
      <xdr:spPr>
        <a:xfrm>
          <a:off x="3175000" y="1450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22848</xdr:rowOff>
    </xdr:from>
    <xdr:ext cx="762000" cy="259045"/>
    <xdr:sp macro="" textlink="">
      <xdr:nvSpPr>
        <xdr:cNvPr id="217" name="テキスト ボックス 216"/>
        <xdr:cNvSpPr txBox="1"/>
      </xdr:nvSpPr>
      <xdr:spPr>
        <a:xfrm>
          <a:off x="2844800" y="1459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156107</xdr:rowOff>
    </xdr:from>
    <xdr:to>
      <xdr:col>11</xdr:col>
      <xdr:colOff>82550</xdr:colOff>
      <xdr:row>84</xdr:row>
      <xdr:rowOff>86257</xdr:rowOff>
    </xdr:to>
    <xdr:sp macro="" textlink="">
      <xdr:nvSpPr>
        <xdr:cNvPr id="218" name="楕円 217"/>
        <xdr:cNvSpPr/>
      </xdr:nvSpPr>
      <xdr:spPr>
        <a:xfrm>
          <a:off x="2286000" y="1438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71034</xdr:rowOff>
    </xdr:from>
    <xdr:ext cx="762000" cy="259045"/>
    <xdr:sp macro="" textlink="">
      <xdr:nvSpPr>
        <xdr:cNvPr id="219" name="テキスト ボックス 218"/>
        <xdr:cNvSpPr txBox="1"/>
      </xdr:nvSpPr>
      <xdr:spPr>
        <a:xfrm>
          <a:off x="1955800" y="1447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149109</xdr:rowOff>
    </xdr:from>
    <xdr:to>
      <xdr:col>7</xdr:col>
      <xdr:colOff>31750</xdr:colOff>
      <xdr:row>84</xdr:row>
      <xdr:rowOff>79259</xdr:rowOff>
    </xdr:to>
    <xdr:sp macro="" textlink="">
      <xdr:nvSpPr>
        <xdr:cNvPr id="220" name="楕円 219"/>
        <xdr:cNvSpPr/>
      </xdr:nvSpPr>
      <xdr:spPr>
        <a:xfrm>
          <a:off x="1397000" y="1437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64036</xdr:rowOff>
    </xdr:from>
    <xdr:ext cx="762000" cy="259045"/>
    <xdr:sp macro="" textlink="">
      <xdr:nvSpPr>
        <xdr:cNvPr id="221" name="テキスト ボックス 220"/>
        <xdr:cNvSpPr txBox="1"/>
      </xdr:nvSpPr>
      <xdr:spPr>
        <a:xfrm>
          <a:off x="1066800" y="1446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ポイント高くなっており、今後も他団体の水準や民間給与の状況を踏まえ、給与の適正化に努める。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67129</xdr:rowOff>
    </xdr:to>
    <xdr:cxnSp macro="">
      <xdr:nvCxnSpPr>
        <xdr:cNvPr id="257" name="直線コネクタ 256"/>
        <xdr:cNvCxnSpPr/>
      </xdr:nvCxnSpPr>
      <xdr:spPr>
        <a:xfrm>
          <a:off x="16179800" y="14708414"/>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32657</xdr:rowOff>
    </xdr:to>
    <xdr:cxnSp macro="">
      <xdr:nvCxnSpPr>
        <xdr:cNvPr id="260" name="直線コネクタ 259"/>
        <xdr:cNvCxnSpPr/>
      </xdr:nvCxnSpPr>
      <xdr:spPr>
        <a:xfrm flipV="1">
          <a:off x="15290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32657</xdr:rowOff>
    </xdr:to>
    <xdr:cxnSp macro="">
      <xdr:nvCxnSpPr>
        <xdr:cNvPr id="263" name="直線コネクタ 262"/>
        <xdr:cNvCxnSpPr/>
      </xdr:nvCxnSpPr>
      <xdr:spPr>
        <a:xfrm>
          <a:off x="14401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15421</xdr:rowOff>
    </xdr:to>
    <xdr:cxnSp macro="">
      <xdr:nvCxnSpPr>
        <xdr:cNvPr id="266" name="直線コネクタ 265"/>
        <xdr:cNvCxnSpPr/>
      </xdr:nvCxnSpPr>
      <xdr:spPr>
        <a:xfrm flipV="1">
          <a:off x="13512800" y="147084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68" name="テキスト ボックス 267"/>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9" name="テキスト ボックス 278"/>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0" name="楕円 279"/>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1" name="テキスト ボックス 280"/>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2" name="楕円 281"/>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3" name="テキスト ボックス 282"/>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4" name="楕円 283"/>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5" name="テキスト ボックス 284"/>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前年度から職員数が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人減となったこと及び人口減少の影響により、前年度と比較して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人の減となっている。今後も市民サービスを維持しながらも全体的な事務事業の見直しを行い、機構改革等の取り組みを推進しつつ適正な定員管理を図る。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5715</xdr:rowOff>
    </xdr:from>
    <xdr:to>
      <xdr:col>81</xdr:col>
      <xdr:colOff>44450</xdr:colOff>
      <xdr:row>63</xdr:row>
      <xdr:rowOff>7726</xdr:rowOff>
    </xdr:to>
    <xdr:cxnSp macro="">
      <xdr:nvCxnSpPr>
        <xdr:cNvPr id="320" name="直線コネクタ 319"/>
        <xdr:cNvCxnSpPr/>
      </xdr:nvCxnSpPr>
      <xdr:spPr>
        <a:xfrm flipV="1">
          <a:off x="16179800" y="1080706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142892</xdr:rowOff>
    </xdr:from>
    <xdr:ext cx="762000" cy="259045"/>
    <xdr:sp macro="" textlink="">
      <xdr:nvSpPr>
        <xdr:cNvPr id="321" name="定員管理の状況平均値テキスト"/>
        <xdr:cNvSpPr txBox="1"/>
      </xdr:nvSpPr>
      <xdr:spPr>
        <a:xfrm>
          <a:off x="17106900" y="1060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165100</xdr:rowOff>
    </xdr:from>
    <xdr:to>
      <xdr:col>77</xdr:col>
      <xdr:colOff>44450</xdr:colOff>
      <xdr:row>63</xdr:row>
      <xdr:rowOff>7726</xdr:rowOff>
    </xdr:to>
    <xdr:cxnSp macro="">
      <xdr:nvCxnSpPr>
        <xdr:cNvPr id="323" name="直線コネクタ 322"/>
        <xdr:cNvCxnSpPr/>
      </xdr:nvCxnSpPr>
      <xdr:spPr>
        <a:xfrm>
          <a:off x="15290800" y="1079500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64681</xdr:rowOff>
    </xdr:from>
    <xdr:ext cx="736600" cy="259045"/>
    <xdr:sp macro="" textlink="">
      <xdr:nvSpPr>
        <xdr:cNvPr id="325" name="テキスト ボックス 324"/>
        <xdr:cNvSpPr txBox="1"/>
      </xdr:nvSpPr>
      <xdr:spPr>
        <a:xfrm>
          <a:off x="15798800" y="1052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157056</xdr:rowOff>
    </xdr:from>
    <xdr:to>
      <xdr:col>72</xdr:col>
      <xdr:colOff>203200</xdr:colOff>
      <xdr:row>62</xdr:row>
      <xdr:rowOff>165100</xdr:rowOff>
    </xdr:to>
    <xdr:cxnSp macro="">
      <xdr:nvCxnSpPr>
        <xdr:cNvPr id="326" name="直線コネクタ 325"/>
        <xdr:cNvCxnSpPr/>
      </xdr:nvCxnSpPr>
      <xdr:spPr>
        <a:xfrm>
          <a:off x="14401800" y="107869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54627</xdr:rowOff>
    </xdr:from>
    <xdr:ext cx="762000" cy="259045"/>
    <xdr:sp macro="" textlink="">
      <xdr:nvSpPr>
        <xdr:cNvPr id="328" name="テキスト ボックス 327"/>
        <xdr:cNvSpPr txBox="1"/>
      </xdr:nvSpPr>
      <xdr:spPr>
        <a:xfrm>
          <a:off x="14909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132927</xdr:rowOff>
    </xdr:from>
    <xdr:to>
      <xdr:col>68</xdr:col>
      <xdr:colOff>152400</xdr:colOff>
      <xdr:row>62</xdr:row>
      <xdr:rowOff>157056</xdr:rowOff>
    </xdr:to>
    <xdr:cxnSp macro="">
      <xdr:nvCxnSpPr>
        <xdr:cNvPr id="329" name="直線コネクタ 328"/>
        <xdr:cNvCxnSpPr/>
      </xdr:nvCxnSpPr>
      <xdr:spPr>
        <a:xfrm>
          <a:off x="13512800" y="107628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39" name="楕円 338"/>
        <xdr:cNvSpPr/>
      </xdr:nvSpPr>
      <xdr:spPr>
        <a:xfrm>
          <a:off x="16967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98442</xdr:rowOff>
    </xdr:from>
    <xdr:ext cx="762000" cy="259045"/>
    <xdr:sp macro="" textlink="">
      <xdr:nvSpPr>
        <xdr:cNvPr id="340" name="定員管理の状況該当値テキスト"/>
        <xdr:cNvSpPr txBox="1"/>
      </xdr:nvSpPr>
      <xdr:spPr>
        <a:xfrm>
          <a:off x="17106900" y="1072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128376</xdr:rowOff>
    </xdr:from>
    <xdr:to>
      <xdr:col>77</xdr:col>
      <xdr:colOff>95250</xdr:colOff>
      <xdr:row>63</xdr:row>
      <xdr:rowOff>58526</xdr:rowOff>
    </xdr:to>
    <xdr:sp macro="" textlink="">
      <xdr:nvSpPr>
        <xdr:cNvPr id="341" name="楕円 340"/>
        <xdr:cNvSpPr/>
      </xdr:nvSpPr>
      <xdr:spPr>
        <a:xfrm>
          <a:off x="161290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43303</xdr:rowOff>
    </xdr:from>
    <xdr:ext cx="736600" cy="259045"/>
    <xdr:sp macro="" textlink="">
      <xdr:nvSpPr>
        <xdr:cNvPr id="342" name="テキスト ボックス 341"/>
        <xdr:cNvSpPr txBox="1"/>
      </xdr:nvSpPr>
      <xdr:spPr>
        <a:xfrm>
          <a:off x="15798800" y="1084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114300</xdr:rowOff>
    </xdr:from>
    <xdr:to>
      <xdr:col>73</xdr:col>
      <xdr:colOff>44450</xdr:colOff>
      <xdr:row>63</xdr:row>
      <xdr:rowOff>44450</xdr:rowOff>
    </xdr:to>
    <xdr:sp macro="" textlink="">
      <xdr:nvSpPr>
        <xdr:cNvPr id="343" name="楕円 342"/>
        <xdr:cNvSpPr/>
      </xdr:nvSpPr>
      <xdr:spPr>
        <a:xfrm>
          <a:off x="15240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44" name="テキスト ボックス 343"/>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106256</xdr:rowOff>
    </xdr:from>
    <xdr:to>
      <xdr:col>68</xdr:col>
      <xdr:colOff>203200</xdr:colOff>
      <xdr:row>63</xdr:row>
      <xdr:rowOff>36406</xdr:rowOff>
    </xdr:to>
    <xdr:sp macro="" textlink="">
      <xdr:nvSpPr>
        <xdr:cNvPr id="345" name="楕円 344"/>
        <xdr:cNvSpPr/>
      </xdr:nvSpPr>
      <xdr:spPr>
        <a:xfrm>
          <a:off x="14351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46583</xdr:rowOff>
    </xdr:from>
    <xdr:ext cx="762000" cy="259045"/>
    <xdr:sp macro="" textlink="">
      <xdr:nvSpPr>
        <xdr:cNvPr id="346" name="テキスト ボックス 345"/>
        <xdr:cNvSpPr txBox="1"/>
      </xdr:nvSpPr>
      <xdr:spPr>
        <a:xfrm>
          <a:off x="14020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47" name="楕円 346"/>
        <xdr:cNvSpPr/>
      </xdr:nvSpPr>
      <xdr:spPr>
        <a:xfrm>
          <a:off x="13462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22454</xdr:rowOff>
    </xdr:from>
    <xdr:ext cx="762000" cy="259045"/>
    <xdr:sp macro="" textlink="">
      <xdr:nvSpPr>
        <xdr:cNvPr id="348" name="テキスト ボックス 347"/>
        <xdr:cNvSpPr txBox="1"/>
      </xdr:nvSpPr>
      <xdr:spPr>
        <a:xfrm>
          <a:off x="13131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年度から公共施設等適正管理推進事業債等の元金償還が始まったことにより元利償還額が</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百万円の増となったが、交付税算入公債費についても</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百万円の増となっており、単年度の実質公債費比率について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ヶ年平均の実質公債費比率のついては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ている。今後も菰田・堀池地区活性化事業などの大型事業が計画されており、健全な財政運営に努めるため、事業費の適正化や事業実施年度の調整、低利での借入方法の検討などにより、償還額の平準化及び実質公債費比率の急激な上昇を抑え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41</xdr:row>
      <xdr:rowOff>35983</xdr:rowOff>
    </xdr:to>
    <xdr:cxnSp macro="">
      <xdr:nvCxnSpPr>
        <xdr:cNvPr id="381" name="直線コネクタ 380"/>
        <xdr:cNvCxnSpPr/>
      </xdr:nvCxnSpPr>
      <xdr:spPr>
        <a:xfrm>
          <a:off x="16179800" y="700108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2"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143087</xdr:rowOff>
    </xdr:to>
    <xdr:cxnSp macro="">
      <xdr:nvCxnSpPr>
        <xdr:cNvPr id="384" name="直線コネクタ 383"/>
        <xdr:cNvCxnSpPr/>
      </xdr:nvCxnSpPr>
      <xdr:spPr>
        <a:xfrm>
          <a:off x="15290800" y="69286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86" name="テキスト ボックス 385"/>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70696</xdr:rowOff>
    </xdr:to>
    <xdr:cxnSp macro="">
      <xdr:nvCxnSpPr>
        <xdr:cNvPr id="387" name="直線コネクタ 386"/>
        <xdr:cNvCxnSpPr/>
      </xdr:nvCxnSpPr>
      <xdr:spPr>
        <a:xfrm>
          <a:off x="14401800" y="69206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89" name="テキスト ボックス 388"/>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86783</xdr:rowOff>
    </xdr:to>
    <xdr:cxnSp macro="">
      <xdr:nvCxnSpPr>
        <xdr:cNvPr id="390" name="直線コネクタ 389"/>
        <xdr:cNvCxnSpPr/>
      </xdr:nvCxnSpPr>
      <xdr:spPr>
        <a:xfrm flipV="1">
          <a:off x="13512800" y="69206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2" name="テキスト ボックス 391"/>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4" name="テキスト ボックス 393"/>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1" name="公債費負担の状況該当値テキスト"/>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2" name="楕円 401"/>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403" name="テキスト ボックス 402"/>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4" name="楕円 403"/>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5" name="テキスト ボックス 404"/>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6" name="楕円 405"/>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7" name="テキスト ボックス 406"/>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8" name="楕円 407"/>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9" name="テキスト ボックス 408"/>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将来負担額については、地方債の現在高が</a:t>
          </a:r>
          <a:r>
            <a:rPr kumimoji="1" lang="en-US" altLang="ja-JP" sz="1300">
              <a:latin typeface="ＭＳ Ｐゴシック" panose="020B0600070205080204" pitchFamily="50" charset="-128"/>
              <a:ea typeface="ＭＳ Ｐゴシック" panose="020B0600070205080204" pitchFamily="50" charset="-128"/>
            </a:rPr>
            <a:t>1,855</a:t>
          </a:r>
          <a:r>
            <a:rPr kumimoji="1" lang="ja-JP" altLang="en-US" sz="1300">
              <a:latin typeface="ＭＳ Ｐゴシック" panose="020B0600070205080204" pitchFamily="50" charset="-128"/>
              <a:ea typeface="ＭＳ Ｐゴシック" panose="020B0600070205080204" pitchFamily="50" charset="-128"/>
            </a:rPr>
            <a:t>百万円の減となり、それに伴い充当可能財源における交付税算入見込額も</a:t>
          </a:r>
          <a:r>
            <a:rPr kumimoji="1" lang="en-US" altLang="ja-JP" sz="1300">
              <a:latin typeface="ＭＳ Ｐゴシック" panose="020B0600070205080204" pitchFamily="50" charset="-128"/>
              <a:ea typeface="ＭＳ Ｐゴシック" panose="020B0600070205080204" pitchFamily="50" charset="-128"/>
            </a:rPr>
            <a:t>1,092</a:t>
          </a:r>
          <a:r>
            <a:rPr kumimoji="1" lang="ja-JP" altLang="en-US" sz="1300">
              <a:latin typeface="ＭＳ Ｐゴシック" panose="020B0600070205080204" pitchFamily="50" charset="-128"/>
              <a:ea typeface="ＭＳ Ｐゴシック" panose="020B0600070205080204" pitchFamily="50" charset="-128"/>
            </a:rPr>
            <a:t>百万円の減となったものの、将来負担比率としては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ポイントの減となった。今後も大型事業を実施する見込みであるため、計画的な実施や事業費の適正化を常に意識し、交付税措置率の高い地方債を活用することにより将来負担の適正化を図る。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44238</xdr:rowOff>
    </xdr:from>
    <xdr:to>
      <xdr:col>81</xdr:col>
      <xdr:colOff>44450</xdr:colOff>
      <xdr:row>15</xdr:row>
      <xdr:rowOff>146791</xdr:rowOff>
    </xdr:to>
    <xdr:cxnSp macro="">
      <xdr:nvCxnSpPr>
        <xdr:cNvPr id="443" name="直線コネクタ 442"/>
        <xdr:cNvCxnSpPr/>
      </xdr:nvCxnSpPr>
      <xdr:spPr>
        <a:xfrm flipV="1">
          <a:off x="16179800" y="2615988"/>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14516</xdr:rowOff>
    </xdr:from>
    <xdr:ext cx="762000" cy="259045"/>
    <xdr:sp macro="" textlink="">
      <xdr:nvSpPr>
        <xdr:cNvPr id="444" name="将来負担の状況平均値テキスト"/>
        <xdr:cNvSpPr txBox="1"/>
      </xdr:nvSpPr>
      <xdr:spPr>
        <a:xfrm>
          <a:off x="17106900" y="2243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5" name="フローチャート: 判断 444"/>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146791</xdr:rowOff>
    </xdr:from>
    <xdr:to>
      <xdr:col>77</xdr:col>
      <xdr:colOff>44450</xdr:colOff>
      <xdr:row>16</xdr:row>
      <xdr:rowOff>23601</xdr:rowOff>
    </xdr:to>
    <xdr:cxnSp macro="">
      <xdr:nvCxnSpPr>
        <xdr:cNvPr id="446" name="直線コネクタ 445"/>
        <xdr:cNvCxnSpPr/>
      </xdr:nvCxnSpPr>
      <xdr:spPr>
        <a:xfrm flipV="1">
          <a:off x="15290800" y="271854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7" name="フローチャート: 判断 446"/>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8" name="テキスト ボックス 447"/>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23601</xdr:rowOff>
    </xdr:from>
    <xdr:to>
      <xdr:col>72</xdr:col>
      <xdr:colOff>203200</xdr:colOff>
      <xdr:row>17</xdr:row>
      <xdr:rowOff>8996</xdr:rowOff>
    </xdr:to>
    <xdr:cxnSp macro="">
      <xdr:nvCxnSpPr>
        <xdr:cNvPr id="449" name="直線コネクタ 448"/>
        <xdr:cNvCxnSpPr/>
      </xdr:nvCxnSpPr>
      <xdr:spPr>
        <a:xfrm flipV="1">
          <a:off x="14401800" y="2766801"/>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112607</xdr:rowOff>
    </xdr:from>
    <xdr:to>
      <xdr:col>68</xdr:col>
      <xdr:colOff>152400</xdr:colOff>
      <xdr:row>17</xdr:row>
      <xdr:rowOff>8996</xdr:rowOff>
    </xdr:to>
    <xdr:cxnSp macro="">
      <xdr:nvCxnSpPr>
        <xdr:cNvPr id="452" name="直線コネクタ 451"/>
        <xdr:cNvCxnSpPr/>
      </xdr:nvCxnSpPr>
      <xdr:spPr>
        <a:xfrm>
          <a:off x="13512800" y="2684357"/>
          <a:ext cx="889000" cy="23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164888</xdr:rowOff>
    </xdr:from>
    <xdr:to>
      <xdr:col>68</xdr:col>
      <xdr:colOff>203200</xdr:colOff>
      <xdr:row>15</xdr:row>
      <xdr:rowOff>95038</xdr:rowOff>
    </xdr:to>
    <xdr:sp macro="" textlink="">
      <xdr:nvSpPr>
        <xdr:cNvPr id="453" name="フローチャート: 判断 452"/>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4" name="テキスト ボックス 453"/>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5" name="フローチャート: 判断 454"/>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6" name="テキスト ボックス 455"/>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164888</xdr:rowOff>
    </xdr:from>
    <xdr:to>
      <xdr:col>81</xdr:col>
      <xdr:colOff>95250</xdr:colOff>
      <xdr:row>15</xdr:row>
      <xdr:rowOff>95038</xdr:rowOff>
    </xdr:to>
    <xdr:sp macro="" textlink="">
      <xdr:nvSpPr>
        <xdr:cNvPr id="462" name="楕円 461"/>
        <xdr:cNvSpPr/>
      </xdr:nvSpPr>
      <xdr:spPr>
        <a:xfrm>
          <a:off x="169672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136965</xdr:rowOff>
    </xdr:from>
    <xdr:ext cx="762000" cy="259045"/>
    <xdr:sp macro="" textlink="">
      <xdr:nvSpPr>
        <xdr:cNvPr id="463" name="将来負担の状況該当値テキスト"/>
        <xdr:cNvSpPr txBox="1"/>
      </xdr:nvSpPr>
      <xdr:spPr>
        <a:xfrm>
          <a:off x="17106900" y="253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95991</xdr:rowOff>
    </xdr:from>
    <xdr:to>
      <xdr:col>77</xdr:col>
      <xdr:colOff>95250</xdr:colOff>
      <xdr:row>16</xdr:row>
      <xdr:rowOff>26141</xdr:rowOff>
    </xdr:to>
    <xdr:sp macro="" textlink="">
      <xdr:nvSpPr>
        <xdr:cNvPr id="464" name="楕円 463"/>
        <xdr:cNvSpPr/>
      </xdr:nvSpPr>
      <xdr:spPr>
        <a:xfrm>
          <a:off x="16129000" y="26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10918</xdr:rowOff>
    </xdr:from>
    <xdr:ext cx="736600" cy="259045"/>
    <xdr:sp macro="" textlink="">
      <xdr:nvSpPr>
        <xdr:cNvPr id="465" name="テキスト ボックス 464"/>
        <xdr:cNvSpPr txBox="1"/>
      </xdr:nvSpPr>
      <xdr:spPr>
        <a:xfrm>
          <a:off x="15798800" y="2754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144251</xdr:rowOff>
    </xdr:from>
    <xdr:to>
      <xdr:col>73</xdr:col>
      <xdr:colOff>44450</xdr:colOff>
      <xdr:row>16</xdr:row>
      <xdr:rowOff>74401</xdr:rowOff>
    </xdr:to>
    <xdr:sp macro="" textlink="">
      <xdr:nvSpPr>
        <xdr:cNvPr id="466" name="楕円 465"/>
        <xdr:cNvSpPr/>
      </xdr:nvSpPr>
      <xdr:spPr>
        <a:xfrm>
          <a:off x="15240000" y="27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59178</xdr:rowOff>
    </xdr:from>
    <xdr:ext cx="762000" cy="259045"/>
    <xdr:sp macro="" textlink="">
      <xdr:nvSpPr>
        <xdr:cNvPr id="467" name="テキスト ボックス 466"/>
        <xdr:cNvSpPr txBox="1"/>
      </xdr:nvSpPr>
      <xdr:spPr>
        <a:xfrm>
          <a:off x="14909800" y="280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129646</xdr:rowOff>
    </xdr:from>
    <xdr:to>
      <xdr:col>68</xdr:col>
      <xdr:colOff>203200</xdr:colOff>
      <xdr:row>17</xdr:row>
      <xdr:rowOff>59796</xdr:rowOff>
    </xdr:to>
    <xdr:sp macro="" textlink="">
      <xdr:nvSpPr>
        <xdr:cNvPr id="468" name="楕円 467"/>
        <xdr:cNvSpPr/>
      </xdr:nvSpPr>
      <xdr:spPr>
        <a:xfrm>
          <a:off x="14351000" y="287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44573</xdr:rowOff>
    </xdr:from>
    <xdr:ext cx="762000" cy="259045"/>
    <xdr:sp macro="" textlink="">
      <xdr:nvSpPr>
        <xdr:cNvPr id="469" name="テキスト ボックス 468"/>
        <xdr:cNvSpPr txBox="1"/>
      </xdr:nvSpPr>
      <xdr:spPr>
        <a:xfrm>
          <a:off x="14020800" y="295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70" name="楕円 469"/>
        <xdr:cNvSpPr/>
      </xdr:nvSpPr>
      <xdr:spPr>
        <a:xfrm>
          <a:off x="13462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148184</xdr:rowOff>
    </xdr:from>
    <xdr:ext cx="762000" cy="259045"/>
    <xdr:sp macro="" textlink="">
      <xdr:nvSpPr>
        <xdr:cNvPr id="471" name="テキスト ボックス 470"/>
        <xdr:cNvSpPr txBox="1"/>
      </xdr:nvSpPr>
      <xdr:spPr>
        <a:xfrm>
          <a:off x="13131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127,552
126,045
213.96
91,202,757
89,461,887
1,127,184
33,070,027
73,589,679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会計年度任用職員の人件費増により</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ポイント増となっているが、類似団体平均と比べると</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ポイント下回っている。これは、職員数の削減を実施してきたことによるものであり、行財政改革実施計画策定年度である平成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日現在と比較して、令和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日現在の職員数は</a:t>
          </a:r>
          <a:r>
            <a:rPr kumimoji="1" lang="en-US" altLang="ja-JP" sz="1200">
              <a:latin typeface="ＭＳ Ｐゴシック" panose="020B0600070205080204" pitchFamily="50" charset="-128"/>
              <a:ea typeface="ＭＳ Ｐゴシック" panose="020B0600070205080204" pitchFamily="50" charset="-128"/>
            </a:rPr>
            <a:t>224</a:t>
          </a:r>
          <a:r>
            <a:rPr kumimoji="1" lang="ja-JP" altLang="en-US" sz="1200">
              <a:latin typeface="ＭＳ Ｐゴシック" panose="020B0600070205080204" pitchFamily="50" charset="-128"/>
              <a:ea typeface="ＭＳ Ｐゴシック" panose="020B0600070205080204" pitchFamily="50" charset="-128"/>
            </a:rPr>
            <a:t>人減となっている。今後も市民サービスを維持しながら事務事業の見直し、機構改革等の取り組みを推進し、適正な定員管理のもと人件費の抑制を図る。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36</xdr:row>
      <xdr:rowOff>20320</xdr:rowOff>
    </xdr:to>
    <xdr:cxnSp macro="">
      <xdr:nvCxnSpPr>
        <xdr:cNvPr id="66" name="直線コネクタ 65"/>
        <xdr:cNvCxnSpPr/>
      </xdr:nvCxnSpPr>
      <xdr:spPr>
        <a:xfrm>
          <a:off x="3987800" y="597916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35</xdr:row>
      <xdr:rowOff>1270</xdr:rowOff>
    </xdr:to>
    <xdr:cxnSp macro="">
      <xdr:nvCxnSpPr>
        <xdr:cNvPr id="69" name="直線コネクタ 68"/>
        <xdr:cNvCxnSpPr/>
      </xdr:nvCxnSpPr>
      <xdr:spPr>
        <a:xfrm flipV="1">
          <a:off x="3098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1270</xdr:rowOff>
    </xdr:to>
    <xdr:cxnSp macro="">
      <xdr:nvCxnSpPr>
        <xdr:cNvPr id="72" name="直線コネクタ 71"/>
        <xdr:cNvCxnSpPr/>
      </xdr:nvCxnSpPr>
      <xdr:spPr>
        <a:xfrm>
          <a:off x="2209800" y="598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34</xdr:row>
      <xdr:rowOff>165100</xdr:rowOff>
    </xdr:to>
    <xdr:cxnSp macro="">
      <xdr:nvCxnSpPr>
        <xdr:cNvPr id="75" name="直線コネクタ 74"/>
        <xdr:cNvCxnSpPr/>
      </xdr:nvCxnSpPr>
      <xdr:spPr>
        <a:xfrm flipV="1">
          <a:off x="1320800" y="598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7" name="楕円 86"/>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88" name="テキスト ボックス 87"/>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9" name="楕円 88"/>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90" name="テキスト ボックス 89"/>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93" name="楕円 92"/>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54627</xdr:rowOff>
    </xdr:from>
    <xdr:ext cx="762000" cy="259045"/>
    <xdr:sp macro="" textlink="">
      <xdr:nvSpPr>
        <xdr:cNvPr id="94" name="テキスト ボックス 93"/>
        <xdr:cNvSpPr txBox="1"/>
      </xdr:nvSpPr>
      <xdr:spPr>
        <a:xfrm>
          <a:off x="939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臨時職員賃金等の減により前年度比</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ポイントの減となり、類似団体平均と比べても</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ポイント低くなっている。今後も長期継続契約の推進などの委託業務内容の見直しなど、物件費の水準を低く保つための取り組みを行う。</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15</xdr:row>
      <xdr:rowOff>107950</xdr:rowOff>
    </xdr:to>
    <xdr:cxnSp macro="">
      <xdr:nvCxnSpPr>
        <xdr:cNvPr id="129" name="直線コネクタ 128"/>
        <xdr:cNvCxnSpPr/>
      </xdr:nvCxnSpPr>
      <xdr:spPr>
        <a:xfrm flipV="1">
          <a:off x="15671800" y="2396671"/>
          <a:ext cx="8382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30"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154214</xdr:rowOff>
    </xdr:to>
    <xdr:cxnSp macro="">
      <xdr:nvCxnSpPr>
        <xdr:cNvPr id="132" name="直線コネクタ 131"/>
        <xdr:cNvCxnSpPr/>
      </xdr:nvCxnSpPr>
      <xdr:spPr>
        <a:xfrm flipV="1">
          <a:off x="14782800" y="2679700"/>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34" name="テキスト ボックス 133"/>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99786</xdr:rowOff>
    </xdr:from>
    <xdr:to>
      <xdr:col>73</xdr:col>
      <xdr:colOff>180975</xdr:colOff>
      <xdr:row>16</xdr:row>
      <xdr:rowOff>154214</xdr:rowOff>
    </xdr:to>
    <xdr:cxnSp macro="">
      <xdr:nvCxnSpPr>
        <xdr:cNvPr id="135" name="直線コネクタ 134"/>
        <xdr:cNvCxnSpPr/>
      </xdr:nvCxnSpPr>
      <xdr:spPr>
        <a:xfrm>
          <a:off x="13893800" y="2842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7" name="テキスト ボックス 136"/>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99786</xdr:rowOff>
    </xdr:to>
    <xdr:cxnSp macro="">
      <xdr:nvCxnSpPr>
        <xdr:cNvPr id="138" name="直線コネクタ 137"/>
        <xdr:cNvCxnSpPr/>
      </xdr:nvCxnSpPr>
      <xdr:spPr>
        <a:xfrm>
          <a:off x="13004800" y="26797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macro="" textlink="">
      <xdr:nvSpPr>
        <xdr:cNvPr id="142" name="テキスト ボックス 141"/>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48" name="楕円 147"/>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133548</xdr:rowOff>
    </xdr:from>
    <xdr:ext cx="762000" cy="259045"/>
    <xdr:sp macro="" textlink="">
      <xdr:nvSpPr>
        <xdr:cNvPr id="149" name="物件費該当値テキスト"/>
        <xdr:cNvSpPr txBox="1"/>
      </xdr:nvSpPr>
      <xdr:spPr>
        <a:xfrm>
          <a:off x="165989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0" name="楕円 149"/>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51" name="テキスト ボックス 150"/>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103414</xdr:rowOff>
    </xdr:from>
    <xdr:to>
      <xdr:col>74</xdr:col>
      <xdr:colOff>31750</xdr:colOff>
      <xdr:row>17</xdr:row>
      <xdr:rowOff>33564</xdr:rowOff>
    </xdr:to>
    <xdr:sp macro="" textlink="">
      <xdr:nvSpPr>
        <xdr:cNvPr id="152" name="楕円 151"/>
        <xdr:cNvSpPr/>
      </xdr:nvSpPr>
      <xdr:spPr>
        <a:xfrm>
          <a:off x="14732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43741</xdr:rowOff>
    </xdr:from>
    <xdr:ext cx="762000" cy="259045"/>
    <xdr:sp macro="" textlink="">
      <xdr:nvSpPr>
        <xdr:cNvPr id="153" name="テキスト ボックス 152"/>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48986</xdr:rowOff>
    </xdr:from>
    <xdr:to>
      <xdr:col>69</xdr:col>
      <xdr:colOff>142875</xdr:colOff>
      <xdr:row>16</xdr:row>
      <xdr:rowOff>150586</xdr:rowOff>
    </xdr:to>
    <xdr:sp macro="" textlink="">
      <xdr:nvSpPr>
        <xdr:cNvPr id="154" name="楕円 153"/>
        <xdr:cNvSpPr/>
      </xdr:nvSpPr>
      <xdr:spPr>
        <a:xfrm>
          <a:off x="13843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160763</xdr:rowOff>
    </xdr:from>
    <xdr:ext cx="762000" cy="259045"/>
    <xdr:sp macro="" textlink="">
      <xdr:nvSpPr>
        <xdr:cNvPr id="155" name="テキスト ボックス 154"/>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扶助費に係る経常収支比率が類似団体を大きく上回っているが、旧産炭地域特有の経済構造として、生活保護率が高いなど低所得者が多いことが大きな要因である。しかし最近では、就労支援等自立に向けた取り組みの強化を継続実施していることもあり、生活保護率は減少傾向となっている。一方では障がい児通所支援事業及び障がい者自立支援事業関連経費の増加が著しく、今後は適正な給付のあり方を検討するなど増大する扶助費の適正化を図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58</xdr:row>
      <xdr:rowOff>29028</xdr:rowOff>
    </xdr:to>
    <xdr:cxnSp macro="">
      <xdr:nvCxnSpPr>
        <xdr:cNvPr id="192" name="直線コネクタ 191"/>
        <xdr:cNvCxnSpPr/>
      </xdr:nvCxnSpPr>
      <xdr:spPr>
        <a:xfrm flipV="1">
          <a:off x="3987800" y="98751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93"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58</xdr:row>
      <xdr:rowOff>29028</xdr:rowOff>
    </xdr:to>
    <xdr:cxnSp macro="">
      <xdr:nvCxnSpPr>
        <xdr:cNvPr id="195" name="直線コネクタ 194"/>
        <xdr:cNvCxnSpPr/>
      </xdr:nvCxnSpPr>
      <xdr:spPr>
        <a:xfrm>
          <a:off x="3098800" y="9962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7" name="テキスト ボックス 196"/>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18143</xdr:rowOff>
    </xdr:to>
    <xdr:cxnSp macro="">
      <xdr:nvCxnSpPr>
        <xdr:cNvPr id="198" name="直線コネクタ 197"/>
        <xdr:cNvCxnSpPr/>
      </xdr:nvCxnSpPr>
      <xdr:spPr>
        <a:xfrm>
          <a:off x="2209800" y="991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146050</xdr:rowOff>
    </xdr:to>
    <xdr:cxnSp macro="">
      <xdr:nvCxnSpPr>
        <xdr:cNvPr id="201" name="直線コネクタ 200"/>
        <xdr:cNvCxnSpPr/>
      </xdr:nvCxnSpPr>
      <xdr:spPr>
        <a:xfrm>
          <a:off x="1320800" y="9853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05" name="テキスト ボックス 204"/>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1" name="楕円 210"/>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2"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13" name="楕円 212"/>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4" name="テキスト ボックス 213"/>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5" name="楕円 214"/>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6" name="テキスト ボックス 215"/>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7" name="楕円 216"/>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8" name="テキスト ボックス 217"/>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9" name="楕円 218"/>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20" name="テキスト ボックス 219"/>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類似団体平均と比較して</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高くなっている。原因としては、高齢化の進展等に伴い、後期高齢者医療、介護保険などの特別会計への繰出金が増加傾向にあること、道路等の維持管理経費が増加傾向にあることが挙げられる。特別会計の繰出金については、今後も健康づくり事業や介護予防事業等の推進に取り組み、医療費・サービス給付費の適正化と保険料の見直しや徴収強化による収入増に取り組み、負担額を減らすよう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58</xdr:row>
      <xdr:rowOff>127000</xdr:rowOff>
    </xdr:to>
    <xdr:cxnSp macro="">
      <xdr:nvCxnSpPr>
        <xdr:cNvPr id="255" name="直線コネクタ 254"/>
        <xdr:cNvCxnSpPr/>
      </xdr:nvCxnSpPr>
      <xdr:spPr>
        <a:xfrm>
          <a:off x="15671800" y="100166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6"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72572</xdr:rowOff>
    </xdr:from>
    <xdr:to>
      <xdr:col>78</xdr:col>
      <xdr:colOff>69850</xdr:colOff>
      <xdr:row>58</xdr:row>
      <xdr:rowOff>72572</xdr:rowOff>
    </xdr:to>
    <xdr:cxnSp macro="">
      <xdr:nvCxnSpPr>
        <xdr:cNvPr id="258" name="直線コネクタ 257"/>
        <xdr:cNvCxnSpPr/>
      </xdr:nvCxnSpPr>
      <xdr:spPr>
        <a:xfrm>
          <a:off x="14782800" y="10016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60" name="テキスト ボックス 259"/>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72572</xdr:rowOff>
    </xdr:to>
    <xdr:cxnSp macro="">
      <xdr:nvCxnSpPr>
        <xdr:cNvPr id="261" name="直線コネクタ 260"/>
        <xdr:cNvCxnSpPr/>
      </xdr:nvCxnSpPr>
      <xdr:spPr>
        <a:xfrm>
          <a:off x="13893800" y="9994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3" name="テキスト ボックス 262"/>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50800</xdr:rowOff>
    </xdr:to>
    <xdr:cxnSp macro="">
      <xdr:nvCxnSpPr>
        <xdr:cNvPr id="264" name="直線コネクタ 263"/>
        <xdr:cNvCxnSpPr/>
      </xdr:nvCxnSpPr>
      <xdr:spPr>
        <a:xfrm>
          <a:off x="13004800" y="9951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6" name="テキスト ボックス 265"/>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8" name="テキスト ボックス 267"/>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4" name="楕円 273"/>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5"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6" name="楕円 275"/>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77" name="テキスト ボックス 276"/>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8" name="楕円 277"/>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108149</xdr:rowOff>
    </xdr:from>
    <xdr:ext cx="762000" cy="259045"/>
    <xdr:sp macro="" textlink="">
      <xdr:nvSpPr>
        <xdr:cNvPr id="279" name="テキスト ボックス 278"/>
        <xdr:cNvSpPr txBox="1"/>
      </xdr:nvSpPr>
      <xdr:spPr>
        <a:xfrm>
          <a:off x="14401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80" name="楕円 279"/>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81" name="テキスト ボックス 280"/>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82" name="楕円 281"/>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83" name="テキスト ボックス 282"/>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類似団体平均に比べ経常収支比率が高くなっている主な要因として、企業会計・一部事務組合等をはじめとする各種補助金の経費が高いことが挙げられる。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今後も負担金・補助金等については、合理化・適正化を図っていく必要がある。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38</xdr:row>
      <xdr:rowOff>35560</xdr:rowOff>
    </xdr:to>
    <xdr:cxnSp macro="">
      <xdr:nvCxnSpPr>
        <xdr:cNvPr id="314" name="直線コネクタ 313"/>
        <xdr:cNvCxnSpPr/>
      </xdr:nvCxnSpPr>
      <xdr:spPr>
        <a:xfrm flipV="1">
          <a:off x="15671800" y="65140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38</xdr:row>
      <xdr:rowOff>35560</xdr:rowOff>
    </xdr:to>
    <xdr:cxnSp macro="">
      <xdr:nvCxnSpPr>
        <xdr:cNvPr id="317" name="直線コネクタ 316"/>
        <xdr:cNvCxnSpPr/>
      </xdr:nvCxnSpPr>
      <xdr:spPr>
        <a:xfrm>
          <a:off x="14782800" y="623062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9" name="テキスト ボックス 318"/>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37</xdr:row>
      <xdr:rowOff>42418</xdr:rowOff>
    </xdr:to>
    <xdr:cxnSp macro="">
      <xdr:nvCxnSpPr>
        <xdr:cNvPr id="320" name="直線コネクタ 319"/>
        <xdr:cNvCxnSpPr/>
      </xdr:nvCxnSpPr>
      <xdr:spPr>
        <a:xfrm flipV="1">
          <a:off x="13893800" y="62306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2" name="テキスト ボックス 321"/>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42418</xdr:rowOff>
    </xdr:to>
    <xdr:cxnSp macro="">
      <xdr:nvCxnSpPr>
        <xdr:cNvPr id="323" name="直線コネクタ 322"/>
        <xdr:cNvCxnSpPr/>
      </xdr:nvCxnSpPr>
      <xdr:spPr>
        <a:xfrm>
          <a:off x="13004800" y="63586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5" name="テキスト ボックス 324"/>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7" name="テキスト ボックス 326"/>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33" name="楕円 332"/>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34" name="補助費等該当値テキスト"/>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156210</xdr:rowOff>
    </xdr:from>
    <xdr:to>
      <xdr:col>78</xdr:col>
      <xdr:colOff>120650</xdr:colOff>
      <xdr:row>38</xdr:row>
      <xdr:rowOff>86360</xdr:rowOff>
    </xdr:to>
    <xdr:sp macro="" textlink="">
      <xdr:nvSpPr>
        <xdr:cNvPr id="335" name="楕円 334"/>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36" name="テキスト ボックス 335"/>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7" name="楕円 336"/>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93997</xdr:rowOff>
    </xdr:from>
    <xdr:ext cx="762000" cy="259045"/>
    <xdr:sp macro="" textlink="">
      <xdr:nvSpPr>
        <xdr:cNvPr id="338" name="テキスト ボックス 337"/>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9" name="楕円 338"/>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40" name="テキスト ボックス 339"/>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41" name="楕円 340"/>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42" name="テキスト ボックス 341"/>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については、公共施設等適正化推進事業債、臨時財政対策債の元金償還開始などの理由で徐々に増加している。今後も継続中の文化会館改修事業が本格化し、菰田・堀池地区活性化事業も始まることから公債費は増加していく見込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健全な財政運営に努めるため、事業費の適正化や事業実施年度の分散などにより公債費負担の均衡を図る必要がある。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26307</xdr:rowOff>
    </xdr:from>
    <xdr:to>
      <xdr:col>24</xdr:col>
      <xdr:colOff>25400</xdr:colOff>
      <xdr:row>81</xdr:row>
      <xdr:rowOff>37193</xdr:rowOff>
    </xdr:to>
    <xdr:cxnSp macro="">
      <xdr:nvCxnSpPr>
        <xdr:cNvPr id="377" name="直線コネクタ 376"/>
        <xdr:cNvCxnSpPr/>
      </xdr:nvCxnSpPr>
      <xdr:spPr>
        <a:xfrm>
          <a:off x="3987800" y="139137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8" name="公債費平均値テキスト"/>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121557</xdr:rowOff>
    </xdr:from>
    <xdr:to>
      <xdr:col>19</xdr:col>
      <xdr:colOff>187325</xdr:colOff>
      <xdr:row>81</xdr:row>
      <xdr:rowOff>26307</xdr:rowOff>
    </xdr:to>
    <xdr:cxnSp macro="">
      <xdr:nvCxnSpPr>
        <xdr:cNvPr id="380" name="直線コネクタ 379"/>
        <xdr:cNvCxnSpPr/>
      </xdr:nvCxnSpPr>
      <xdr:spPr>
        <a:xfrm>
          <a:off x="3098800" y="13837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82" name="テキスト ボックス 381"/>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129721</xdr:rowOff>
    </xdr:from>
    <xdr:to>
      <xdr:col>15</xdr:col>
      <xdr:colOff>98425</xdr:colOff>
      <xdr:row>80</xdr:row>
      <xdr:rowOff>121557</xdr:rowOff>
    </xdr:to>
    <xdr:cxnSp macro="">
      <xdr:nvCxnSpPr>
        <xdr:cNvPr id="383" name="直線コネクタ 382"/>
        <xdr:cNvCxnSpPr/>
      </xdr:nvCxnSpPr>
      <xdr:spPr>
        <a:xfrm>
          <a:off x="2209800" y="136742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68234</xdr:rowOff>
    </xdr:from>
    <xdr:ext cx="762000" cy="259045"/>
    <xdr:sp macro="" textlink="">
      <xdr:nvSpPr>
        <xdr:cNvPr id="385" name="テキスト ボックス 384"/>
        <xdr:cNvSpPr txBox="1"/>
      </xdr:nvSpPr>
      <xdr:spPr>
        <a:xfrm>
          <a:off x="27178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86179</xdr:rowOff>
    </xdr:from>
    <xdr:to>
      <xdr:col>11</xdr:col>
      <xdr:colOff>9525</xdr:colOff>
      <xdr:row>79</xdr:row>
      <xdr:rowOff>129721</xdr:rowOff>
    </xdr:to>
    <xdr:cxnSp macro="">
      <xdr:nvCxnSpPr>
        <xdr:cNvPr id="386" name="直線コネクタ 385"/>
        <xdr:cNvCxnSpPr/>
      </xdr:nvCxnSpPr>
      <xdr:spPr>
        <a:xfrm>
          <a:off x="1320800" y="136307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100891</xdr:rowOff>
    </xdr:from>
    <xdr:ext cx="762000" cy="259045"/>
    <xdr:sp macro="" textlink="">
      <xdr:nvSpPr>
        <xdr:cNvPr id="388" name="テキスト ボックス 387"/>
        <xdr:cNvSpPr txBox="1"/>
      </xdr:nvSpPr>
      <xdr:spPr>
        <a:xfrm>
          <a:off x="1828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133548</xdr:rowOff>
    </xdr:from>
    <xdr:ext cx="762000" cy="259045"/>
    <xdr:sp macro="" textlink="">
      <xdr:nvSpPr>
        <xdr:cNvPr id="390" name="テキスト ボックス 389"/>
        <xdr:cNvSpPr txBox="1"/>
      </xdr:nvSpPr>
      <xdr:spPr>
        <a:xfrm>
          <a:off x="939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157843</xdr:rowOff>
    </xdr:from>
    <xdr:to>
      <xdr:col>24</xdr:col>
      <xdr:colOff>76200</xdr:colOff>
      <xdr:row>81</xdr:row>
      <xdr:rowOff>87993</xdr:rowOff>
    </xdr:to>
    <xdr:sp macro="" textlink="">
      <xdr:nvSpPr>
        <xdr:cNvPr id="396" name="楕円 395"/>
        <xdr:cNvSpPr/>
      </xdr:nvSpPr>
      <xdr:spPr>
        <a:xfrm>
          <a:off x="47752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66420</xdr:rowOff>
    </xdr:from>
    <xdr:ext cx="762000" cy="259045"/>
    <xdr:sp macro="" textlink="">
      <xdr:nvSpPr>
        <xdr:cNvPr id="397" name="公債費該当値テキスト"/>
        <xdr:cNvSpPr txBox="1"/>
      </xdr:nvSpPr>
      <xdr:spPr>
        <a:xfrm>
          <a:off x="4914900" y="137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146957</xdr:rowOff>
    </xdr:from>
    <xdr:to>
      <xdr:col>20</xdr:col>
      <xdr:colOff>38100</xdr:colOff>
      <xdr:row>81</xdr:row>
      <xdr:rowOff>77107</xdr:rowOff>
    </xdr:to>
    <xdr:sp macro="" textlink="">
      <xdr:nvSpPr>
        <xdr:cNvPr id="398" name="楕円 397"/>
        <xdr:cNvSpPr/>
      </xdr:nvSpPr>
      <xdr:spPr>
        <a:xfrm>
          <a:off x="3937000" y="138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61884</xdr:rowOff>
    </xdr:from>
    <xdr:ext cx="736600" cy="259045"/>
    <xdr:sp macro="" textlink="">
      <xdr:nvSpPr>
        <xdr:cNvPr id="399" name="テキスト ボックス 398"/>
        <xdr:cNvSpPr txBox="1"/>
      </xdr:nvSpPr>
      <xdr:spPr>
        <a:xfrm>
          <a:off x="3606800" y="1394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70757</xdr:rowOff>
    </xdr:from>
    <xdr:to>
      <xdr:col>15</xdr:col>
      <xdr:colOff>149225</xdr:colOff>
      <xdr:row>81</xdr:row>
      <xdr:rowOff>907</xdr:rowOff>
    </xdr:to>
    <xdr:sp macro="" textlink="">
      <xdr:nvSpPr>
        <xdr:cNvPr id="400" name="楕円 399"/>
        <xdr:cNvSpPr/>
      </xdr:nvSpPr>
      <xdr:spPr>
        <a:xfrm>
          <a:off x="3048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157134</xdr:rowOff>
    </xdr:from>
    <xdr:ext cx="762000" cy="259045"/>
    <xdr:sp macro="" textlink="">
      <xdr:nvSpPr>
        <xdr:cNvPr id="401" name="テキスト ボックス 400"/>
        <xdr:cNvSpPr txBox="1"/>
      </xdr:nvSpPr>
      <xdr:spPr>
        <a:xfrm>
          <a:off x="2717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78921</xdr:rowOff>
    </xdr:from>
    <xdr:to>
      <xdr:col>11</xdr:col>
      <xdr:colOff>60325</xdr:colOff>
      <xdr:row>80</xdr:row>
      <xdr:rowOff>9071</xdr:rowOff>
    </xdr:to>
    <xdr:sp macro="" textlink="">
      <xdr:nvSpPr>
        <xdr:cNvPr id="402" name="楕円 401"/>
        <xdr:cNvSpPr/>
      </xdr:nvSpPr>
      <xdr:spPr>
        <a:xfrm>
          <a:off x="2159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165298</xdr:rowOff>
    </xdr:from>
    <xdr:ext cx="762000" cy="259045"/>
    <xdr:sp macro="" textlink="">
      <xdr:nvSpPr>
        <xdr:cNvPr id="403" name="テキスト ボックス 402"/>
        <xdr:cNvSpPr txBox="1"/>
      </xdr:nvSpPr>
      <xdr:spPr>
        <a:xfrm>
          <a:off x="1828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35379</xdr:rowOff>
    </xdr:from>
    <xdr:to>
      <xdr:col>6</xdr:col>
      <xdr:colOff>171450</xdr:colOff>
      <xdr:row>79</xdr:row>
      <xdr:rowOff>136979</xdr:rowOff>
    </xdr:to>
    <xdr:sp macro="" textlink="">
      <xdr:nvSpPr>
        <xdr:cNvPr id="404" name="楕円 403"/>
        <xdr:cNvSpPr/>
      </xdr:nvSpPr>
      <xdr:spPr>
        <a:xfrm>
          <a:off x="1270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121756</xdr:rowOff>
    </xdr:from>
    <xdr:ext cx="762000" cy="259045"/>
    <xdr:sp macro="" textlink="">
      <xdr:nvSpPr>
        <xdr:cNvPr id="405" name="テキスト ボックス 404"/>
        <xdr:cNvSpPr txBox="1"/>
      </xdr:nvSpPr>
      <xdr:spPr>
        <a:xfrm>
          <a:off x="939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類似団体平均に比べ扶助費は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ポイント、補助費等は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ポイント上回っているが、人件費は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ポイント、物件費は</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8889</xdr:rowOff>
    </xdr:from>
    <xdr:to>
      <xdr:col>82</xdr:col>
      <xdr:colOff>107950</xdr:colOff>
      <xdr:row>77</xdr:row>
      <xdr:rowOff>54611</xdr:rowOff>
    </xdr:to>
    <xdr:cxnSp macro="">
      <xdr:nvCxnSpPr>
        <xdr:cNvPr id="438" name="直線コネクタ 437"/>
        <xdr:cNvCxnSpPr/>
      </xdr:nvCxnSpPr>
      <xdr:spPr>
        <a:xfrm flipV="1">
          <a:off x="15671800" y="132105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132097</xdr:rowOff>
    </xdr:from>
    <xdr:ext cx="762000" cy="259045"/>
    <xdr:sp macro="" textlink="">
      <xdr:nvSpPr>
        <xdr:cNvPr id="439" name="公債費以外平均値テキスト"/>
        <xdr:cNvSpPr txBox="1"/>
      </xdr:nvSpPr>
      <xdr:spPr>
        <a:xfrm>
          <a:off x="16598900" y="1316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54611</xdr:rowOff>
    </xdr:to>
    <xdr:cxnSp macro="">
      <xdr:nvCxnSpPr>
        <xdr:cNvPr id="441" name="直線コネクタ 440"/>
        <xdr:cNvCxnSpPr/>
      </xdr:nvCxnSpPr>
      <xdr:spPr>
        <a:xfrm>
          <a:off x="14782800" y="131572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113047</xdr:rowOff>
    </xdr:from>
    <xdr:ext cx="736600" cy="259045"/>
    <xdr:sp macro="" textlink="">
      <xdr:nvSpPr>
        <xdr:cNvPr id="443" name="テキスト ボックス 442"/>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76</xdr:row>
      <xdr:rowOff>157480</xdr:rowOff>
    </xdr:to>
    <xdr:cxnSp macro="">
      <xdr:nvCxnSpPr>
        <xdr:cNvPr id="444" name="直線コネクタ 443"/>
        <xdr:cNvCxnSpPr/>
      </xdr:nvCxnSpPr>
      <xdr:spPr>
        <a:xfrm flipV="1">
          <a:off x="13893800" y="13157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46" name="テキスト ボックス 445"/>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123190</xdr:rowOff>
    </xdr:from>
    <xdr:to>
      <xdr:col>69</xdr:col>
      <xdr:colOff>92075</xdr:colOff>
      <xdr:row>76</xdr:row>
      <xdr:rowOff>157480</xdr:rowOff>
    </xdr:to>
    <xdr:cxnSp macro="">
      <xdr:nvCxnSpPr>
        <xdr:cNvPr id="447" name="直線コネクタ 446"/>
        <xdr:cNvCxnSpPr/>
      </xdr:nvCxnSpPr>
      <xdr:spPr>
        <a:xfrm>
          <a:off x="13004800" y="129819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9" name="テキスト ボックス 448"/>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51" name="テキスト ボックス 450"/>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57" name="楕円 456"/>
        <xdr:cNvSpPr/>
      </xdr:nvSpPr>
      <xdr:spPr>
        <a:xfrm>
          <a:off x="16459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146066</xdr:rowOff>
    </xdr:from>
    <xdr:ext cx="762000" cy="259045"/>
    <xdr:sp macro="" textlink="">
      <xdr:nvSpPr>
        <xdr:cNvPr id="458" name="公債費以外該当値テキスト"/>
        <xdr:cNvSpPr txBox="1"/>
      </xdr:nvSpPr>
      <xdr:spPr>
        <a:xfrm>
          <a:off x="16598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59" name="楕円 458"/>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115588</xdr:rowOff>
    </xdr:from>
    <xdr:ext cx="736600" cy="259045"/>
    <xdr:sp macro="" textlink="">
      <xdr:nvSpPr>
        <xdr:cNvPr id="460" name="テキスト ボックス 459"/>
        <xdr:cNvSpPr txBox="1"/>
      </xdr:nvSpPr>
      <xdr:spPr>
        <a:xfrm>
          <a:off x="15290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61" name="楕円 460"/>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62" name="テキスト ボックス 461"/>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106680</xdr:rowOff>
    </xdr:from>
    <xdr:to>
      <xdr:col>69</xdr:col>
      <xdr:colOff>142875</xdr:colOff>
      <xdr:row>77</xdr:row>
      <xdr:rowOff>36830</xdr:rowOff>
    </xdr:to>
    <xdr:sp macro="" textlink="">
      <xdr:nvSpPr>
        <xdr:cNvPr id="463" name="楕円 462"/>
        <xdr:cNvSpPr/>
      </xdr:nvSpPr>
      <xdr:spPr>
        <a:xfrm>
          <a:off x="13843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21607</xdr:rowOff>
    </xdr:from>
    <xdr:ext cx="762000" cy="259045"/>
    <xdr:sp macro="" textlink="">
      <xdr:nvSpPr>
        <xdr:cNvPr id="464" name="テキスト ボックス 463"/>
        <xdr:cNvSpPr txBox="1"/>
      </xdr:nvSpPr>
      <xdr:spPr>
        <a:xfrm>
          <a:off x="13512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65" name="楕円 464"/>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66" name="テキスト ボックス 465"/>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144287</xdr:rowOff>
    </xdr:from>
    <xdr:to>
      <xdr:col>29</xdr:col>
      <xdr:colOff>127000</xdr:colOff>
      <xdr:row>15</xdr:row>
      <xdr:rowOff>49940</xdr:rowOff>
    </xdr:to>
    <xdr:cxnSp macro="">
      <xdr:nvCxnSpPr>
        <xdr:cNvPr id="52" name="直線コネクタ 51"/>
        <xdr:cNvCxnSpPr/>
      </xdr:nvCxnSpPr>
      <xdr:spPr bwMode="auto">
        <a:xfrm flipV="1">
          <a:off x="5003800" y="2592212"/>
          <a:ext cx="647700" cy="77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82774</xdr:rowOff>
    </xdr:from>
    <xdr:ext cx="762000" cy="259045"/>
    <xdr:sp macro="" textlink="">
      <xdr:nvSpPr>
        <xdr:cNvPr id="53" name="人口1人当たり決算額の推移平均値テキスト130"/>
        <xdr:cNvSpPr txBox="1"/>
      </xdr:nvSpPr>
      <xdr:spPr>
        <a:xfrm>
          <a:off x="5740400" y="270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49940</xdr:rowOff>
    </xdr:from>
    <xdr:to>
      <xdr:col>26</xdr:col>
      <xdr:colOff>50800</xdr:colOff>
      <xdr:row>15</xdr:row>
      <xdr:rowOff>94288</xdr:rowOff>
    </xdr:to>
    <xdr:cxnSp macro="">
      <xdr:nvCxnSpPr>
        <xdr:cNvPr id="55" name="直線コネクタ 54"/>
        <xdr:cNvCxnSpPr/>
      </xdr:nvCxnSpPr>
      <xdr:spPr bwMode="auto">
        <a:xfrm flipV="1">
          <a:off x="4305300" y="2669315"/>
          <a:ext cx="698500" cy="44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81076</xdr:rowOff>
    </xdr:from>
    <xdr:ext cx="736600" cy="259045"/>
    <xdr:sp macro="" textlink="">
      <xdr:nvSpPr>
        <xdr:cNvPr id="57" name="テキスト ボックス 56"/>
        <xdr:cNvSpPr txBox="1"/>
      </xdr:nvSpPr>
      <xdr:spPr>
        <a:xfrm>
          <a:off x="4622800" y="287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91872</xdr:rowOff>
    </xdr:from>
    <xdr:to>
      <xdr:col>22</xdr:col>
      <xdr:colOff>114300</xdr:colOff>
      <xdr:row>15</xdr:row>
      <xdr:rowOff>94288</xdr:rowOff>
    </xdr:to>
    <xdr:cxnSp macro="">
      <xdr:nvCxnSpPr>
        <xdr:cNvPr id="58" name="直線コネクタ 57"/>
        <xdr:cNvCxnSpPr/>
      </xdr:nvCxnSpPr>
      <xdr:spPr bwMode="auto">
        <a:xfrm>
          <a:off x="3606800" y="2711247"/>
          <a:ext cx="698500" cy="2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99462</xdr:rowOff>
    </xdr:from>
    <xdr:ext cx="762000" cy="259045"/>
    <xdr:sp macro="" textlink="">
      <xdr:nvSpPr>
        <xdr:cNvPr id="60" name="テキスト ボックス 59"/>
        <xdr:cNvSpPr txBox="1"/>
      </xdr:nvSpPr>
      <xdr:spPr>
        <a:xfrm>
          <a:off x="3924300" y="289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42429</xdr:rowOff>
    </xdr:from>
    <xdr:to>
      <xdr:col>18</xdr:col>
      <xdr:colOff>177800</xdr:colOff>
      <xdr:row>15</xdr:row>
      <xdr:rowOff>91872</xdr:rowOff>
    </xdr:to>
    <xdr:cxnSp macro="">
      <xdr:nvCxnSpPr>
        <xdr:cNvPr id="61" name="直線コネクタ 60"/>
        <xdr:cNvCxnSpPr/>
      </xdr:nvCxnSpPr>
      <xdr:spPr bwMode="auto">
        <a:xfrm>
          <a:off x="2908300" y="2661804"/>
          <a:ext cx="698500" cy="49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105242</xdr:rowOff>
    </xdr:from>
    <xdr:ext cx="762000" cy="259045"/>
    <xdr:sp macro="" textlink="">
      <xdr:nvSpPr>
        <xdr:cNvPr id="63" name="テキスト ボックス 62"/>
        <xdr:cNvSpPr txBox="1"/>
      </xdr:nvSpPr>
      <xdr:spPr>
        <a:xfrm>
          <a:off x="32258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111055</xdr:rowOff>
    </xdr:from>
    <xdr:ext cx="762000" cy="259045"/>
    <xdr:sp macro="" textlink="">
      <xdr:nvSpPr>
        <xdr:cNvPr id="65" name="テキスト ボックス 64"/>
        <xdr:cNvSpPr txBox="1"/>
      </xdr:nvSpPr>
      <xdr:spPr>
        <a:xfrm>
          <a:off x="2527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93487</xdr:rowOff>
    </xdr:from>
    <xdr:to>
      <xdr:col>29</xdr:col>
      <xdr:colOff>177800</xdr:colOff>
      <xdr:row>15</xdr:row>
      <xdr:rowOff>23637</xdr:rowOff>
    </xdr:to>
    <xdr:sp macro="" textlink="">
      <xdr:nvSpPr>
        <xdr:cNvPr id="71" name="楕円 70"/>
        <xdr:cNvSpPr/>
      </xdr:nvSpPr>
      <xdr:spPr bwMode="auto">
        <a:xfrm>
          <a:off x="5600700" y="2541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110014</xdr:rowOff>
    </xdr:from>
    <xdr:ext cx="762000" cy="259045"/>
    <xdr:sp macro="" textlink="">
      <xdr:nvSpPr>
        <xdr:cNvPr id="72" name="人口1人当たり決算額の推移該当値テキスト130"/>
        <xdr:cNvSpPr txBox="1"/>
      </xdr:nvSpPr>
      <xdr:spPr>
        <a:xfrm>
          <a:off x="5740400" y="23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170590</xdr:rowOff>
    </xdr:from>
    <xdr:to>
      <xdr:col>26</xdr:col>
      <xdr:colOff>101600</xdr:colOff>
      <xdr:row>15</xdr:row>
      <xdr:rowOff>100740</xdr:rowOff>
    </xdr:to>
    <xdr:sp macro="" textlink="">
      <xdr:nvSpPr>
        <xdr:cNvPr id="73" name="楕円 72"/>
        <xdr:cNvSpPr/>
      </xdr:nvSpPr>
      <xdr:spPr bwMode="auto">
        <a:xfrm>
          <a:off x="4953000" y="2618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110917</xdr:rowOff>
    </xdr:from>
    <xdr:ext cx="736600" cy="259045"/>
    <xdr:sp macro="" textlink="">
      <xdr:nvSpPr>
        <xdr:cNvPr id="74" name="テキスト ボックス 73"/>
        <xdr:cNvSpPr txBox="1"/>
      </xdr:nvSpPr>
      <xdr:spPr>
        <a:xfrm>
          <a:off x="4622800" y="2387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43488</xdr:rowOff>
    </xdr:from>
    <xdr:to>
      <xdr:col>22</xdr:col>
      <xdr:colOff>165100</xdr:colOff>
      <xdr:row>15</xdr:row>
      <xdr:rowOff>145088</xdr:rowOff>
    </xdr:to>
    <xdr:sp macro="" textlink="">
      <xdr:nvSpPr>
        <xdr:cNvPr id="75" name="楕円 74"/>
        <xdr:cNvSpPr/>
      </xdr:nvSpPr>
      <xdr:spPr bwMode="auto">
        <a:xfrm>
          <a:off x="4254500" y="2662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155265</xdr:rowOff>
    </xdr:from>
    <xdr:ext cx="762000" cy="259045"/>
    <xdr:sp macro="" textlink="">
      <xdr:nvSpPr>
        <xdr:cNvPr id="76" name="テキスト ボックス 75"/>
        <xdr:cNvSpPr txBox="1"/>
      </xdr:nvSpPr>
      <xdr:spPr>
        <a:xfrm>
          <a:off x="3924300" y="243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41072</xdr:rowOff>
    </xdr:from>
    <xdr:to>
      <xdr:col>19</xdr:col>
      <xdr:colOff>38100</xdr:colOff>
      <xdr:row>15</xdr:row>
      <xdr:rowOff>142672</xdr:rowOff>
    </xdr:to>
    <xdr:sp macro="" textlink="">
      <xdr:nvSpPr>
        <xdr:cNvPr id="77" name="楕円 76"/>
        <xdr:cNvSpPr/>
      </xdr:nvSpPr>
      <xdr:spPr bwMode="auto">
        <a:xfrm>
          <a:off x="3556000" y="266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152849</xdr:rowOff>
    </xdr:from>
    <xdr:ext cx="762000" cy="259045"/>
    <xdr:sp macro="" textlink="">
      <xdr:nvSpPr>
        <xdr:cNvPr id="78" name="テキスト ボックス 77"/>
        <xdr:cNvSpPr txBox="1"/>
      </xdr:nvSpPr>
      <xdr:spPr>
        <a:xfrm>
          <a:off x="3225800" y="242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163079</xdr:rowOff>
    </xdr:from>
    <xdr:to>
      <xdr:col>15</xdr:col>
      <xdr:colOff>101600</xdr:colOff>
      <xdr:row>15</xdr:row>
      <xdr:rowOff>93229</xdr:rowOff>
    </xdr:to>
    <xdr:sp macro="" textlink="">
      <xdr:nvSpPr>
        <xdr:cNvPr id="79" name="楕円 78"/>
        <xdr:cNvSpPr/>
      </xdr:nvSpPr>
      <xdr:spPr bwMode="auto">
        <a:xfrm>
          <a:off x="2857500" y="2611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103406</xdr:rowOff>
    </xdr:from>
    <xdr:ext cx="762000" cy="259045"/>
    <xdr:sp macro="" textlink="">
      <xdr:nvSpPr>
        <xdr:cNvPr id="80" name="テキスト ボックス 79"/>
        <xdr:cNvSpPr txBox="1"/>
      </xdr:nvSpPr>
      <xdr:spPr>
        <a:xfrm>
          <a:off x="2527300" y="237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115204</xdr:rowOff>
    </xdr:from>
    <xdr:to>
      <xdr:col>29</xdr:col>
      <xdr:colOff>127000</xdr:colOff>
      <xdr:row>34</xdr:row>
      <xdr:rowOff>134407</xdr:rowOff>
    </xdr:to>
    <xdr:cxnSp macro="">
      <xdr:nvCxnSpPr>
        <xdr:cNvPr id="111" name="直線コネクタ 110"/>
        <xdr:cNvCxnSpPr/>
      </xdr:nvCxnSpPr>
      <xdr:spPr bwMode="auto">
        <a:xfrm>
          <a:off x="5003800" y="6382654"/>
          <a:ext cx="647700" cy="19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325523</xdr:rowOff>
    </xdr:from>
    <xdr:ext cx="762000" cy="259045"/>
    <xdr:sp macro="" textlink="">
      <xdr:nvSpPr>
        <xdr:cNvPr id="112" name="人口1人当たり決算額の推移平均値テキスト445"/>
        <xdr:cNvSpPr txBox="1"/>
      </xdr:nvSpPr>
      <xdr:spPr>
        <a:xfrm>
          <a:off x="5740400" y="65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115204</xdr:rowOff>
    </xdr:from>
    <xdr:to>
      <xdr:col>26</xdr:col>
      <xdr:colOff>50800</xdr:colOff>
      <xdr:row>34</xdr:row>
      <xdr:rowOff>244592</xdr:rowOff>
    </xdr:to>
    <xdr:cxnSp macro="">
      <xdr:nvCxnSpPr>
        <xdr:cNvPr id="114" name="直線コネクタ 113"/>
        <xdr:cNvCxnSpPr/>
      </xdr:nvCxnSpPr>
      <xdr:spPr bwMode="auto">
        <a:xfrm flipV="1">
          <a:off x="4305300" y="6382654"/>
          <a:ext cx="698500" cy="129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106387</xdr:rowOff>
    </xdr:from>
    <xdr:ext cx="736600" cy="259045"/>
    <xdr:sp macro="" textlink="">
      <xdr:nvSpPr>
        <xdr:cNvPr id="116" name="テキスト ボックス 115"/>
        <xdr:cNvSpPr txBox="1"/>
      </xdr:nvSpPr>
      <xdr:spPr>
        <a:xfrm>
          <a:off x="4622800" y="67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244592</xdr:rowOff>
    </xdr:from>
    <xdr:to>
      <xdr:col>22</xdr:col>
      <xdr:colOff>114300</xdr:colOff>
      <xdr:row>35</xdr:row>
      <xdr:rowOff>19283</xdr:rowOff>
    </xdr:to>
    <xdr:cxnSp macro="">
      <xdr:nvCxnSpPr>
        <xdr:cNvPr id="117" name="直線コネクタ 116"/>
        <xdr:cNvCxnSpPr/>
      </xdr:nvCxnSpPr>
      <xdr:spPr bwMode="auto">
        <a:xfrm flipV="1">
          <a:off x="3606800" y="6512042"/>
          <a:ext cx="698500" cy="117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85722</xdr:rowOff>
    </xdr:from>
    <xdr:ext cx="762000" cy="259045"/>
    <xdr:sp macro="" textlink="">
      <xdr:nvSpPr>
        <xdr:cNvPr id="119" name="テキスト ボックス 118"/>
        <xdr:cNvSpPr txBox="1"/>
      </xdr:nvSpPr>
      <xdr:spPr>
        <a:xfrm>
          <a:off x="3924300" y="669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19283</xdr:rowOff>
    </xdr:from>
    <xdr:to>
      <xdr:col>18</xdr:col>
      <xdr:colOff>177800</xdr:colOff>
      <xdr:row>35</xdr:row>
      <xdr:rowOff>33731</xdr:rowOff>
    </xdr:to>
    <xdr:cxnSp macro="">
      <xdr:nvCxnSpPr>
        <xdr:cNvPr id="120" name="直線コネクタ 119"/>
        <xdr:cNvCxnSpPr/>
      </xdr:nvCxnSpPr>
      <xdr:spPr bwMode="auto">
        <a:xfrm flipV="1">
          <a:off x="2908300" y="6629633"/>
          <a:ext cx="698500" cy="14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68394</xdr:rowOff>
    </xdr:from>
    <xdr:ext cx="762000" cy="259045"/>
    <xdr:sp macro="" textlink="">
      <xdr:nvSpPr>
        <xdr:cNvPr id="122" name="テキスト ボックス 121"/>
        <xdr:cNvSpPr txBox="1"/>
      </xdr:nvSpPr>
      <xdr:spPr>
        <a:xfrm>
          <a:off x="32258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83607</xdr:rowOff>
    </xdr:from>
    <xdr:to>
      <xdr:col>29</xdr:col>
      <xdr:colOff>177800</xdr:colOff>
      <xdr:row>34</xdr:row>
      <xdr:rowOff>185207</xdr:rowOff>
    </xdr:to>
    <xdr:sp macro="" textlink="">
      <xdr:nvSpPr>
        <xdr:cNvPr id="130" name="楕円 129"/>
        <xdr:cNvSpPr/>
      </xdr:nvSpPr>
      <xdr:spPr bwMode="auto">
        <a:xfrm>
          <a:off x="5600700" y="6351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271584</xdr:rowOff>
    </xdr:from>
    <xdr:ext cx="762000" cy="259045"/>
    <xdr:sp macro="" textlink="">
      <xdr:nvSpPr>
        <xdr:cNvPr id="131" name="人口1人当たり決算額の推移該当値テキスト445"/>
        <xdr:cNvSpPr txBox="1"/>
      </xdr:nvSpPr>
      <xdr:spPr>
        <a:xfrm>
          <a:off x="5740400" y="619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64404</xdr:rowOff>
    </xdr:from>
    <xdr:to>
      <xdr:col>26</xdr:col>
      <xdr:colOff>101600</xdr:colOff>
      <xdr:row>34</xdr:row>
      <xdr:rowOff>166004</xdr:rowOff>
    </xdr:to>
    <xdr:sp macro="" textlink="">
      <xdr:nvSpPr>
        <xdr:cNvPr id="132" name="楕円 131"/>
        <xdr:cNvSpPr/>
      </xdr:nvSpPr>
      <xdr:spPr bwMode="auto">
        <a:xfrm>
          <a:off x="4953000" y="6331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176181</xdr:rowOff>
    </xdr:from>
    <xdr:ext cx="736600" cy="259045"/>
    <xdr:sp macro="" textlink="">
      <xdr:nvSpPr>
        <xdr:cNvPr id="133" name="テキスト ボックス 132"/>
        <xdr:cNvSpPr txBox="1"/>
      </xdr:nvSpPr>
      <xdr:spPr>
        <a:xfrm>
          <a:off x="4622800" y="6100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193792</xdr:rowOff>
    </xdr:from>
    <xdr:to>
      <xdr:col>22</xdr:col>
      <xdr:colOff>165100</xdr:colOff>
      <xdr:row>34</xdr:row>
      <xdr:rowOff>295391</xdr:rowOff>
    </xdr:to>
    <xdr:sp macro="" textlink="">
      <xdr:nvSpPr>
        <xdr:cNvPr id="134" name="楕円 133"/>
        <xdr:cNvSpPr/>
      </xdr:nvSpPr>
      <xdr:spPr bwMode="auto">
        <a:xfrm>
          <a:off x="4254500" y="646124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305569</xdr:rowOff>
    </xdr:from>
    <xdr:ext cx="762000" cy="259045"/>
    <xdr:sp macro="" textlink="">
      <xdr:nvSpPr>
        <xdr:cNvPr id="135" name="テキスト ボックス 134"/>
        <xdr:cNvSpPr txBox="1"/>
      </xdr:nvSpPr>
      <xdr:spPr>
        <a:xfrm>
          <a:off x="3924300" y="623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311383</xdr:rowOff>
    </xdr:from>
    <xdr:to>
      <xdr:col>19</xdr:col>
      <xdr:colOff>38100</xdr:colOff>
      <xdr:row>35</xdr:row>
      <xdr:rowOff>70083</xdr:rowOff>
    </xdr:to>
    <xdr:sp macro="" textlink="">
      <xdr:nvSpPr>
        <xdr:cNvPr id="136" name="楕円 135"/>
        <xdr:cNvSpPr/>
      </xdr:nvSpPr>
      <xdr:spPr bwMode="auto">
        <a:xfrm>
          <a:off x="3556000" y="657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80261</xdr:rowOff>
    </xdr:from>
    <xdr:ext cx="762000" cy="259045"/>
    <xdr:sp macro="" textlink="">
      <xdr:nvSpPr>
        <xdr:cNvPr id="137" name="テキスト ボックス 136"/>
        <xdr:cNvSpPr txBox="1"/>
      </xdr:nvSpPr>
      <xdr:spPr>
        <a:xfrm>
          <a:off x="3225800" y="634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325831</xdr:rowOff>
    </xdr:from>
    <xdr:to>
      <xdr:col>15</xdr:col>
      <xdr:colOff>101600</xdr:colOff>
      <xdr:row>35</xdr:row>
      <xdr:rowOff>84531</xdr:rowOff>
    </xdr:to>
    <xdr:sp macro="" textlink="">
      <xdr:nvSpPr>
        <xdr:cNvPr id="138" name="楕円 137"/>
        <xdr:cNvSpPr/>
      </xdr:nvSpPr>
      <xdr:spPr bwMode="auto">
        <a:xfrm>
          <a:off x="2857500" y="6593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69308</xdr:rowOff>
    </xdr:from>
    <xdr:ext cx="762000" cy="259045"/>
    <xdr:sp macro="" textlink="">
      <xdr:nvSpPr>
        <xdr:cNvPr id="139" name="テキスト ボックス 138"/>
        <xdr:cNvSpPr txBox="1"/>
      </xdr:nvSpPr>
      <xdr:spPr>
        <a:xfrm>
          <a:off x="2527300" y="667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127,552
126,045
213.96
91,202,757
89,461,887
1,127,184
33,070,027
73,589,679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34801</xdr:rowOff>
    </xdr:from>
    <xdr:to>
      <xdr:col>24</xdr:col>
      <xdr:colOff>63500</xdr:colOff>
      <xdr:row>35</xdr:row>
      <xdr:rowOff>120212</xdr:rowOff>
    </xdr:to>
    <xdr:cxnSp macro="">
      <xdr:nvCxnSpPr>
        <xdr:cNvPr id="65" name="直線コネクタ 64"/>
        <xdr:cNvCxnSpPr/>
      </xdr:nvCxnSpPr>
      <xdr:spPr>
        <a:xfrm flipV="1">
          <a:off x="3797300" y="5864101"/>
          <a:ext cx="838200" cy="25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30637</xdr:rowOff>
    </xdr:from>
    <xdr:ext cx="534377" cy="259045"/>
    <xdr:sp macro="" textlink="">
      <xdr:nvSpPr>
        <xdr:cNvPr id="66" name="人件費平均値テキスト"/>
        <xdr:cNvSpPr txBox="1"/>
      </xdr:nvSpPr>
      <xdr:spPr>
        <a:xfrm>
          <a:off x="4686300" y="5859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116468</xdr:rowOff>
    </xdr:from>
    <xdr:to>
      <xdr:col>19</xdr:col>
      <xdr:colOff>177800</xdr:colOff>
      <xdr:row>35</xdr:row>
      <xdr:rowOff>120212</xdr:rowOff>
    </xdr:to>
    <xdr:cxnSp macro="">
      <xdr:nvCxnSpPr>
        <xdr:cNvPr id="68" name="直線コネクタ 67"/>
        <xdr:cNvCxnSpPr/>
      </xdr:nvCxnSpPr>
      <xdr:spPr>
        <a:xfrm>
          <a:off x="2908300" y="6117218"/>
          <a:ext cx="8890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116468</xdr:rowOff>
    </xdr:from>
    <xdr:to>
      <xdr:col>15</xdr:col>
      <xdr:colOff>50800</xdr:colOff>
      <xdr:row>35</xdr:row>
      <xdr:rowOff>153359</xdr:rowOff>
    </xdr:to>
    <xdr:cxnSp macro="">
      <xdr:nvCxnSpPr>
        <xdr:cNvPr id="71" name="直線コネクタ 70"/>
        <xdr:cNvCxnSpPr/>
      </xdr:nvCxnSpPr>
      <xdr:spPr>
        <a:xfrm flipV="1">
          <a:off x="2019300" y="6117218"/>
          <a:ext cx="889000" cy="3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130499</xdr:rowOff>
    </xdr:from>
    <xdr:to>
      <xdr:col>10</xdr:col>
      <xdr:colOff>114300</xdr:colOff>
      <xdr:row>35</xdr:row>
      <xdr:rowOff>153359</xdr:rowOff>
    </xdr:to>
    <xdr:cxnSp macro="">
      <xdr:nvCxnSpPr>
        <xdr:cNvPr id="74" name="直線コネクタ 73"/>
        <xdr:cNvCxnSpPr/>
      </xdr:nvCxnSpPr>
      <xdr:spPr>
        <a:xfrm>
          <a:off x="1130300" y="61312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135275</xdr:rowOff>
    </xdr:from>
    <xdr:ext cx="534377" cy="259045"/>
    <xdr:sp macro="" textlink="">
      <xdr:nvSpPr>
        <xdr:cNvPr id="78" name="テキスト ボックス 77"/>
        <xdr:cNvSpPr txBox="1"/>
      </xdr:nvSpPr>
      <xdr:spPr>
        <a:xfrm>
          <a:off x="863111" y="5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155451</xdr:rowOff>
    </xdr:from>
    <xdr:to>
      <xdr:col>24</xdr:col>
      <xdr:colOff>114300</xdr:colOff>
      <xdr:row>34</xdr:row>
      <xdr:rowOff>85601</xdr:rowOff>
    </xdr:to>
    <xdr:sp macro="" textlink="">
      <xdr:nvSpPr>
        <xdr:cNvPr id="84" name="楕円 83"/>
        <xdr:cNvSpPr/>
      </xdr:nvSpPr>
      <xdr:spPr>
        <a:xfrm>
          <a:off x="4584700" y="58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6878</xdr:rowOff>
    </xdr:from>
    <xdr:ext cx="534377" cy="259045"/>
    <xdr:sp macro="" textlink="">
      <xdr:nvSpPr>
        <xdr:cNvPr id="85" name="人件費該当値テキスト"/>
        <xdr:cNvSpPr txBox="1"/>
      </xdr:nvSpPr>
      <xdr:spPr>
        <a:xfrm>
          <a:off x="4686300" y="566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69412</xdr:rowOff>
    </xdr:from>
    <xdr:to>
      <xdr:col>20</xdr:col>
      <xdr:colOff>38100</xdr:colOff>
      <xdr:row>35</xdr:row>
      <xdr:rowOff>171012</xdr:rowOff>
    </xdr:to>
    <xdr:sp macro="" textlink="">
      <xdr:nvSpPr>
        <xdr:cNvPr id="86" name="楕円 85"/>
        <xdr:cNvSpPr/>
      </xdr:nvSpPr>
      <xdr:spPr>
        <a:xfrm>
          <a:off x="3746500" y="60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162139</xdr:rowOff>
    </xdr:from>
    <xdr:ext cx="534377" cy="259045"/>
    <xdr:sp macro="" textlink="">
      <xdr:nvSpPr>
        <xdr:cNvPr id="87" name="テキスト ボックス 86"/>
        <xdr:cNvSpPr txBox="1"/>
      </xdr:nvSpPr>
      <xdr:spPr>
        <a:xfrm>
          <a:off x="3530111" y="61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65668</xdr:rowOff>
    </xdr:from>
    <xdr:to>
      <xdr:col>15</xdr:col>
      <xdr:colOff>101600</xdr:colOff>
      <xdr:row>35</xdr:row>
      <xdr:rowOff>167268</xdr:rowOff>
    </xdr:to>
    <xdr:sp macro="" textlink="">
      <xdr:nvSpPr>
        <xdr:cNvPr id="88" name="楕円 87"/>
        <xdr:cNvSpPr/>
      </xdr:nvSpPr>
      <xdr:spPr>
        <a:xfrm>
          <a:off x="2857500" y="60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158395</xdr:rowOff>
    </xdr:from>
    <xdr:ext cx="534377" cy="259045"/>
    <xdr:sp macro="" textlink="">
      <xdr:nvSpPr>
        <xdr:cNvPr id="89" name="テキスト ボックス 88"/>
        <xdr:cNvSpPr txBox="1"/>
      </xdr:nvSpPr>
      <xdr:spPr>
        <a:xfrm>
          <a:off x="2641111" y="615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102559</xdr:rowOff>
    </xdr:from>
    <xdr:to>
      <xdr:col>10</xdr:col>
      <xdr:colOff>165100</xdr:colOff>
      <xdr:row>36</xdr:row>
      <xdr:rowOff>32709</xdr:rowOff>
    </xdr:to>
    <xdr:sp macro="" textlink="">
      <xdr:nvSpPr>
        <xdr:cNvPr id="90" name="楕円 89"/>
        <xdr:cNvSpPr/>
      </xdr:nvSpPr>
      <xdr:spPr>
        <a:xfrm>
          <a:off x="1968500" y="610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23836</xdr:rowOff>
    </xdr:from>
    <xdr:ext cx="534377" cy="259045"/>
    <xdr:sp macro="" textlink="">
      <xdr:nvSpPr>
        <xdr:cNvPr id="91" name="テキスト ボックス 90"/>
        <xdr:cNvSpPr txBox="1"/>
      </xdr:nvSpPr>
      <xdr:spPr>
        <a:xfrm>
          <a:off x="1752111" y="61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79699</xdr:rowOff>
    </xdr:from>
    <xdr:to>
      <xdr:col>6</xdr:col>
      <xdr:colOff>38100</xdr:colOff>
      <xdr:row>36</xdr:row>
      <xdr:rowOff>9849</xdr:rowOff>
    </xdr:to>
    <xdr:sp macro="" textlink="">
      <xdr:nvSpPr>
        <xdr:cNvPr id="92" name="楕円 91"/>
        <xdr:cNvSpPr/>
      </xdr:nvSpPr>
      <xdr:spPr>
        <a:xfrm>
          <a:off x="1079500" y="608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976</xdr:rowOff>
    </xdr:from>
    <xdr:ext cx="534377" cy="259045"/>
    <xdr:sp macro="" textlink="">
      <xdr:nvSpPr>
        <xdr:cNvPr id="93" name="テキスト ボックス 92"/>
        <xdr:cNvSpPr txBox="1"/>
      </xdr:nvSpPr>
      <xdr:spPr>
        <a:xfrm>
          <a:off x="863111" y="617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43955</xdr:rowOff>
    </xdr:from>
    <xdr:to>
      <xdr:col>24</xdr:col>
      <xdr:colOff>63500</xdr:colOff>
      <xdr:row>54</xdr:row>
      <xdr:rowOff>161760</xdr:rowOff>
    </xdr:to>
    <xdr:cxnSp macro="">
      <xdr:nvCxnSpPr>
        <xdr:cNvPr id="123" name="直線コネクタ 122"/>
        <xdr:cNvCxnSpPr/>
      </xdr:nvCxnSpPr>
      <xdr:spPr>
        <a:xfrm flipV="1">
          <a:off x="3797300" y="9130805"/>
          <a:ext cx="838200" cy="28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144594</xdr:rowOff>
    </xdr:from>
    <xdr:ext cx="534377" cy="259045"/>
    <xdr:sp macro="" textlink="">
      <xdr:nvSpPr>
        <xdr:cNvPr id="124" name="物件費平均値テキスト"/>
        <xdr:cNvSpPr txBox="1"/>
      </xdr:nvSpPr>
      <xdr:spPr>
        <a:xfrm>
          <a:off x="4686300" y="9402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42278</xdr:rowOff>
    </xdr:from>
    <xdr:to>
      <xdr:col>19</xdr:col>
      <xdr:colOff>177800</xdr:colOff>
      <xdr:row>54</xdr:row>
      <xdr:rowOff>161760</xdr:rowOff>
    </xdr:to>
    <xdr:cxnSp macro="">
      <xdr:nvCxnSpPr>
        <xdr:cNvPr id="126" name="直線コネクタ 125"/>
        <xdr:cNvCxnSpPr/>
      </xdr:nvCxnSpPr>
      <xdr:spPr>
        <a:xfrm>
          <a:off x="2908300" y="9300578"/>
          <a:ext cx="889000" cy="11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146880</xdr:rowOff>
    </xdr:from>
    <xdr:ext cx="534377" cy="259045"/>
    <xdr:sp macro="" textlink="">
      <xdr:nvSpPr>
        <xdr:cNvPr id="128" name="テキスト ボックス 127"/>
        <xdr:cNvSpPr txBox="1"/>
      </xdr:nvSpPr>
      <xdr:spPr>
        <a:xfrm>
          <a:off x="3530111" y="9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42278</xdr:rowOff>
    </xdr:from>
    <xdr:to>
      <xdr:col>15</xdr:col>
      <xdr:colOff>50800</xdr:colOff>
      <xdr:row>55</xdr:row>
      <xdr:rowOff>38164</xdr:rowOff>
    </xdr:to>
    <xdr:cxnSp macro="">
      <xdr:nvCxnSpPr>
        <xdr:cNvPr id="129" name="直線コネクタ 128"/>
        <xdr:cNvCxnSpPr/>
      </xdr:nvCxnSpPr>
      <xdr:spPr>
        <a:xfrm flipV="1">
          <a:off x="2019300" y="9300578"/>
          <a:ext cx="889000" cy="16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72965</xdr:rowOff>
    </xdr:from>
    <xdr:ext cx="534377" cy="259045"/>
    <xdr:sp macro="" textlink="">
      <xdr:nvSpPr>
        <xdr:cNvPr id="131" name="テキスト ボックス 130"/>
        <xdr:cNvSpPr txBox="1"/>
      </xdr:nvSpPr>
      <xdr:spPr>
        <a:xfrm>
          <a:off x="2641111" y="9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38164</xdr:rowOff>
    </xdr:from>
    <xdr:to>
      <xdr:col>10</xdr:col>
      <xdr:colOff>114300</xdr:colOff>
      <xdr:row>55</xdr:row>
      <xdr:rowOff>70815</xdr:rowOff>
    </xdr:to>
    <xdr:cxnSp macro="">
      <xdr:nvCxnSpPr>
        <xdr:cNvPr id="132" name="直線コネクタ 131"/>
        <xdr:cNvCxnSpPr/>
      </xdr:nvCxnSpPr>
      <xdr:spPr>
        <a:xfrm flipV="1">
          <a:off x="1130300" y="9467914"/>
          <a:ext cx="889000" cy="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164605</xdr:rowOff>
    </xdr:from>
    <xdr:to>
      <xdr:col>24</xdr:col>
      <xdr:colOff>114300</xdr:colOff>
      <xdr:row>53</xdr:row>
      <xdr:rowOff>94755</xdr:rowOff>
    </xdr:to>
    <xdr:sp macro="" textlink="">
      <xdr:nvSpPr>
        <xdr:cNvPr id="142" name="楕円 141"/>
        <xdr:cNvSpPr/>
      </xdr:nvSpPr>
      <xdr:spPr>
        <a:xfrm>
          <a:off x="4584700" y="908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16032</xdr:rowOff>
    </xdr:from>
    <xdr:ext cx="534377" cy="259045"/>
    <xdr:sp macro="" textlink="">
      <xdr:nvSpPr>
        <xdr:cNvPr id="143" name="物件費該当値テキスト"/>
        <xdr:cNvSpPr txBox="1"/>
      </xdr:nvSpPr>
      <xdr:spPr>
        <a:xfrm>
          <a:off x="4686300" y="893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110960</xdr:rowOff>
    </xdr:from>
    <xdr:to>
      <xdr:col>20</xdr:col>
      <xdr:colOff>38100</xdr:colOff>
      <xdr:row>55</xdr:row>
      <xdr:rowOff>41110</xdr:rowOff>
    </xdr:to>
    <xdr:sp macro="" textlink="">
      <xdr:nvSpPr>
        <xdr:cNvPr id="144" name="楕円 143"/>
        <xdr:cNvSpPr/>
      </xdr:nvSpPr>
      <xdr:spPr>
        <a:xfrm>
          <a:off x="3746500" y="936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57637</xdr:rowOff>
    </xdr:from>
    <xdr:ext cx="534377" cy="259045"/>
    <xdr:sp macro="" textlink="">
      <xdr:nvSpPr>
        <xdr:cNvPr id="145" name="テキスト ボックス 144"/>
        <xdr:cNvSpPr txBox="1"/>
      </xdr:nvSpPr>
      <xdr:spPr>
        <a:xfrm>
          <a:off x="3530111" y="91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162928</xdr:rowOff>
    </xdr:from>
    <xdr:to>
      <xdr:col>15</xdr:col>
      <xdr:colOff>101600</xdr:colOff>
      <xdr:row>54</xdr:row>
      <xdr:rowOff>93078</xdr:rowOff>
    </xdr:to>
    <xdr:sp macro="" textlink="">
      <xdr:nvSpPr>
        <xdr:cNvPr id="146" name="楕円 145"/>
        <xdr:cNvSpPr/>
      </xdr:nvSpPr>
      <xdr:spPr>
        <a:xfrm>
          <a:off x="2857500" y="924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109605</xdr:rowOff>
    </xdr:from>
    <xdr:ext cx="534377" cy="259045"/>
    <xdr:sp macro="" textlink="">
      <xdr:nvSpPr>
        <xdr:cNvPr id="147" name="テキスト ボックス 146"/>
        <xdr:cNvSpPr txBox="1"/>
      </xdr:nvSpPr>
      <xdr:spPr>
        <a:xfrm>
          <a:off x="2641111" y="902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158814</xdr:rowOff>
    </xdr:from>
    <xdr:to>
      <xdr:col>10</xdr:col>
      <xdr:colOff>165100</xdr:colOff>
      <xdr:row>55</xdr:row>
      <xdr:rowOff>88964</xdr:rowOff>
    </xdr:to>
    <xdr:sp macro="" textlink="">
      <xdr:nvSpPr>
        <xdr:cNvPr id="148" name="楕円 147"/>
        <xdr:cNvSpPr/>
      </xdr:nvSpPr>
      <xdr:spPr>
        <a:xfrm>
          <a:off x="1968500" y="941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105491</xdr:rowOff>
    </xdr:from>
    <xdr:ext cx="534377" cy="259045"/>
    <xdr:sp macro="" textlink="">
      <xdr:nvSpPr>
        <xdr:cNvPr id="149" name="テキスト ボックス 148"/>
        <xdr:cNvSpPr txBox="1"/>
      </xdr:nvSpPr>
      <xdr:spPr>
        <a:xfrm>
          <a:off x="1752111" y="919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20015</xdr:rowOff>
    </xdr:from>
    <xdr:to>
      <xdr:col>6</xdr:col>
      <xdr:colOff>38100</xdr:colOff>
      <xdr:row>55</xdr:row>
      <xdr:rowOff>121615</xdr:rowOff>
    </xdr:to>
    <xdr:sp macro="" textlink="">
      <xdr:nvSpPr>
        <xdr:cNvPr id="150" name="楕円 149"/>
        <xdr:cNvSpPr/>
      </xdr:nvSpPr>
      <xdr:spPr>
        <a:xfrm>
          <a:off x="1079500" y="94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138142</xdr:rowOff>
    </xdr:from>
    <xdr:ext cx="534377" cy="259045"/>
    <xdr:sp macro="" textlink="">
      <xdr:nvSpPr>
        <xdr:cNvPr id="151" name="テキスト ボックス 150"/>
        <xdr:cNvSpPr txBox="1"/>
      </xdr:nvSpPr>
      <xdr:spPr>
        <a:xfrm>
          <a:off x="863111" y="922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120955</xdr:rowOff>
    </xdr:from>
    <xdr:to>
      <xdr:col>24</xdr:col>
      <xdr:colOff>63500</xdr:colOff>
      <xdr:row>76</xdr:row>
      <xdr:rowOff>162255</xdr:rowOff>
    </xdr:to>
    <xdr:cxnSp macro="">
      <xdr:nvCxnSpPr>
        <xdr:cNvPr id="180" name="直線コネクタ 179"/>
        <xdr:cNvCxnSpPr/>
      </xdr:nvCxnSpPr>
      <xdr:spPr>
        <a:xfrm flipV="1">
          <a:off x="3797300" y="13151155"/>
          <a:ext cx="8382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42181</xdr:rowOff>
    </xdr:from>
    <xdr:ext cx="469744" cy="259045"/>
    <xdr:sp macro="" textlink="">
      <xdr:nvSpPr>
        <xdr:cNvPr id="181" name="維持補修費平均値テキスト"/>
        <xdr:cNvSpPr txBox="1"/>
      </xdr:nvSpPr>
      <xdr:spPr>
        <a:xfrm>
          <a:off x="4686300" y="13243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54203</xdr:rowOff>
    </xdr:from>
    <xdr:to>
      <xdr:col>19</xdr:col>
      <xdr:colOff>177800</xdr:colOff>
      <xdr:row>76</xdr:row>
      <xdr:rowOff>162255</xdr:rowOff>
    </xdr:to>
    <xdr:cxnSp macro="">
      <xdr:nvCxnSpPr>
        <xdr:cNvPr id="183" name="直線コネクタ 182"/>
        <xdr:cNvCxnSpPr/>
      </xdr:nvCxnSpPr>
      <xdr:spPr>
        <a:xfrm>
          <a:off x="2908300" y="13084403"/>
          <a:ext cx="889000" cy="10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500</xdr:rowOff>
    </xdr:from>
    <xdr:ext cx="469744" cy="259045"/>
    <xdr:sp macro="" textlink="">
      <xdr:nvSpPr>
        <xdr:cNvPr id="185" name="テキスト ボックス 184"/>
        <xdr:cNvSpPr txBox="1"/>
      </xdr:nvSpPr>
      <xdr:spPr>
        <a:xfrm>
          <a:off x="3562428" y="1337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54203</xdr:rowOff>
    </xdr:from>
    <xdr:to>
      <xdr:col>15</xdr:col>
      <xdr:colOff>50800</xdr:colOff>
      <xdr:row>76</xdr:row>
      <xdr:rowOff>104039</xdr:rowOff>
    </xdr:to>
    <xdr:cxnSp macro="">
      <xdr:nvCxnSpPr>
        <xdr:cNvPr id="186" name="直線コネクタ 185"/>
        <xdr:cNvCxnSpPr/>
      </xdr:nvCxnSpPr>
      <xdr:spPr>
        <a:xfrm flipV="1">
          <a:off x="2019300" y="13084403"/>
          <a:ext cx="889000" cy="4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166006</xdr:rowOff>
    </xdr:from>
    <xdr:ext cx="469744" cy="259045"/>
    <xdr:sp macro="" textlink="">
      <xdr:nvSpPr>
        <xdr:cNvPr id="188" name="テキスト ボックス 187"/>
        <xdr:cNvSpPr txBox="1"/>
      </xdr:nvSpPr>
      <xdr:spPr>
        <a:xfrm>
          <a:off x="2673428" y="1336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104039</xdr:rowOff>
    </xdr:from>
    <xdr:to>
      <xdr:col>10</xdr:col>
      <xdr:colOff>114300</xdr:colOff>
      <xdr:row>76</xdr:row>
      <xdr:rowOff>143814</xdr:rowOff>
    </xdr:to>
    <xdr:cxnSp macro="">
      <xdr:nvCxnSpPr>
        <xdr:cNvPr id="189" name="直線コネクタ 188"/>
        <xdr:cNvCxnSpPr/>
      </xdr:nvCxnSpPr>
      <xdr:spPr>
        <a:xfrm flipV="1">
          <a:off x="1130300" y="13134239"/>
          <a:ext cx="889000" cy="3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169282</xdr:rowOff>
    </xdr:from>
    <xdr:ext cx="469744" cy="259045"/>
    <xdr:sp macro="" textlink="">
      <xdr:nvSpPr>
        <xdr:cNvPr id="191" name="テキスト ボックス 190"/>
        <xdr:cNvSpPr txBox="1"/>
      </xdr:nvSpPr>
      <xdr:spPr>
        <a:xfrm>
          <a:off x="1784428" y="1337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7129</xdr:rowOff>
    </xdr:from>
    <xdr:ext cx="469744" cy="259045"/>
    <xdr:sp macro="" textlink="">
      <xdr:nvSpPr>
        <xdr:cNvPr id="193" name="テキスト ボックス 192"/>
        <xdr:cNvSpPr txBox="1"/>
      </xdr:nvSpPr>
      <xdr:spPr>
        <a:xfrm>
          <a:off x="895428" y="1338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70155</xdr:rowOff>
    </xdr:from>
    <xdr:to>
      <xdr:col>24</xdr:col>
      <xdr:colOff>114300</xdr:colOff>
      <xdr:row>77</xdr:row>
      <xdr:rowOff>305</xdr:rowOff>
    </xdr:to>
    <xdr:sp macro="" textlink="">
      <xdr:nvSpPr>
        <xdr:cNvPr id="199" name="楕円 198"/>
        <xdr:cNvSpPr/>
      </xdr:nvSpPr>
      <xdr:spPr>
        <a:xfrm>
          <a:off x="4584700" y="131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93032</xdr:rowOff>
    </xdr:from>
    <xdr:ext cx="469744" cy="259045"/>
    <xdr:sp macro="" textlink="">
      <xdr:nvSpPr>
        <xdr:cNvPr id="200" name="維持補修費該当値テキスト"/>
        <xdr:cNvSpPr txBox="1"/>
      </xdr:nvSpPr>
      <xdr:spPr>
        <a:xfrm>
          <a:off x="4686300" y="1295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111455</xdr:rowOff>
    </xdr:from>
    <xdr:to>
      <xdr:col>20</xdr:col>
      <xdr:colOff>38100</xdr:colOff>
      <xdr:row>77</xdr:row>
      <xdr:rowOff>41605</xdr:rowOff>
    </xdr:to>
    <xdr:sp macro="" textlink="">
      <xdr:nvSpPr>
        <xdr:cNvPr id="201" name="楕円 200"/>
        <xdr:cNvSpPr/>
      </xdr:nvSpPr>
      <xdr:spPr>
        <a:xfrm>
          <a:off x="3746500" y="1314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58132</xdr:rowOff>
    </xdr:from>
    <xdr:ext cx="469744" cy="259045"/>
    <xdr:sp macro="" textlink="">
      <xdr:nvSpPr>
        <xdr:cNvPr id="202" name="テキスト ボックス 201"/>
        <xdr:cNvSpPr txBox="1"/>
      </xdr:nvSpPr>
      <xdr:spPr>
        <a:xfrm>
          <a:off x="3562428" y="12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3403</xdr:rowOff>
    </xdr:from>
    <xdr:to>
      <xdr:col>15</xdr:col>
      <xdr:colOff>101600</xdr:colOff>
      <xdr:row>76</xdr:row>
      <xdr:rowOff>105003</xdr:rowOff>
    </xdr:to>
    <xdr:sp macro="" textlink="">
      <xdr:nvSpPr>
        <xdr:cNvPr id="203" name="楕円 202"/>
        <xdr:cNvSpPr/>
      </xdr:nvSpPr>
      <xdr:spPr>
        <a:xfrm>
          <a:off x="2857500" y="130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121531</xdr:rowOff>
    </xdr:from>
    <xdr:ext cx="469744" cy="259045"/>
    <xdr:sp macro="" textlink="">
      <xdr:nvSpPr>
        <xdr:cNvPr id="204" name="テキスト ボックス 203"/>
        <xdr:cNvSpPr txBox="1"/>
      </xdr:nvSpPr>
      <xdr:spPr>
        <a:xfrm>
          <a:off x="2673428" y="1280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53239</xdr:rowOff>
    </xdr:from>
    <xdr:to>
      <xdr:col>10</xdr:col>
      <xdr:colOff>165100</xdr:colOff>
      <xdr:row>76</xdr:row>
      <xdr:rowOff>154839</xdr:rowOff>
    </xdr:to>
    <xdr:sp macro="" textlink="">
      <xdr:nvSpPr>
        <xdr:cNvPr id="205" name="楕円 204"/>
        <xdr:cNvSpPr/>
      </xdr:nvSpPr>
      <xdr:spPr>
        <a:xfrm>
          <a:off x="1968500" y="130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171366</xdr:rowOff>
    </xdr:from>
    <xdr:ext cx="469744" cy="259045"/>
    <xdr:sp macro="" textlink="">
      <xdr:nvSpPr>
        <xdr:cNvPr id="206" name="テキスト ボックス 205"/>
        <xdr:cNvSpPr txBox="1"/>
      </xdr:nvSpPr>
      <xdr:spPr>
        <a:xfrm>
          <a:off x="1784428" y="128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93014</xdr:rowOff>
    </xdr:from>
    <xdr:to>
      <xdr:col>6</xdr:col>
      <xdr:colOff>38100</xdr:colOff>
      <xdr:row>77</xdr:row>
      <xdr:rowOff>23164</xdr:rowOff>
    </xdr:to>
    <xdr:sp macro="" textlink="">
      <xdr:nvSpPr>
        <xdr:cNvPr id="207" name="楕円 206"/>
        <xdr:cNvSpPr/>
      </xdr:nvSpPr>
      <xdr:spPr>
        <a:xfrm>
          <a:off x="1079500" y="13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39691</xdr:rowOff>
    </xdr:from>
    <xdr:ext cx="469744" cy="259045"/>
    <xdr:sp macro="" textlink="">
      <xdr:nvSpPr>
        <xdr:cNvPr id="208" name="テキスト ボックス 207"/>
        <xdr:cNvSpPr txBox="1"/>
      </xdr:nvSpPr>
      <xdr:spPr>
        <a:xfrm>
          <a:off x="895428" y="1289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142887</xdr:rowOff>
    </xdr:from>
    <xdr:to>
      <xdr:col>24</xdr:col>
      <xdr:colOff>63500</xdr:colOff>
      <xdr:row>91</xdr:row>
      <xdr:rowOff>3963</xdr:rowOff>
    </xdr:to>
    <xdr:cxnSp macro="">
      <xdr:nvCxnSpPr>
        <xdr:cNvPr id="238" name="直線コネクタ 237"/>
        <xdr:cNvCxnSpPr/>
      </xdr:nvCxnSpPr>
      <xdr:spPr>
        <a:xfrm>
          <a:off x="3797300" y="15573387"/>
          <a:ext cx="838200" cy="3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34078</xdr:rowOff>
    </xdr:from>
    <xdr:ext cx="599010" cy="259045"/>
    <xdr:sp macro="" textlink="">
      <xdr:nvSpPr>
        <xdr:cNvPr id="239" name="扶助費平均値テキスト"/>
        <xdr:cNvSpPr txBox="1"/>
      </xdr:nvSpPr>
      <xdr:spPr>
        <a:xfrm>
          <a:off x="4686300" y="16321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142887</xdr:rowOff>
    </xdr:from>
    <xdr:to>
      <xdr:col>19</xdr:col>
      <xdr:colOff>177800</xdr:colOff>
      <xdr:row>91</xdr:row>
      <xdr:rowOff>48794</xdr:rowOff>
    </xdr:to>
    <xdr:cxnSp macro="">
      <xdr:nvCxnSpPr>
        <xdr:cNvPr id="241" name="直線コネクタ 240"/>
        <xdr:cNvCxnSpPr/>
      </xdr:nvCxnSpPr>
      <xdr:spPr>
        <a:xfrm flipV="1">
          <a:off x="2908300" y="15573387"/>
          <a:ext cx="889000" cy="7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3345</xdr:rowOff>
    </xdr:from>
    <xdr:ext cx="599010" cy="259045"/>
    <xdr:sp macro="" textlink="">
      <xdr:nvSpPr>
        <xdr:cNvPr id="243" name="テキスト ボックス 242"/>
        <xdr:cNvSpPr txBox="1"/>
      </xdr:nvSpPr>
      <xdr:spPr>
        <a:xfrm>
          <a:off x="3497795" y="1646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41757</xdr:rowOff>
    </xdr:from>
    <xdr:to>
      <xdr:col>15</xdr:col>
      <xdr:colOff>50800</xdr:colOff>
      <xdr:row>91</xdr:row>
      <xdr:rowOff>48794</xdr:rowOff>
    </xdr:to>
    <xdr:cxnSp macro="">
      <xdr:nvCxnSpPr>
        <xdr:cNvPr id="244" name="直線コネクタ 243"/>
        <xdr:cNvCxnSpPr/>
      </xdr:nvCxnSpPr>
      <xdr:spPr>
        <a:xfrm>
          <a:off x="2019300" y="15643707"/>
          <a:ext cx="8890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71201</xdr:rowOff>
    </xdr:from>
    <xdr:ext cx="599010" cy="259045"/>
    <xdr:sp macro="" textlink="">
      <xdr:nvSpPr>
        <xdr:cNvPr id="246" name="テキスト ボックス 245"/>
        <xdr:cNvSpPr txBox="1"/>
      </xdr:nvSpPr>
      <xdr:spPr>
        <a:xfrm>
          <a:off x="2608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41757</xdr:rowOff>
    </xdr:from>
    <xdr:to>
      <xdr:col>10</xdr:col>
      <xdr:colOff>114300</xdr:colOff>
      <xdr:row>91</xdr:row>
      <xdr:rowOff>102108</xdr:rowOff>
    </xdr:to>
    <xdr:cxnSp macro="">
      <xdr:nvCxnSpPr>
        <xdr:cNvPr id="247" name="直線コネクタ 246"/>
        <xdr:cNvCxnSpPr/>
      </xdr:nvCxnSpPr>
      <xdr:spPr>
        <a:xfrm flipV="1">
          <a:off x="1130300" y="15643707"/>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74744</xdr:rowOff>
    </xdr:from>
    <xdr:ext cx="599010" cy="259045"/>
    <xdr:sp macro="" textlink="">
      <xdr:nvSpPr>
        <xdr:cNvPr id="249" name="テキスト ボックス 248"/>
        <xdr:cNvSpPr txBox="1"/>
      </xdr:nvSpPr>
      <xdr:spPr>
        <a:xfrm>
          <a:off x="1719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107193</xdr:rowOff>
    </xdr:from>
    <xdr:ext cx="534377" cy="259045"/>
    <xdr:sp macro="" textlink="">
      <xdr:nvSpPr>
        <xdr:cNvPr id="251" name="テキスト ボックス 250"/>
        <xdr:cNvSpPr txBox="1"/>
      </xdr:nvSpPr>
      <xdr:spPr>
        <a:xfrm>
          <a:off x="863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124613</xdr:rowOff>
    </xdr:from>
    <xdr:to>
      <xdr:col>24</xdr:col>
      <xdr:colOff>114300</xdr:colOff>
      <xdr:row>91</xdr:row>
      <xdr:rowOff>54763</xdr:rowOff>
    </xdr:to>
    <xdr:sp macro="" textlink="">
      <xdr:nvSpPr>
        <xdr:cNvPr id="257" name="楕円 256"/>
        <xdr:cNvSpPr/>
      </xdr:nvSpPr>
      <xdr:spPr>
        <a:xfrm>
          <a:off x="4584700" y="1555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39540</xdr:rowOff>
    </xdr:from>
    <xdr:ext cx="599010" cy="259045"/>
    <xdr:sp macro="" textlink="">
      <xdr:nvSpPr>
        <xdr:cNvPr id="258" name="扶助費該当値テキスト"/>
        <xdr:cNvSpPr txBox="1"/>
      </xdr:nvSpPr>
      <xdr:spPr>
        <a:xfrm>
          <a:off x="4686300" y="1547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92087</xdr:rowOff>
    </xdr:from>
    <xdr:to>
      <xdr:col>20</xdr:col>
      <xdr:colOff>38100</xdr:colOff>
      <xdr:row>91</xdr:row>
      <xdr:rowOff>22237</xdr:rowOff>
    </xdr:to>
    <xdr:sp macro="" textlink="">
      <xdr:nvSpPr>
        <xdr:cNvPr id="259" name="楕円 258"/>
        <xdr:cNvSpPr/>
      </xdr:nvSpPr>
      <xdr:spPr>
        <a:xfrm>
          <a:off x="3746500" y="155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38764</xdr:rowOff>
    </xdr:from>
    <xdr:ext cx="599010" cy="259045"/>
    <xdr:sp macro="" textlink="">
      <xdr:nvSpPr>
        <xdr:cNvPr id="260" name="テキスト ボックス 259"/>
        <xdr:cNvSpPr txBox="1"/>
      </xdr:nvSpPr>
      <xdr:spPr>
        <a:xfrm>
          <a:off x="3497795" y="1529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169444</xdr:rowOff>
    </xdr:from>
    <xdr:to>
      <xdr:col>15</xdr:col>
      <xdr:colOff>101600</xdr:colOff>
      <xdr:row>91</xdr:row>
      <xdr:rowOff>99594</xdr:rowOff>
    </xdr:to>
    <xdr:sp macro="" textlink="">
      <xdr:nvSpPr>
        <xdr:cNvPr id="261" name="楕円 260"/>
        <xdr:cNvSpPr/>
      </xdr:nvSpPr>
      <xdr:spPr>
        <a:xfrm>
          <a:off x="2857500" y="15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116121</xdr:rowOff>
    </xdr:from>
    <xdr:ext cx="599010" cy="259045"/>
    <xdr:sp macro="" textlink="">
      <xdr:nvSpPr>
        <xdr:cNvPr id="262" name="テキスト ボックス 261"/>
        <xdr:cNvSpPr txBox="1"/>
      </xdr:nvSpPr>
      <xdr:spPr>
        <a:xfrm>
          <a:off x="2608795" y="1537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162407</xdr:rowOff>
    </xdr:from>
    <xdr:to>
      <xdr:col>10</xdr:col>
      <xdr:colOff>165100</xdr:colOff>
      <xdr:row>91</xdr:row>
      <xdr:rowOff>92557</xdr:rowOff>
    </xdr:to>
    <xdr:sp macro="" textlink="">
      <xdr:nvSpPr>
        <xdr:cNvPr id="263" name="楕円 262"/>
        <xdr:cNvSpPr/>
      </xdr:nvSpPr>
      <xdr:spPr>
        <a:xfrm>
          <a:off x="1968500" y="155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109084</xdr:rowOff>
    </xdr:from>
    <xdr:ext cx="599010" cy="259045"/>
    <xdr:sp macro="" textlink="">
      <xdr:nvSpPr>
        <xdr:cNvPr id="264" name="テキスト ボックス 263"/>
        <xdr:cNvSpPr txBox="1"/>
      </xdr:nvSpPr>
      <xdr:spPr>
        <a:xfrm>
          <a:off x="1719795" y="1536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51308</xdr:rowOff>
    </xdr:from>
    <xdr:to>
      <xdr:col>6</xdr:col>
      <xdr:colOff>38100</xdr:colOff>
      <xdr:row>91</xdr:row>
      <xdr:rowOff>152908</xdr:rowOff>
    </xdr:to>
    <xdr:sp macro="" textlink="">
      <xdr:nvSpPr>
        <xdr:cNvPr id="265" name="楕円 264"/>
        <xdr:cNvSpPr/>
      </xdr:nvSpPr>
      <xdr:spPr>
        <a:xfrm>
          <a:off x="1079500" y="156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169435</xdr:rowOff>
    </xdr:from>
    <xdr:ext cx="599010" cy="259045"/>
    <xdr:sp macro="" textlink="">
      <xdr:nvSpPr>
        <xdr:cNvPr id="266" name="テキスト ボックス 265"/>
        <xdr:cNvSpPr txBox="1"/>
      </xdr:nvSpPr>
      <xdr:spPr>
        <a:xfrm>
          <a:off x="830795" y="1542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104816</xdr:rowOff>
    </xdr:from>
    <xdr:to>
      <xdr:col>55</xdr:col>
      <xdr:colOff>0</xdr:colOff>
      <xdr:row>36</xdr:row>
      <xdr:rowOff>67782</xdr:rowOff>
    </xdr:to>
    <xdr:cxnSp macro="">
      <xdr:nvCxnSpPr>
        <xdr:cNvPr id="295" name="直線コネクタ 294"/>
        <xdr:cNvCxnSpPr/>
      </xdr:nvCxnSpPr>
      <xdr:spPr>
        <a:xfrm flipV="1">
          <a:off x="9639300" y="5248316"/>
          <a:ext cx="838200" cy="99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67906</xdr:rowOff>
    </xdr:from>
    <xdr:ext cx="599010" cy="259045"/>
    <xdr:sp macro="" textlink="">
      <xdr:nvSpPr>
        <xdr:cNvPr id="296" name="補助費等平均値テキスト"/>
        <xdr:cNvSpPr txBox="1"/>
      </xdr:nvSpPr>
      <xdr:spPr>
        <a:xfrm>
          <a:off x="10528300" y="5554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67782</xdr:rowOff>
    </xdr:from>
    <xdr:to>
      <xdr:col>50</xdr:col>
      <xdr:colOff>114300</xdr:colOff>
      <xdr:row>37</xdr:row>
      <xdr:rowOff>25712</xdr:rowOff>
    </xdr:to>
    <xdr:cxnSp macro="">
      <xdr:nvCxnSpPr>
        <xdr:cNvPr id="298" name="直線コネクタ 297"/>
        <xdr:cNvCxnSpPr/>
      </xdr:nvCxnSpPr>
      <xdr:spPr>
        <a:xfrm flipV="1">
          <a:off x="8750300" y="6239982"/>
          <a:ext cx="889000" cy="12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138878</xdr:rowOff>
    </xdr:from>
    <xdr:ext cx="534377" cy="259045"/>
    <xdr:sp macro="" textlink="">
      <xdr:nvSpPr>
        <xdr:cNvPr id="300" name="テキスト ボックス 299"/>
        <xdr:cNvSpPr txBox="1"/>
      </xdr:nvSpPr>
      <xdr:spPr>
        <a:xfrm>
          <a:off x="9372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25712</xdr:rowOff>
    </xdr:from>
    <xdr:to>
      <xdr:col>45</xdr:col>
      <xdr:colOff>177800</xdr:colOff>
      <xdr:row>37</xdr:row>
      <xdr:rowOff>83784</xdr:rowOff>
    </xdr:to>
    <xdr:cxnSp macro="">
      <xdr:nvCxnSpPr>
        <xdr:cNvPr id="301" name="直線コネクタ 300"/>
        <xdr:cNvCxnSpPr/>
      </xdr:nvCxnSpPr>
      <xdr:spPr>
        <a:xfrm flipV="1">
          <a:off x="7861300" y="6369362"/>
          <a:ext cx="889000" cy="5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157890</xdr:rowOff>
    </xdr:from>
    <xdr:ext cx="534377" cy="259045"/>
    <xdr:sp macro="" textlink="">
      <xdr:nvSpPr>
        <xdr:cNvPr id="303" name="テキスト ボックス 302"/>
        <xdr:cNvSpPr txBox="1"/>
      </xdr:nvSpPr>
      <xdr:spPr>
        <a:xfrm>
          <a:off x="8483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83106</xdr:rowOff>
    </xdr:from>
    <xdr:to>
      <xdr:col>41</xdr:col>
      <xdr:colOff>50800</xdr:colOff>
      <xdr:row>37</xdr:row>
      <xdr:rowOff>83784</xdr:rowOff>
    </xdr:to>
    <xdr:cxnSp macro="">
      <xdr:nvCxnSpPr>
        <xdr:cNvPr id="304" name="直線コネクタ 303"/>
        <xdr:cNvCxnSpPr/>
      </xdr:nvCxnSpPr>
      <xdr:spPr>
        <a:xfrm>
          <a:off x="6972300" y="6426756"/>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7014</xdr:rowOff>
    </xdr:from>
    <xdr:ext cx="534377" cy="259045"/>
    <xdr:sp macro="" textlink="">
      <xdr:nvSpPr>
        <xdr:cNvPr id="306" name="テキスト ボックス 305"/>
        <xdr:cNvSpPr txBox="1"/>
      </xdr:nvSpPr>
      <xdr:spPr>
        <a:xfrm>
          <a:off x="7594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18407</xdr:rowOff>
    </xdr:from>
    <xdr:ext cx="534377" cy="259045"/>
    <xdr:sp macro="" textlink="">
      <xdr:nvSpPr>
        <xdr:cNvPr id="308" name="テキスト ボックス 307"/>
        <xdr:cNvSpPr txBox="1"/>
      </xdr:nvSpPr>
      <xdr:spPr>
        <a:xfrm>
          <a:off x="6705111" y="65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54016</xdr:rowOff>
    </xdr:from>
    <xdr:to>
      <xdr:col>55</xdr:col>
      <xdr:colOff>50800</xdr:colOff>
      <xdr:row>30</xdr:row>
      <xdr:rowOff>155616</xdr:rowOff>
    </xdr:to>
    <xdr:sp macro="" textlink="">
      <xdr:nvSpPr>
        <xdr:cNvPr id="314" name="楕円 313"/>
        <xdr:cNvSpPr/>
      </xdr:nvSpPr>
      <xdr:spPr>
        <a:xfrm>
          <a:off x="10426700" y="51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7043</xdr:rowOff>
    </xdr:from>
    <xdr:ext cx="599010" cy="259045"/>
    <xdr:sp macro="" textlink="">
      <xdr:nvSpPr>
        <xdr:cNvPr id="315" name="補助費等該当値テキスト"/>
        <xdr:cNvSpPr txBox="1"/>
      </xdr:nvSpPr>
      <xdr:spPr>
        <a:xfrm>
          <a:off x="10528300" y="515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16982</xdr:rowOff>
    </xdr:from>
    <xdr:to>
      <xdr:col>50</xdr:col>
      <xdr:colOff>165100</xdr:colOff>
      <xdr:row>36</xdr:row>
      <xdr:rowOff>118582</xdr:rowOff>
    </xdr:to>
    <xdr:sp macro="" textlink="">
      <xdr:nvSpPr>
        <xdr:cNvPr id="316" name="楕円 315"/>
        <xdr:cNvSpPr/>
      </xdr:nvSpPr>
      <xdr:spPr>
        <a:xfrm>
          <a:off x="9588500" y="618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135109</xdr:rowOff>
    </xdr:from>
    <xdr:ext cx="534377" cy="259045"/>
    <xdr:sp macro="" textlink="">
      <xdr:nvSpPr>
        <xdr:cNvPr id="317" name="テキスト ボックス 316"/>
        <xdr:cNvSpPr txBox="1"/>
      </xdr:nvSpPr>
      <xdr:spPr>
        <a:xfrm>
          <a:off x="9372111" y="596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146362</xdr:rowOff>
    </xdr:from>
    <xdr:to>
      <xdr:col>46</xdr:col>
      <xdr:colOff>38100</xdr:colOff>
      <xdr:row>37</xdr:row>
      <xdr:rowOff>76512</xdr:rowOff>
    </xdr:to>
    <xdr:sp macro="" textlink="">
      <xdr:nvSpPr>
        <xdr:cNvPr id="318" name="楕円 317"/>
        <xdr:cNvSpPr/>
      </xdr:nvSpPr>
      <xdr:spPr>
        <a:xfrm>
          <a:off x="8699500" y="631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93039</xdr:rowOff>
    </xdr:from>
    <xdr:ext cx="534377" cy="259045"/>
    <xdr:sp macro="" textlink="">
      <xdr:nvSpPr>
        <xdr:cNvPr id="319" name="テキスト ボックス 318"/>
        <xdr:cNvSpPr txBox="1"/>
      </xdr:nvSpPr>
      <xdr:spPr>
        <a:xfrm>
          <a:off x="8483111" y="609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32984</xdr:rowOff>
    </xdr:from>
    <xdr:to>
      <xdr:col>41</xdr:col>
      <xdr:colOff>101600</xdr:colOff>
      <xdr:row>37</xdr:row>
      <xdr:rowOff>134584</xdr:rowOff>
    </xdr:to>
    <xdr:sp macro="" textlink="">
      <xdr:nvSpPr>
        <xdr:cNvPr id="320" name="楕円 319"/>
        <xdr:cNvSpPr/>
      </xdr:nvSpPr>
      <xdr:spPr>
        <a:xfrm>
          <a:off x="7810500" y="637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151111</xdr:rowOff>
    </xdr:from>
    <xdr:ext cx="534377" cy="259045"/>
    <xdr:sp macro="" textlink="">
      <xdr:nvSpPr>
        <xdr:cNvPr id="321" name="テキスト ボックス 320"/>
        <xdr:cNvSpPr txBox="1"/>
      </xdr:nvSpPr>
      <xdr:spPr>
        <a:xfrm>
          <a:off x="7594111" y="61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32306</xdr:rowOff>
    </xdr:from>
    <xdr:to>
      <xdr:col>36</xdr:col>
      <xdr:colOff>165100</xdr:colOff>
      <xdr:row>37</xdr:row>
      <xdr:rowOff>133906</xdr:rowOff>
    </xdr:to>
    <xdr:sp macro="" textlink="">
      <xdr:nvSpPr>
        <xdr:cNvPr id="322" name="楕円 321"/>
        <xdr:cNvSpPr/>
      </xdr:nvSpPr>
      <xdr:spPr>
        <a:xfrm>
          <a:off x="6921500" y="637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150433</xdr:rowOff>
    </xdr:from>
    <xdr:ext cx="534377" cy="259045"/>
    <xdr:sp macro="" textlink="">
      <xdr:nvSpPr>
        <xdr:cNvPr id="323" name="テキスト ボックス 322"/>
        <xdr:cNvSpPr txBox="1"/>
      </xdr:nvSpPr>
      <xdr:spPr>
        <a:xfrm>
          <a:off x="6705111" y="615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117503</xdr:rowOff>
    </xdr:from>
    <xdr:to>
      <xdr:col>55</xdr:col>
      <xdr:colOff>0</xdr:colOff>
      <xdr:row>57</xdr:row>
      <xdr:rowOff>21582</xdr:rowOff>
    </xdr:to>
    <xdr:cxnSp macro="">
      <xdr:nvCxnSpPr>
        <xdr:cNvPr id="352" name="直線コネクタ 351"/>
        <xdr:cNvCxnSpPr/>
      </xdr:nvCxnSpPr>
      <xdr:spPr>
        <a:xfrm>
          <a:off x="9639300" y="9718703"/>
          <a:ext cx="838200" cy="7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149920</xdr:rowOff>
    </xdr:from>
    <xdr:ext cx="534377" cy="259045"/>
    <xdr:sp macro="" textlink="">
      <xdr:nvSpPr>
        <xdr:cNvPr id="353" name="普通建設事業費平均値テキスト"/>
        <xdr:cNvSpPr txBox="1"/>
      </xdr:nvSpPr>
      <xdr:spPr>
        <a:xfrm>
          <a:off x="10528300" y="9751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117503</xdr:rowOff>
    </xdr:from>
    <xdr:to>
      <xdr:col>50</xdr:col>
      <xdr:colOff>114300</xdr:colOff>
      <xdr:row>57</xdr:row>
      <xdr:rowOff>72979</xdr:rowOff>
    </xdr:to>
    <xdr:cxnSp macro="">
      <xdr:nvCxnSpPr>
        <xdr:cNvPr id="355" name="直線コネクタ 354"/>
        <xdr:cNvCxnSpPr/>
      </xdr:nvCxnSpPr>
      <xdr:spPr>
        <a:xfrm flipV="1">
          <a:off x="8750300" y="9718703"/>
          <a:ext cx="889000" cy="12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102867</xdr:rowOff>
    </xdr:from>
    <xdr:ext cx="534377" cy="259045"/>
    <xdr:sp macro="" textlink="">
      <xdr:nvSpPr>
        <xdr:cNvPr id="357" name="テキスト ボックス 356"/>
        <xdr:cNvSpPr txBox="1"/>
      </xdr:nvSpPr>
      <xdr:spPr>
        <a:xfrm>
          <a:off x="9372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98224</xdr:rowOff>
    </xdr:from>
    <xdr:to>
      <xdr:col>45</xdr:col>
      <xdr:colOff>177800</xdr:colOff>
      <xdr:row>57</xdr:row>
      <xdr:rowOff>72979</xdr:rowOff>
    </xdr:to>
    <xdr:cxnSp macro="">
      <xdr:nvCxnSpPr>
        <xdr:cNvPr id="358" name="直線コネクタ 357"/>
        <xdr:cNvCxnSpPr/>
      </xdr:nvCxnSpPr>
      <xdr:spPr>
        <a:xfrm>
          <a:off x="7861300" y="9527974"/>
          <a:ext cx="889000" cy="31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78428</xdr:rowOff>
    </xdr:from>
    <xdr:to>
      <xdr:col>41</xdr:col>
      <xdr:colOff>50800</xdr:colOff>
      <xdr:row>55</xdr:row>
      <xdr:rowOff>98224</xdr:rowOff>
    </xdr:to>
    <xdr:cxnSp macro="">
      <xdr:nvCxnSpPr>
        <xdr:cNvPr id="361" name="直線コネクタ 360"/>
        <xdr:cNvCxnSpPr/>
      </xdr:nvCxnSpPr>
      <xdr:spPr>
        <a:xfrm>
          <a:off x="6972300" y="9165278"/>
          <a:ext cx="889000" cy="36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104277</xdr:rowOff>
    </xdr:from>
    <xdr:ext cx="534377" cy="259045"/>
    <xdr:sp macro="" textlink="">
      <xdr:nvSpPr>
        <xdr:cNvPr id="363" name="テキスト ボックス 362"/>
        <xdr:cNvSpPr txBox="1"/>
      </xdr:nvSpPr>
      <xdr:spPr>
        <a:xfrm>
          <a:off x="7594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117779</xdr:rowOff>
    </xdr:from>
    <xdr:ext cx="534377" cy="259045"/>
    <xdr:sp macro="" textlink="">
      <xdr:nvSpPr>
        <xdr:cNvPr id="365" name="テキスト ボックス 364"/>
        <xdr:cNvSpPr txBox="1"/>
      </xdr:nvSpPr>
      <xdr:spPr>
        <a:xfrm>
          <a:off x="6705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142232</xdr:rowOff>
    </xdr:from>
    <xdr:to>
      <xdr:col>55</xdr:col>
      <xdr:colOff>50800</xdr:colOff>
      <xdr:row>57</xdr:row>
      <xdr:rowOff>72382</xdr:rowOff>
    </xdr:to>
    <xdr:sp macro="" textlink="">
      <xdr:nvSpPr>
        <xdr:cNvPr id="371" name="楕円 370"/>
        <xdr:cNvSpPr/>
      </xdr:nvSpPr>
      <xdr:spPr>
        <a:xfrm>
          <a:off x="10426700" y="97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165109</xdr:rowOff>
    </xdr:from>
    <xdr:ext cx="534377" cy="259045"/>
    <xdr:sp macro="" textlink="">
      <xdr:nvSpPr>
        <xdr:cNvPr id="372" name="普通建設事業費該当値テキスト"/>
        <xdr:cNvSpPr txBox="1"/>
      </xdr:nvSpPr>
      <xdr:spPr>
        <a:xfrm>
          <a:off x="10528300" y="959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66703</xdr:rowOff>
    </xdr:from>
    <xdr:to>
      <xdr:col>50</xdr:col>
      <xdr:colOff>165100</xdr:colOff>
      <xdr:row>56</xdr:row>
      <xdr:rowOff>168303</xdr:rowOff>
    </xdr:to>
    <xdr:sp macro="" textlink="">
      <xdr:nvSpPr>
        <xdr:cNvPr id="373" name="楕円 372"/>
        <xdr:cNvSpPr/>
      </xdr:nvSpPr>
      <xdr:spPr>
        <a:xfrm>
          <a:off x="9588500" y="966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13380</xdr:rowOff>
    </xdr:from>
    <xdr:ext cx="534377" cy="259045"/>
    <xdr:sp macro="" textlink="">
      <xdr:nvSpPr>
        <xdr:cNvPr id="374" name="テキスト ボックス 373"/>
        <xdr:cNvSpPr txBox="1"/>
      </xdr:nvSpPr>
      <xdr:spPr>
        <a:xfrm>
          <a:off x="9372111" y="944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22179</xdr:rowOff>
    </xdr:from>
    <xdr:to>
      <xdr:col>46</xdr:col>
      <xdr:colOff>38100</xdr:colOff>
      <xdr:row>57</xdr:row>
      <xdr:rowOff>123779</xdr:rowOff>
    </xdr:to>
    <xdr:sp macro="" textlink="">
      <xdr:nvSpPr>
        <xdr:cNvPr id="375" name="楕円 374"/>
        <xdr:cNvSpPr/>
      </xdr:nvSpPr>
      <xdr:spPr>
        <a:xfrm>
          <a:off x="8699500" y="97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114906</xdr:rowOff>
    </xdr:from>
    <xdr:ext cx="534377" cy="259045"/>
    <xdr:sp macro="" textlink="">
      <xdr:nvSpPr>
        <xdr:cNvPr id="376" name="テキスト ボックス 375"/>
        <xdr:cNvSpPr txBox="1"/>
      </xdr:nvSpPr>
      <xdr:spPr>
        <a:xfrm>
          <a:off x="8483111" y="988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47424</xdr:rowOff>
    </xdr:from>
    <xdr:to>
      <xdr:col>41</xdr:col>
      <xdr:colOff>101600</xdr:colOff>
      <xdr:row>55</xdr:row>
      <xdr:rowOff>149024</xdr:rowOff>
    </xdr:to>
    <xdr:sp macro="" textlink="">
      <xdr:nvSpPr>
        <xdr:cNvPr id="377" name="楕円 376"/>
        <xdr:cNvSpPr/>
      </xdr:nvSpPr>
      <xdr:spPr>
        <a:xfrm>
          <a:off x="7810500" y="94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165551</xdr:rowOff>
    </xdr:from>
    <xdr:ext cx="534377" cy="259045"/>
    <xdr:sp macro="" textlink="">
      <xdr:nvSpPr>
        <xdr:cNvPr id="378" name="テキスト ボックス 377"/>
        <xdr:cNvSpPr txBox="1"/>
      </xdr:nvSpPr>
      <xdr:spPr>
        <a:xfrm>
          <a:off x="7594111" y="92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27628</xdr:rowOff>
    </xdr:from>
    <xdr:to>
      <xdr:col>36</xdr:col>
      <xdr:colOff>165100</xdr:colOff>
      <xdr:row>53</xdr:row>
      <xdr:rowOff>129228</xdr:rowOff>
    </xdr:to>
    <xdr:sp macro="" textlink="">
      <xdr:nvSpPr>
        <xdr:cNvPr id="379" name="楕円 378"/>
        <xdr:cNvSpPr/>
      </xdr:nvSpPr>
      <xdr:spPr>
        <a:xfrm>
          <a:off x="6921500" y="91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145755</xdr:rowOff>
    </xdr:from>
    <xdr:ext cx="599010" cy="259045"/>
    <xdr:sp macro="" textlink="">
      <xdr:nvSpPr>
        <xdr:cNvPr id="380" name="テキスト ボックス 379"/>
        <xdr:cNvSpPr txBox="1"/>
      </xdr:nvSpPr>
      <xdr:spPr>
        <a:xfrm>
          <a:off x="6672795" y="888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2146</xdr:rowOff>
    </xdr:from>
    <xdr:to>
      <xdr:col>55</xdr:col>
      <xdr:colOff>0</xdr:colOff>
      <xdr:row>79</xdr:row>
      <xdr:rowOff>7646</xdr:rowOff>
    </xdr:to>
    <xdr:cxnSp macro="">
      <xdr:nvCxnSpPr>
        <xdr:cNvPr id="409" name="直線コネクタ 408"/>
        <xdr:cNvCxnSpPr/>
      </xdr:nvCxnSpPr>
      <xdr:spPr>
        <a:xfrm>
          <a:off x="9639300" y="13546696"/>
          <a:ext cx="838200" cy="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2146</xdr:rowOff>
    </xdr:from>
    <xdr:to>
      <xdr:col>50</xdr:col>
      <xdr:colOff>114300</xdr:colOff>
      <xdr:row>79</xdr:row>
      <xdr:rowOff>21146</xdr:rowOff>
    </xdr:to>
    <xdr:cxnSp macro="">
      <xdr:nvCxnSpPr>
        <xdr:cNvPr id="412" name="直線コネクタ 411"/>
        <xdr:cNvCxnSpPr/>
      </xdr:nvCxnSpPr>
      <xdr:spPr>
        <a:xfrm flipV="1">
          <a:off x="8750300" y="13546696"/>
          <a:ext cx="889000" cy="1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132008</xdr:rowOff>
    </xdr:from>
    <xdr:ext cx="534377" cy="259045"/>
    <xdr:sp macro="" textlink="">
      <xdr:nvSpPr>
        <xdr:cNvPr id="414" name="テキスト ボックス 413"/>
        <xdr:cNvSpPr txBox="1"/>
      </xdr:nvSpPr>
      <xdr:spPr>
        <a:xfrm>
          <a:off x="9372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155817</xdr:rowOff>
    </xdr:from>
    <xdr:to>
      <xdr:col>45</xdr:col>
      <xdr:colOff>177800</xdr:colOff>
      <xdr:row>79</xdr:row>
      <xdr:rowOff>21146</xdr:rowOff>
    </xdr:to>
    <xdr:cxnSp macro="">
      <xdr:nvCxnSpPr>
        <xdr:cNvPr id="415" name="直線コネクタ 414"/>
        <xdr:cNvCxnSpPr/>
      </xdr:nvCxnSpPr>
      <xdr:spPr>
        <a:xfrm>
          <a:off x="7861300" y="13528917"/>
          <a:ext cx="889000" cy="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127191</xdr:rowOff>
    </xdr:from>
    <xdr:to>
      <xdr:col>41</xdr:col>
      <xdr:colOff>50800</xdr:colOff>
      <xdr:row>78</xdr:row>
      <xdr:rowOff>155817</xdr:rowOff>
    </xdr:to>
    <xdr:cxnSp macro="">
      <xdr:nvCxnSpPr>
        <xdr:cNvPr id="418" name="直線コネクタ 417"/>
        <xdr:cNvCxnSpPr/>
      </xdr:nvCxnSpPr>
      <xdr:spPr>
        <a:xfrm>
          <a:off x="6972300" y="13500291"/>
          <a:ext cx="889000" cy="2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macro="" textlink="">
      <xdr:nvSpPr>
        <xdr:cNvPr id="420" name="テキスト ボックス 419"/>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160557</xdr:rowOff>
    </xdr:from>
    <xdr:ext cx="469744" cy="259045"/>
    <xdr:sp macro="" textlink="">
      <xdr:nvSpPr>
        <xdr:cNvPr id="422" name="テキスト ボックス 421"/>
        <xdr:cNvSpPr txBox="1"/>
      </xdr:nvSpPr>
      <xdr:spPr>
        <a:xfrm>
          <a:off x="6737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128296</xdr:rowOff>
    </xdr:from>
    <xdr:to>
      <xdr:col>55</xdr:col>
      <xdr:colOff>50800</xdr:colOff>
      <xdr:row>79</xdr:row>
      <xdr:rowOff>58446</xdr:rowOff>
    </xdr:to>
    <xdr:sp macro="" textlink="">
      <xdr:nvSpPr>
        <xdr:cNvPr id="428" name="楕円 427"/>
        <xdr:cNvSpPr/>
      </xdr:nvSpPr>
      <xdr:spPr>
        <a:xfrm>
          <a:off x="10426700" y="135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43223</xdr:rowOff>
    </xdr:from>
    <xdr:ext cx="469744" cy="259045"/>
    <xdr:sp macro="" textlink="">
      <xdr:nvSpPr>
        <xdr:cNvPr id="429" name="普通建設事業費 （ うち新規整備　）該当値テキスト"/>
        <xdr:cNvSpPr txBox="1"/>
      </xdr:nvSpPr>
      <xdr:spPr>
        <a:xfrm>
          <a:off x="10528300" y="1341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122796</xdr:rowOff>
    </xdr:from>
    <xdr:to>
      <xdr:col>50</xdr:col>
      <xdr:colOff>165100</xdr:colOff>
      <xdr:row>79</xdr:row>
      <xdr:rowOff>52946</xdr:rowOff>
    </xdr:to>
    <xdr:sp macro="" textlink="">
      <xdr:nvSpPr>
        <xdr:cNvPr id="430" name="楕円 429"/>
        <xdr:cNvSpPr/>
      </xdr:nvSpPr>
      <xdr:spPr>
        <a:xfrm>
          <a:off x="9588500" y="1349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44073</xdr:rowOff>
    </xdr:from>
    <xdr:ext cx="469744" cy="259045"/>
    <xdr:sp macro="" textlink="">
      <xdr:nvSpPr>
        <xdr:cNvPr id="431" name="テキスト ボックス 430"/>
        <xdr:cNvSpPr txBox="1"/>
      </xdr:nvSpPr>
      <xdr:spPr>
        <a:xfrm>
          <a:off x="9404428" y="1358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141796</xdr:rowOff>
    </xdr:from>
    <xdr:to>
      <xdr:col>46</xdr:col>
      <xdr:colOff>38100</xdr:colOff>
      <xdr:row>79</xdr:row>
      <xdr:rowOff>71946</xdr:rowOff>
    </xdr:to>
    <xdr:sp macro="" textlink="">
      <xdr:nvSpPr>
        <xdr:cNvPr id="432" name="楕円 431"/>
        <xdr:cNvSpPr/>
      </xdr:nvSpPr>
      <xdr:spPr>
        <a:xfrm>
          <a:off x="8699500" y="135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63073</xdr:rowOff>
    </xdr:from>
    <xdr:ext cx="469744" cy="259045"/>
    <xdr:sp macro="" textlink="">
      <xdr:nvSpPr>
        <xdr:cNvPr id="433" name="テキスト ボックス 432"/>
        <xdr:cNvSpPr txBox="1"/>
      </xdr:nvSpPr>
      <xdr:spPr>
        <a:xfrm>
          <a:off x="8515428" y="1360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105017</xdr:rowOff>
    </xdr:from>
    <xdr:to>
      <xdr:col>41</xdr:col>
      <xdr:colOff>101600</xdr:colOff>
      <xdr:row>79</xdr:row>
      <xdr:rowOff>35167</xdr:rowOff>
    </xdr:to>
    <xdr:sp macro="" textlink="">
      <xdr:nvSpPr>
        <xdr:cNvPr id="434" name="楕円 433"/>
        <xdr:cNvSpPr/>
      </xdr:nvSpPr>
      <xdr:spPr>
        <a:xfrm>
          <a:off x="7810500" y="134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26294</xdr:rowOff>
    </xdr:from>
    <xdr:ext cx="469744" cy="259045"/>
    <xdr:sp macro="" textlink="">
      <xdr:nvSpPr>
        <xdr:cNvPr id="435" name="テキスト ボックス 434"/>
        <xdr:cNvSpPr txBox="1"/>
      </xdr:nvSpPr>
      <xdr:spPr>
        <a:xfrm>
          <a:off x="7626428" y="135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76391</xdr:rowOff>
    </xdr:from>
    <xdr:to>
      <xdr:col>36</xdr:col>
      <xdr:colOff>165100</xdr:colOff>
      <xdr:row>79</xdr:row>
      <xdr:rowOff>6541</xdr:rowOff>
    </xdr:to>
    <xdr:sp macro="" textlink="">
      <xdr:nvSpPr>
        <xdr:cNvPr id="436" name="楕円 435"/>
        <xdr:cNvSpPr/>
      </xdr:nvSpPr>
      <xdr:spPr>
        <a:xfrm>
          <a:off x="6921500" y="1344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169118</xdr:rowOff>
    </xdr:from>
    <xdr:ext cx="469744" cy="259045"/>
    <xdr:sp macro="" textlink="">
      <xdr:nvSpPr>
        <xdr:cNvPr id="437" name="テキスト ボックス 436"/>
        <xdr:cNvSpPr txBox="1"/>
      </xdr:nvSpPr>
      <xdr:spPr>
        <a:xfrm>
          <a:off x="6737428" y="1354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22758</xdr:rowOff>
    </xdr:from>
    <xdr:to>
      <xdr:col>54</xdr:col>
      <xdr:colOff>189865</xdr:colOff>
      <xdr:row>98</xdr:row>
      <xdr:rowOff>166726</xdr:rowOff>
    </xdr:to>
    <xdr:cxnSp macro="">
      <xdr:nvCxnSpPr>
        <xdr:cNvPr id="461" name="直線コネクタ 460"/>
        <xdr:cNvCxnSpPr/>
      </xdr:nvCxnSpPr>
      <xdr:spPr>
        <a:xfrm flipV="1">
          <a:off x="10475595" y="16139058"/>
          <a:ext cx="1270" cy="829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170553</xdr:rowOff>
    </xdr:from>
    <xdr:ext cx="469744" cy="259045"/>
    <xdr:sp macro="" textlink="">
      <xdr:nvSpPr>
        <xdr:cNvPr id="462" name="普通建設事業費 （ うち更新整備　）最小値テキスト"/>
        <xdr:cNvSpPr txBox="1"/>
      </xdr:nvSpPr>
      <xdr:spPr>
        <a:xfrm>
          <a:off x="10528300" y="1697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166726</xdr:rowOff>
    </xdr:from>
    <xdr:to>
      <xdr:col>55</xdr:col>
      <xdr:colOff>88900</xdr:colOff>
      <xdr:row>98</xdr:row>
      <xdr:rowOff>166726</xdr:rowOff>
    </xdr:to>
    <xdr:cxnSp macro="">
      <xdr:nvCxnSpPr>
        <xdr:cNvPr id="463" name="直線コネクタ 462"/>
        <xdr:cNvCxnSpPr/>
      </xdr:nvCxnSpPr>
      <xdr:spPr>
        <a:xfrm>
          <a:off x="10388600" y="1696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140885</xdr:rowOff>
    </xdr:from>
    <xdr:ext cx="534377" cy="259045"/>
    <xdr:sp macro="" textlink="">
      <xdr:nvSpPr>
        <xdr:cNvPr id="464" name="普通建設事業費 （ うち更新整備　）最大値テキスト"/>
        <xdr:cNvSpPr txBox="1"/>
      </xdr:nvSpPr>
      <xdr:spPr>
        <a:xfrm>
          <a:off x="10528300" y="1591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22758</xdr:rowOff>
    </xdr:from>
    <xdr:to>
      <xdr:col>55</xdr:col>
      <xdr:colOff>88900</xdr:colOff>
      <xdr:row>94</xdr:row>
      <xdr:rowOff>22758</xdr:rowOff>
    </xdr:to>
    <xdr:cxnSp macro="">
      <xdr:nvCxnSpPr>
        <xdr:cNvPr id="465" name="直線コネクタ 464"/>
        <xdr:cNvCxnSpPr/>
      </xdr:nvCxnSpPr>
      <xdr:spPr>
        <a:xfrm>
          <a:off x="10388600" y="1613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46850</xdr:rowOff>
    </xdr:from>
    <xdr:to>
      <xdr:col>55</xdr:col>
      <xdr:colOff>0</xdr:colOff>
      <xdr:row>96</xdr:row>
      <xdr:rowOff>68390</xdr:rowOff>
    </xdr:to>
    <xdr:cxnSp macro="">
      <xdr:nvCxnSpPr>
        <xdr:cNvPr id="466" name="直線コネクタ 465"/>
        <xdr:cNvCxnSpPr/>
      </xdr:nvCxnSpPr>
      <xdr:spPr>
        <a:xfrm>
          <a:off x="9639300" y="16506050"/>
          <a:ext cx="838200" cy="2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35310</xdr:rowOff>
    </xdr:from>
    <xdr:ext cx="534377" cy="259045"/>
    <xdr:sp macro="" textlink="">
      <xdr:nvSpPr>
        <xdr:cNvPr id="467" name="普通建設事業費 （ うち更新整備　）平均値テキスト"/>
        <xdr:cNvSpPr txBox="1"/>
      </xdr:nvSpPr>
      <xdr:spPr>
        <a:xfrm>
          <a:off x="10528300" y="16665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56883</xdr:rowOff>
    </xdr:from>
    <xdr:to>
      <xdr:col>55</xdr:col>
      <xdr:colOff>50800</xdr:colOff>
      <xdr:row>97</xdr:row>
      <xdr:rowOff>158483</xdr:rowOff>
    </xdr:to>
    <xdr:sp macro="" textlink="">
      <xdr:nvSpPr>
        <xdr:cNvPr id="468" name="フローチャート: 判断 467"/>
        <xdr:cNvSpPr/>
      </xdr:nvSpPr>
      <xdr:spPr>
        <a:xfrm>
          <a:off x="10426700" y="166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46850</xdr:rowOff>
    </xdr:from>
    <xdr:to>
      <xdr:col>50</xdr:col>
      <xdr:colOff>114300</xdr:colOff>
      <xdr:row>96</xdr:row>
      <xdr:rowOff>132195</xdr:rowOff>
    </xdr:to>
    <xdr:cxnSp macro="">
      <xdr:nvCxnSpPr>
        <xdr:cNvPr id="469" name="直線コネクタ 468"/>
        <xdr:cNvCxnSpPr/>
      </xdr:nvCxnSpPr>
      <xdr:spPr>
        <a:xfrm flipV="1">
          <a:off x="8750300" y="16506050"/>
          <a:ext cx="889000" cy="8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67108</xdr:rowOff>
    </xdr:from>
    <xdr:to>
      <xdr:col>50</xdr:col>
      <xdr:colOff>165100</xdr:colOff>
      <xdr:row>97</xdr:row>
      <xdr:rowOff>168708</xdr:rowOff>
    </xdr:to>
    <xdr:sp macro="" textlink="">
      <xdr:nvSpPr>
        <xdr:cNvPr id="470" name="フローチャート: 判断 469"/>
        <xdr:cNvSpPr/>
      </xdr:nvSpPr>
      <xdr:spPr>
        <a:xfrm>
          <a:off x="9588500" y="1669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159835</xdr:rowOff>
    </xdr:from>
    <xdr:ext cx="534377" cy="259045"/>
    <xdr:sp macro="" textlink="">
      <xdr:nvSpPr>
        <xdr:cNvPr id="471" name="テキスト ボックス 470"/>
        <xdr:cNvSpPr txBox="1"/>
      </xdr:nvSpPr>
      <xdr:spPr>
        <a:xfrm>
          <a:off x="9372111" y="1679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168821</xdr:rowOff>
    </xdr:from>
    <xdr:to>
      <xdr:col>45</xdr:col>
      <xdr:colOff>177800</xdr:colOff>
      <xdr:row>96</xdr:row>
      <xdr:rowOff>132195</xdr:rowOff>
    </xdr:to>
    <xdr:cxnSp macro="">
      <xdr:nvCxnSpPr>
        <xdr:cNvPr id="472" name="直線コネクタ 471"/>
        <xdr:cNvCxnSpPr/>
      </xdr:nvCxnSpPr>
      <xdr:spPr>
        <a:xfrm>
          <a:off x="7861300" y="16113671"/>
          <a:ext cx="889000" cy="4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52552</xdr:rowOff>
    </xdr:from>
    <xdr:to>
      <xdr:col>46</xdr:col>
      <xdr:colOff>38100</xdr:colOff>
      <xdr:row>97</xdr:row>
      <xdr:rowOff>154152</xdr:rowOff>
    </xdr:to>
    <xdr:sp macro="" textlink="">
      <xdr:nvSpPr>
        <xdr:cNvPr id="473" name="フローチャート: 判断 472"/>
        <xdr:cNvSpPr/>
      </xdr:nvSpPr>
      <xdr:spPr>
        <a:xfrm>
          <a:off x="8699500" y="1668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145279</xdr:rowOff>
    </xdr:from>
    <xdr:ext cx="534377" cy="259045"/>
    <xdr:sp macro="" textlink="">
      <xdr:nvSpPr>
        <xdr:cNvPr id="474" name="テキスト ボックス 473"/>
        <xdr:cNvSpPr txBox="1"/>
      </xdr:nvSpPr>
      <xdr:spPr>
        <a:xfrm>
          <a:off x="8483111" y="16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134683</xdr:rowOff>
    </xdr:from>
    <xdr:to>
      <xdr:col>41</xdr:col>
      <xdr:colOff>50800</xdr:colOff>
      <xdr:row>93</xdr:row>
      <xdr:rowOff>168821</xdr:rowOff>
    </xdr:to>
    <xdr:cxnSp macro="">
      <xdr:nvCxnSpPr>
        <xdr:cNvPr id="475" name="直線コネクタ 474"/>
        <xdr:cNvCxnSpPr/>
      </xdr:nvCxnSpPr>
      <xdr:spPr>
        <a:xfrm>
          <a:off x="6972300" y="15565183"/>
          <a:ext cx="889000" cy="54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56387</xdr:rowOff>
    </xdr:from>
    <xdr:to>
      <xdr:col>41</xdr:col>
      <xdr:colOff>101600</xdr:colOff>
      <xdr:row>97</xdr:row>
      <xdr:rowOff>157987</xdr:rowOff>
    </xdr:to>
    <xdr:sp macro="" textlink="">
      <xdr:nvSpPr>
        <xdr:cNvPr id="476" name="フローチャート: 判断 475"/>
        <xdr:cNvSpPr/>
      </xdr:nvSpPr>
      <xdr:spPr>
        <a:xfrm>
          <a:off x="78105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149114</xdr:rowOff>
    </xdr:from>
    <xdr:ext cx="534377" cy="259045"/>
    <xdr:sp macro="" textlink="">
      <xdr:nvSpPr>
        <xdr:cNvPr id="477" name="テキスト ボックス 476"/>
        <xdr:cNvSpPr txBox="1"/>
      </xdr:nvSpPr>
      <xdr:spPr>
        <a:xfrm>
          <a:off x="7594111" y="1677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56832</xdr:rowOff>
    </xdr:from>
    <xdr:to>
      <xdr:col>36</xdr:col>
      <xdr:colOff>165100</xdr:colOff>
      <xdr:row>97</xdr:row>
      <xdr:rowOff>158432</xdr:rowOff>
    </xdr:to>
    <xdr:sp macro="" textlink="">
      <xdr:nvSpPr>
        <xdr:cNvPr id="478" name="フローチャート: 判断 477"/>
        <xdr:cNvSpPr/>
      </xdr:nvSpPr>
      <xdr:spPr>
        <a:xfrm>
          <a:off x="6921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149559</xdr:rowOff>
    </xdr:from>
    <xdr:ext cx="534377" cy="259045"/>
    <xdr:sp macro="" textlink="">
      <xdr:nvSpPr>
        <xdr:cNvPr id="479" name="テキスト ボックス 478"/>
        <xdr:cNvSpPr txBox="1"/>
      </xdr:nvSpPr>
      <xdr:spPr>
        <a:xfrm>
          <a:off x="6705111" y="167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17590</xdr:rowOff>
    </xdr:from>
    <xdr:to>
      <xdr:col>55</xdr:col>
      <xdr:colOff>50800</xdr:colOff>
      <xdr:row>96</xdr:row>
      <xdr:rowOff>119190</xdr:rowOff>
    </xdr:to>
    <xdr:sp macro="" textlink="">
      <xdr:nvSpPr>
        <xdr:cNvPr id="485" name="楕円 484"/>
        <xdr:cNvSpPr/>
      </xdr:nvSpPr>
      <xdr:spPr>
        <a:xfrm>
          <a:off x="10426700" y="164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40467</xdr:rowOff>
    </xdr:from>
    <xdr:ext cx="534377" cy="259045"/>
    <xdr:sp macro="" textlink="">
      <xdr:nvSpPr>
        <xdr:cNvPr id="486" name="普通建設事業費 （ うち更新整備　）該当値テキスト"/>
        <xdr:cNvSpPr txBox="1"/>
      </xdr:nvSpPr>
      <xdr:spPr>
        <a:xfrm>
          <a:off x="10528300"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167500</xdr:rowOff>
    </xdr:from>
    <xdr:to>
      <xdr:col>50</xdr:col>
      <xdr:colOff>165100</xdr:colOff>
      <xdr:row>96</xdr:row>
      <xdr:rowOff>97650</xdr:rowOff>
    </xdr:to>
    <xdr:sp macro="" textlink="">
      <xdr:nvSpPr>
        <xdr:cNvPr id="487" name="楕円 486"/>
        <xdr:cNvSpPr/>
      </xdr:nvSpPr>
      <xdr:spPr>
        <a:xfrm>
          <a:off x="9588500" y="164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114177</xdr:rowOff>
    </xdr:from>
    <xdr:ext cx="534377" cy="259045"/>
    <xdr:sp macro="" textlink="">
      <xdr:nvSpPr>
        <xdr:cNvPr id="488" name="テキスト ボックス 487"/>
        <xdr:cNvSpPr txBox="1"/>
      </xdr:nvSpPr>
      <xdr:spPr>
        <a:xfrm>
          <a:off x="9372111" y="162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81395</xdr:rowOff>
    </xdr:from>
    <xdr:to>
      <xdr:col>46</xdr:col>
      <xdr:colOff>38100</xdr:colOff>
      <xdr:row>97</xdr:row>
      <xdr:rowOff>11545</xdr:rowOff>
    </xdr:to>
    <xdr:sp macro="" textlink="">
      <xdr:nvSpPr>
        <xdr:cNvPr id="489" name="楕円 488"/>
        <xdr:cNvSpPr/>
      </xdr:nvSpPr>
      <xdr:spPr>
        <a:xfrm>
          <a:off x="8699500" y="165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28072</xdr:rowOff>
    </xdr:from>
    <xdr:ext cx="534377" cy="259045"/>
    <xdr:sp macro="" textlink="">
      <xdr:nvSpPr>
        <xdr:cNvPr id="490" name="テキスト ボックス 489"/>
        <xdr:cNvSpPr txBox="1"/>
      </xdr:nvSpPr>
      <xdr:spPr>
        <a:xfrm>
          <a:off x="8483111" y="1631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118021</xdr:rowOff>
    </xdr:from>
    <xdr:to>
      <xdr:col>41</xdr:col>
      <xdr:colOff>101600</xdr:colOff>
      <xdr:row>94</xdr:row>
      <xdr:rowOff>48171</xdr:rowOff>
    </xdr:to>
    <xdr:sp macro="" textlink="">
      <xdr:nvSpPr>
        <xdr:cNvPr id="491" name="楕円 490"/>
        <xdr:cNvSpPr/>
      </xdr:nvSpPr>
      <xdr:spPr>
        <a:xfrm>
          <a:off x="7810500" y="160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64698</xdr:rowOff>
    </xdr:from>
    <xdr:ext cx="534377" cy="259045"/>
    <xdr:sp macro="" textlink="">
      <xdr:nvSpPr>
        <xdr:cNvPr id="492" name="テキスト ボックス 491"/>
        <xdr:cNvSpPr txBox="1"/>
      </xdr:nvSpPr>
      <xdr:spPr>
        <a:xfrm>
          <a:off x="7594111" y="1583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83883</xdr:rowOff>
    </xdr:from>
    <xdr:to>
      <xdr:col>36</xdr:col>
      <xdr:colOff>165100</xdr:colOff>
      <xdr:row>91</xdr:row>
      <xdr:rowOff>14033</xdr:rowOff>
    </xdr:to>
    <xdr:sp macro="" textlink="">
      <xdr:nvSpPr>
        <xdr:cNvPr id="493" name="楕円 492"/>
        <xdr:cNvSpPr/>
      </xdr:nvSpPr>
      <xdr:spPr>
        <a:xfrm>
          <a:off x="6921500" y="1551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30560</xdr:rowOff>
    </xdr:from>
    <xdr:ext cx="599010" cy="259045"/>
    <xdr:sp macro="" textlink="">
      <xdr:nvSpPr>
        <xdr:cNvPr id="494" name="テキスト ボックス 493"/>
        <xdr:cNvSpPr txBox="1"/>
      </xdr:nvSpPr>
      <xdr:spPr>
        <a:xfrm>
          <a:off x="6672795" y="152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13132</xdr:rowOff>
    </xdr:from>
    <xdr:to>
      <xdr:col>85</xdr:col>
      <xdr:colOff>127000</xdr:colOff>
      <xdr:row>38</xdr:row>
      <xdr:rowOff>122098</xdr:rowOff>
    </xdr:to>
    <xdr:cxnSp macro="">
      <xdr:nvCxnSpPr>
        <xdr:cNvPr id="523" name="直線コネクタ 522"/>
        <xdr:cNvCxnSpPr/>
      </xdr:nvCxnSpPr>
      <xdr:spPr>
        <a:xfrm>
          <a:off x="15481300" y="6356782"/>
          <a:ext cx="838200" cy="28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64584</xdr:rowOff>
    </xdr:from>
    <xdr:ext cx="469744" cy="259045"/>
    <xdr:sp macro="" textlink="">
      <xdr:nvSpPr>
        <xdr:cNvPr id="524" name="災害復旧事業費平均値テキスト"/>
        <xdr:cNvSpPr txBox="1"/>
      </xdr:nvSpPr>
      <xdr:spPr>
        <a:xfrm>
          <a:off x="16370300" y="657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112192</xdr:rowOff>
    </xdr:from>
    <xdr:to>
      <xdr:col>81</xdr:col>
      <xdr:colOff>50800</xdr:colOff>
      <xdr:row>37</xdr:row>
      <xdr:rowOff>13132</xdr:rowOff>
    </xdr:to>
    <xdr:cxnSp macro="">
      <xdr:nvCxnSpPr>
        <xdr:cNvPr id="526" name="直線コネクタ 525"/>
        <xdr:cNvCxnSpPr/>
      </xdr:nvCxnSpPr>
      <xdr:spPr>
        <a:xfrm>
          <a:off x="14592300" y="628439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162196</xdr:rowOff>
    </xdr:from>
    <xdr:ext cx="469744" cy="259045"/>
    <xdr:sp macro="" textlink="">
      <xdr:nvSpPr>
        <xdr:cNvPr id="528" name="テキスト ボックス 527"/>
        <xdr:cNvSpPr txBox="1"/>
      </xdr:nvSpPr>
      <xdr:spPr>
        <a:xfrm>
          <a:off x="15246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112192</xdr:rowOff>
    </xdr:from>
    <xdr:to>
      <xdr:col>76</xdr:col>
      <xdr:colOff>114300</xdr:colOff>
      <xdr:row>39</xdr:row>
      <xdr:rowOff>13970</xdr:rowOff>
    </xdr:to>
    <xdr:cxnSp macro="">
      <xdr:nvCxnSpPr>
        <xdr:cNvPr id="529" name="直線コネクタ 528"/>
        <xdr:cNvCxnSpPr/>
      </xdr:nvCxnSpPr>
      <xdr:spPr>
        <a:xfrm flipV="1">
          <a:off x="13703300" y="6284392"/>
          <a:ext cx="889000" cy="4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150537</xdr:rowOff>
    </xdr:from>
    <xdr:ext cx="469744" cy="259045"/>
    <xdr:sp macro="" textlink="">
      <xdr:nvSpPr>
        <xdr:cNvPr id="531" name="テキスト ボックス 530"/>
        <xdr:cNvSpPr txBox="1"/>
      </xdr:nvSpPr>
      <xdr:spPr>
        <a:xfrm>
          <a:off x="14357428" y="66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123241</xdr:rowOff>
    </xdr:from>
    <xdr:to>
      <xdr:col>71</xdr:col>
      <xdr:colOff>177800</xdr:colOff>
      <xdr:row>39</xdr:row>
      <xdr:rowOff>13970</xdr:rowOff>
    </xdr:to>
    <xdr:cxnSp macro="">
      <xdr:nvCxnSpPr>
        <xdr:cNvPr id="532" name="直線コネクタ 531"/>
        <xdr:cNvCxnSpPr/>
      </xdr:nvCxnSpPr>
      <xdr:spPr>
        <a:xfrm>
          <a:off x="12814300" y="6638341"/>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44314</xdr:rowOff>
    </xdr:from>
    <xdr:ext cx="378565" cy="259045"/>
    <xdr:sp macro="" textlink="">
      <xdr:nvSpPr>
        <xdr:cNvPr id="536" name="テキスト ボックス 535"/>
        <xdr:cNvSpPr txBox="1"/>
      </xdr:nvSpPr>
      <xdr:spPr>
        <a:xfrm>
          <a:off x="12625017" y="673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71298</xdr:rowOff>
    </xdr:from>
    <xdr:to>
      <xdr:col>85</xdr:col>
      <xdr:colOff>177800</xdr:colOff>
      <xdr:row>39</xdr:row>
      <xdr:rowOff>1448</xdr:rowOff>
    </xdr:to>
    <xdr:sp macro="" textlink="">
      <xdr:nvSpPr>
        <xdr:cNvPr id="542" name="楕円 541"/>
        <xdr:cNvSpPr/>
      </xdr:nvSpPr>
      <xdr:spPr>
        <a:xfrm>
          <a:off x="16268700" y="658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30675</xdr:rowOff>
    </xdr:from>
    <xdr:ext cx="469744" cy="259045"/>
    <xdr:sp macro="" textlink="">
      <xdr:nvSpPr>
        <xdr:cNvPr id="543" name="災害復旧事業費該当値テキスト"/>
        <xdr:cNvSpPr txBox="1"/>
      </xdr:nvSpPr>
      <xdr:spPr>
        <a:xfrm>
          <a:off x="16370300" y="637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133782</xdr:rowOff>
    </xdr:from>
    <xdr:to>
      <xdr:col>81</xdr:col>
      <xdr:colOff>101600</xdr:colOff>
      <xdr:row>37</xdr:row>
      <xdr:rowOff>63932</xdr:rowOff>
    </xdr:to>
    <xdr:sp macro="" textlink="">
      <xdr:nvSpPr>
        <xdr:cNvPr id="544" name="楕円 543"/>
        <xdr:cNvSpPr/>
      </xdr:nvSpPr>
      <xdr:spPr>
        <a:xfrm>
          <a:off x="15430500" y="630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80459</xdr:rowOff>
    </xdr:from>
    <xdr:ext cx="469744" cy="259045"/>
    <xdr:sp macro="" textlink="">
      <xdr:nvSpPr>
        <xdr:cNvPr id="545" name="テキスト ボックス 544"/>
        <xdr:cNvSpPr txBox="1"/>
      </xdr:nvSpPr>
      <xdr:spPr>
        <a:xfrm>
          <a:off x="15246428" y="608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61392</xdr:rowOff>
    </xdr:from>
    <xdr:to>
      <xdr:col>76</xdr:col>
      <xdr:colOff>165100</xdr:colOff>
      <xdr:row>36</xdr:row>
      <xdr:rowOff>162992</xdr:rowOff>
    </xdr:to>
    <xdr:sp macro="" textlink="">
      <xdr:nvSpPr>
        <xdr:cNvPr id="546" name="楕円 545"/>
        <xdr:cNvSpPr/>
      </xdr:nvSpPr>
      <xdr:spPr>
        <a:xfrm>
          <a:off x="14541500" y="62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8069</xdr:rowOff>
    </xdr:from>
    <xdr:ext cx="469744" cy="259045"/>
    <xdr:sp macro="" textlink="">
      <xdr:nvSpPr>
        <xdr:cNvPr id="547" name="テキスト ボックス 546"/>
        <xdr:cNvSpPr txBox="1"/>
      </xdr:nvSpPr>
      <xdr:spPr>
        <a:xfrm>
          <a:off x="14357428" y="600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134620</xdr:rowOff>
    </xdr:from>
    <xdr:to>
      <xdr:col>72</xdr:col>
      <xdr:colOff>38100</xdr:colOff>
      <xdr:row>39</xdr:row>
      <xdr:rowOff>64770</xdr:rowOff>
    </xdr:to>
    <xdr:sp macro="" textlink="">
      <xdr:nvSpPr>
        <xdr:cNvPr id="548" name="楕円 547"/>
        <xdr:cNvSpPr/>
      </xdr:nvSpPr>
      <xdr:spPr>
        <a:xfrm>
          <a:off x="13652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55897</xdr:rowOff>
    </xdr:from>
    <xdr:ext cx="378565" cy="259045"/>
    <xdr:sp macro="" textlink="">
      <xdr:nvSpPr>
        <xdr:cNvPr id="549" name="テキスト ボックス 548"/>
        <xdr:cNvSpPr txBox="1"/>
      </xdr:nvSpPr>
      <xdr:spPr>
        <a:xfrm>
          <a:off x="13514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72441</xdr:rowOff>
    </xdr:from>
    <xdr:to>
      <xdr:col>67</xdr:col>
      <xdr:colOff>101600</xdr:colOff>
      <xdr:row>39</xdr:row>
      <xdr:rowOff>2591</xdr:rowOff>
    </xdr:to>
    <xdr:sp macro="" textlink="">
      <xdr:nvSpPr>
        <xdr:cNvPr id="550" name="楕円 549"/>
        <xdr:cNvSpPr/>
      </xdr:nvSpPr>
      <xdr:spPr>
        <a:xfrm>
          <a:off x="12763500" y="6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19118</xdr:rowOff>
    </xdr:from>
    <xdr:ext cx="469744" cy="259045"/>
    <xdr:sp macro="" textlink="">
      <xdr:nvSpPr>
        <xdr:cNvPr id="551" name="テキスト ボックス 550"/>
        <xdr:cNvSpPr txBox="1"/>
      </xdr:nvSpPr>
      <xdr:spPr>
        <a:xfrm>
          <a:off x="12579428" y="636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32780</xdr:rowOff>
    </xdr:from>
    <xdr:to>
      <xdr:col>85</xdr:col>
      <xdr:colOff>127000</xdr:colOff>
      <xdr:row>71</xdr:row>
      <xdr:rowOff>50938</xdr:rowOff>
    </xdr:to>
    <xdr:cxnSp macro="">
      <xdr:nvCxnSpPr>
        <xdr:cNvPr id="632" name="直線コネクタ 631"/>
        <xdr:cNvCxnSpPr/>
      </xdr:nvCxnSpPr>
      <xdr:spPr>
        <a:xfrm flipV="1">
          <a:off x="15481300" y="12205730"/>
          <a:ext cx="838200" cy="1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160824</xdr:rowOff>
    </xdr:from>
    <xdr:ext cx="534377" cy="259045"/>
    <xdr:sp macro="" textlink="">
      <xdr:nvSpPr>
        <xdr:cNvPr id="633" name="公債費平均値テキスト"/>
        <xdr:cNvSpPr txBox="1"/>
      </xdr:nvSpPr>
      <xdr:spPr>
        <a:xfrm>
          <a:off x="16370300" y="12848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50938</xdr:rowOff>
    </xdr:from>
    <xdr:to>
      <xdr:col>81</xdr:col>
      <xdr:colOff>50800</xdr:colOff>
      <xdr:row>71</xdr:row>
      <xdr:rowOff>105606</xdr:rowOff>
    </xdr:to>
    <xdr:cxnSp macro="">
      <xdr:nvCxnSpPr>
        <xdr:cNvPr id="635" name="直線コネクタ 634"/>
        <xdr:cNvCxnSpPr/>
      </xdr:nvCxnSpPr>
      <xdr:spPr>
        <a:xfrm flipV="1">
          <a:off x="14592300" y="12223888"/>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115791</xdr:rowOff>
    </xdr:from>
    <xdr:ext cx="534377" cy="259045"/>
    <xdr:sp macro="" textlink="">
      <xdr:nvSpPr>
        <xdr:cNvPr id="637" name="テキスト ボックス 636"/>
        <xdr:cNvSpPr txBox="1"/>
      </xdr:nvSpPr>
      <xdr:spPr>
        <a:xfrm>
          <a:off x="15214111" y="129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105606</xdr:rowOff>
    </xdr:from>
    <xdr:to>
      <xdr:col>76</xdr:col>
      <xdr:colOff>114300</xdr:colOff>
      <xdr:row>72</xdr:row>
      <xdr:rowOff>70826</xdr:rowOff>
    </xdr:to>
    <xdr:cxnSp macro="">
      <xdr:nvCxnSpPr>
        <xdr:cNvPr id="638" name="直線コネクタ 637"/>
        <xdr:cNvCxnSpPr/>
      </xdr:nvCxnSpPr>
      <xdr:spPr>
        <a:xfrm flipV="1">
          <a:off x="13703300" y="12278556"/>
          <a:ext cx="889000" cy="13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83590</xdr:rowOff>
    </xdr:from>
    <xdr:ext cx="534377" cy="259045"/>
    <xdr:sp macro="" textlink="">
      <xdr:nvSpPr>
        <xdr:cNvPr id="640" name="テキスト ボックス 639"/>
        <xdr:cNvSpPr txBox="1"/>
      </xdr:nvSpPr>
      <xdr:spPr>
        <a:xfrm>
          <a:off x="14325111" y="129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70826</xdr:rowOff>
    </xdr:from>
    <xdr:to>
      <xdr:col>71</xdr:col>
      <xdr:colOff>177800</xdr:colOff>
      <xdr:row>72</xdr:row>
      <xdr:rowOff>92870</xdr:rowOff>
    </xdr:to>
    <xdr:cxnSp macro="">
      <xdr:nvCxnSpPr>
        <xdr:cNvPr id="641" name="直線コネクタ 640"/>
        <xdr:cNvCxnSpPr/>
      </xdr:nvCxnSpPr>
      <xdr:spPr>
        <a:xfrm flipV="1">
          <a:off x="12814300" y="12415226"/>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59326</xdr:rowOff>
    </xdr:from>
    <xdr:ext cx="534377" cy="259045"/>
    <xdr:sp macro="" textlink="">
      <xdr:nvSpPr>
        <xdr:cNvPr id="643" name="テキスト ボックス 642"/>
        <xdr:cNvSpPr txBox="1"/>
      </xdr:nvSpPr>
      <xdr:spPr>
        <a:xfrm>
          <a:off x="13436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15631</xdr:rowOff>
    </xdr:from>
    <xdr:ext cx="534377" cy="259045"/>
    <xdr:sp macro="" textlink="">
      <xdr:nvSpPr>
        <xdr:cNvPr id="645" name="テキスト ボックス 644"/>
        <xdr:cNvSpPr txBox="1"/>
      </xdr:nvSpPr>
      <xdr:spPr>
        <a:xfrm>
          <a:off x="12547111" y="128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153430</xdr:rowOff>
    </xdr:from>
    <xdr:to>
      <xdr:col>85</xdr:col>
      <xdr:colOff>177800</xdr:colOff>
      <xdr:row>71</xdr:row>
      <xdr:rowOff>83580</xdr:rowOff>
    </xdr:to>
    <xdr:sp macro="" textlink="">
      <xdr:nvSpPr>
        <xdr:cNvPr id="651" name="楕円 650"/>
        <xdr:cNvSpPr/>
      </xdr:nvSpPr>
      <xdr:spPr>
        <a:xfrm>
          <a:off x="16268700" y="1215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4857</xdr:rowOff>
    </xdr:from>
    <xdr:ext cx="534377" cy="259045"/>
    <xdr:sp macro="" textlink="">
      <xdr:nvSpPr>
        <xdr:cNvPr id="652" name="公債費該当値テキスト"/>
        <xdr:cNvSpPr txBox="1"/>
      </xdr:nvSpPr>
      <xdr:spPr>
        <a:xfrm>
          <a:off x="16370300" y="1200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138</xdr:rowOff>
    </xdr:from>
    <xdr:to>
      <xdr:col>81</xdr:col>
      <xdr:colOff>101600</xdr:colOff>
      <xdr:row>71</xdr:row>
      <xdr:rowOff>101738</xdr:rowOff>
    </xdr:to>
    <xdr:sp macro="" textlink="">
      <xdr:nvSpPr>
        <xdr:cNvPr id="653" name="楕円 652"/>
        <xdr:cNvSpPr/>
      </xdr:nvSpPr>
      <xdr:spPr>
        <a:xfrm>
          <a:off x="15430500" y="121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118265</xdr:rowOff>
    </xdr:from>
    <xdr:ext cx="534377" cy="259045"/>
    <xdr:sp macro="" textlink="">
      <xdr:nvSpPr>
        <xdr:cNvPr id="654" name="テキスト ボックス 653"/>
        <xdr:cNvSpPr txBox="1"/>
      </xdr:nvSpPr>
      <xdr:spPr>
        <a:xfrm>
          <a:off x="15214111" y="119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54806</xdr:rowOff>
    </xdr:from>
    <xdr:to>
      <xdr:col>76</xdr:col>
      <xdr:colOff>165100</xdr:colOff>
      <xdr:row>71</xdr:row>
      <xdr:rowOff>156406</xdr:rowOff>
    </xdr:to>
    <xdr:sp macro="" textlink="">
      <xdr:nvSpPr>
        <xdr:cNvPr id="655" name="楕円 654"/>
        <xdr:cNvSpPr/>
      </xdr:nvSpPr>
      <xdr:spPr>
        <a:xfrm>
          <a:off x="14541500" y="1222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1483</xdr:rowOff>
    </xdr:from>
    <xdr:ext cx="534377" cy="259045"/>
    <xdr:sp macro="" textlink="">
      <xdr:nvSpPr>
        <xdr:cNvPr id="656" name="テキスト ボックス 655"/>
        <xdr:cNvSpPr txBox="1"/>
      </xdr:nvSpPr>
      <xdr:spPr>
        <a:xfrm>
          <a:off x="14325111" y="1200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20026</xdr:rowOff>
    </xdr:from>
    <xdr:to>
      <xdr:col>72</xdr:col>
      <xdr:colOff>38100</xdr:colOff>
      <xdr:row>72</xdr:row>
      <xdr:rowOff>121626</xdr:rowOff>
    </xdr:to>
    <xdr:sp macro="" textlink="">
      <xdr:nvSpPr>
        <xdr:cNvPr id="657" name="楕円 656"/>
        <xdr:cNvSpPr/>
      </xdr:nvSpPr>
      <xdr:spPr>
        <a:xfrm>
          <a:off x="13652500" y="1236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138153</xdr:rowOff>
    </xdr:from>
    <xdr:ext cx="534377" cy="259045"/>
    <xdr:sp macro="" textlink="">
      <xdr:nvSpPr>
        <xdr:cNvPr id="658" name="テキスト ボックス 657"/>
        <xdr:cNvSpPr txBox="1"/>
      </xdr:nvSpPr>
      <xdr:spPr>
        <a:xfrm>
          <a:off x="13436111" y="1213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42070</xdr:rowOff>
    </xdr:from>
    <xdr:to>
      <xdr:col>67</xdr:col>
      <xdr:colOff>101600</xdr:colOff>
      <xdr:row>72</xdr:row>
      <xdr:rowOff>143670</xdr:rowOff>
    </xdr:to>
    <xdr:sp macro="" textlink="">
      <xdr:nvSpPr>
        <xdr:cNvPr id="659" name="楕円 658"/>
        <xdr:cNvSpPr/>
      </xdr:nvSpPr>
      <xdr:spPr>
        <a:xfrm>
          <a:off x="12763500" y="1238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160197</xdr:rowOff>
    </xdr:from>
    <xdr:ext cx="534377" cy="259045"/>
    <xdr:sp macro="" textlink="">
      <xdr:nvSpPr>
        <xdr:cNvPr id="660" name="テキスト ボックス 659"/>
        <xdr:cNvSpPr txBox="1"/>
      </xdr:nvSpPr>
      <xdr:spPr>
        <a:xfrm>
          <a:off x="12547111" y="121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63531</xdr:rowOff>
    </xdr:from>
    <xdr:to>
      <xdr:col>85</xdr:col>
      <xdr:colOff>127000</xdr:colOff>
      <xdr:row>96</xdr:row>
      <xdr:rowOff>72537</xdr:rowOff>
    </xdr:to>
    <xdr:cxnSp macro="">
      <xdr:nvCxnSpPr>
        <xdr:cNvPr id="687" name="直線コネクタ 686"/>
        <xdr:cNvCxnSpPr/>
      </xdr:nvCxnSpPr>
      <xdr:spPr>
        <a:xfrm flipV="1">
          <a:off x="15481300" y="16008381"/>
          <a:ext cx="838200" cy="5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102943</xdr:rowOff>
    </xdr:from>
    <xdr:ext cx="534377" cy="259045"/>
    <xdr:sp macro="" textlink="">
      <xdr:nvSpPr>
        <xdr:cNvPr id="688" name="積立金平均値テキスト"/>
        <xdr:cNvSpPr txBox="1"/>
      </xdr:nvSpPr>
      <xdr:spPr>
        <a:xfrm>
          <a:off x="16370300" y="1656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72537</xdr:rowOff>
    </xdr:from>
    <xdr:to>
      <xdr:col>81</xdr:col>
      <xdr:colOff>50800</xdr:colOff>
      <xdr:row>98</xdr:row>
      <xdr:rowOff>119424</xdr:rowOff>
    </xdr:to>
    <xdr:cxnSp macro="">
      <xdr:nvCxnSpPr>
        <xdr:cNvPr id="690" name="直線コネクタ 689"/>
        <xdr:cNvCxnSpPr/>
      </xdr:nvCxnSpPr>
      <xdr:spPr>
        <a:xfrm flipV="1">
          <a:off x="14592300" y="16531737"/>
          <a:ext cx="889000" cy="38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43987</xdr:rowOff>
    </xdr:from>
    <xdr:ext cx="534377" cy="259045"/>
    <xdr:sp macro="" textlink="">
      <xdr:nvSpPr>
        <xdr:cNvPr id="692" name="テキスト ボックス 691"/>
        <xdr:cNvSpPr txBox="1"/>
      </xdr:nvSpPr>
      <xdr:spPr>
        <a:xfrm>
          <a:off x="15214111" y="166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115903</xdr:rowOff>
    </xdr:from>
    <xdr:to>
      <xdr:col>76</xdr:col>
      <xdr:colOff>114300</xdr:colOff>
      <xdr:row>98</xdr:row>
      <xdr:rowOff>119424</xdr:rowOff>
    </xdr:to>
    <xdr:cxnSp macro="">
      <xdr:nvCxnSpPr>
        <xdr:cNvPr id="693" name="直線コネクタ 692"/>
        <xdr:cNvCxnSpPr/>
      </xdr:nvCxnSpPr>
      <xdr:spPr>
        <a:xfrm>
          <a:off x="13703300" y="16918003"/>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110119</xdr:rowOff>
    </xdr:from>
    <xdr:to>
      <xdr:col>71</xdr:col>
      <xdr:colOff>177800</xdr:colOff>
      <xdr:row>98</xdr:row>
      <xdr:rowOff>115903</xdr:rowOff>
    </xdr:to>
    <xdr:cxnSp macro="">
      <xdr:nvCxnSpPr>
        <xdr:cNvPr id="696" name="直線コネクタ 695"/>
        <xdr:cNvCxnSpPr/>
      </xdr:nvCxnSpPr>
      <xdr:spPr>
        <a:xfrm>
          <a:off x="12814300" y="16912219"/>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macro="" textlink="">
      <xdr:nvSpPr>
        <xdr:cNvPr id="698" name="テキスト ボックス 697"/>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154678</xdr:rowOff>
    </xdr:from>
    <xdr:ext cx="469744" cy="259045"/>
    <xdr:sp macro="" textlink="">
      <xdr:nvSpPr>
        <xdr:cNvPr id="700" name="テキスト ボックス 699"/>
        <xdr:cNvSpPr txBox="1"/>
      </xdr:nvSpPr>
      <xdr:spPr>
        <a:xfrm>
          <a:off x="12579428" y="164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12731</xdr:rowOff>
    </xdr:from>
    <xdr:to>
      <xdr:col>85</xdr:col>
      <xdr:colOff>177800</xdr:colOff>
      <xdr:row>93</xdr:row>
      <xdr:rowOff>114331</xdr:rowOff>
    </xdr:to>
    <xdr:sp macro="" textlink="">
      <xdr:nvSpPr>
        <xdr:cNvPr id="706" name="楕円 705"/>
        <xdr:cNvSpPr/>
      </xdr:nvSpPr>
      <xdr:spPr>
        <a:xfrm>
          <a:off x="16268700" y="1595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35608</xdr:rowOff>
    </xdr:from>
    <xdr:ext cx="534377" cy="259045"/>
    <xdr:sp macro="" textlink="">
      <xdr:nvSpPr>
        <xdr:cNvPr id="707" name="積立金該当値テキスト"/>
        <xdr:cNvSpPr txBox="1"/>
      </xdr:nvSpPr>
      <xdr:spPr>
        <a:xfrm>
          <a:off x="16370300" y="158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21737</xdr:rowOff>
    </xdr:from>
    <xdr:to>
      <xdr:col>81</xdr:col>
      <xdr:colOff>101600</xdr:colOff>
      <xdr:row>96</xdr:row>
      <xdr:rowOff>123337</xdr:rowOff>
    </xdr:to>
    <xdr:sp macro="" textlink="">
      <xdr:nvSpPr>
        <xdr:cNvPr id="708" name="楕円 707"/>
        <xdr:cNvSpPr/>
      </xdr:nvSpPr>
      <xdr:spPr>
        <a:xfrm>
          <a:off x="15430500" y="164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139864</xdr:rowOff>
    </xdr:from>
    <xdr:ext cx="534377" cy="259045"/>
    <xdr:sp macro="" textlink="">
      <xdr:nvSpPr>
        <xdr:cNvPr id="709" name="テキスト ボックス 708"/>
        <xdr:cNvSpPr txBox="1"/>
      </xdr:nvSpPr>
      <xdr:spPr>
        <a:xfrm>
          <a:off x="15214111" y="162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68624</xdr:rowOff>
    </xdr:from>
    <xdr:to>
      <xdr:col>76</xdr:col>
      <xdr:colOff>165100</xdr:colOff>
      <xdr:row>98</xdr:row>
      <xdr:rowOff>170224</xdr:rowOff>
    </xdr:to>
    <xdr:sp macro="" textlink="">
      <xdr:nvSpPr>
        <xdr:cNvPr id="710" name="楕円 709"/>
        <xdr:cNvSpPr/>
      </xdr:nvSpPr>
      <xdr:spPr>
        <a:xfrm>
          <a:off x="14541500" y="1687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161351</xdr:rowOff>
    </xdr:from>
    <xdr:ext cx="378565" cy="259045"/>
    <xdr:sp macro="" textlink="">
      <xdr:nvSpPr>
        <xdr:cNvPr id="711" name="テキスト ボックス 710"/>
        <xdr:cNvSpPr txBox="1"/>
      </xdr:nvSpPr>
      <xdr:spPr>
        <a:xfrm>
          <a:off x="14403017" y="1696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65103</xdr:rowOff>
    </xdr:from>
    <xdr:to>
      <xdr:col>72</xdr:col>
      <xdr:colOff>38100</xdr:colOff>
      <xdr:row>98</xdr:row>
      <xdr:rowOff>166703</xdr:rowOff>
    </xdr:to>
    <xdr:sp macro="" textlink="">
      <xdr:nvSpPr>
        <xdr:cNvPr id="712" name="楕円 711"/>
        <xdr:cNvSpPr/>
      </xdr:nvSpPr>
      <xdr:spPr>
        <a:xfrm>
          <a:off x="13652500" y="168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157830</xdr:rowOff>
    </xdr:from>
    <xdr:ext cx="469744" cy="259045"/>
    <xdr:sp macro="" textlink="">
      <xdr:nvSpPr>
        <xdr:cNvPr id="713" name="テキスト ボックス 712"/>
        <xdr:cNvSpPr txBox="1"/>
      </xdr:nvSpPr>
      <xdr:spPr>
        <a:xfrm>
          <a:off x="13468428" y="1695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59319</xdr:rowOff>
    </xdr:from>
    <xdr:to>
      <xdr:col>67</xdr:col>
      <xdr:colOff>101600</xdr:colOff>
      <xdr:row>98</xdr:row>
      <xdr:rowOff>160919</xdr:rowOff>
    </xdr:to>
    <xdr:sp macro="" textlink="">
      <xdr:nvSpPr>
        <xdr:cNvPr id="714" name="楕円 713"/>
        <xdr:cNvSpPr/>
      </xdr:nvSpPr>
      <xdr:spPr>
        <a:xfrm>
          <a:off x="12763500" y="1686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152046</xdr:rowOff>
    </xdr:from>
    <xdr:ext cx="469744" cy="259045"/>
    <xdr:sp macro="" textlink="">
      <xdr:nvSpPr>
        <xdr:cNvPr id="715" name="テキスト ボックス 714"/>
        <xdr:cNvSpPr txBox="1"/>
      </xdr:nvSpPr>
      <xdr:spPr>
        <a:xfrm>
          <a:off x="12579428" y="1695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140843</xdr:rowOff>
    </xdr:from>
    <xdr:to>
      <xdr:col>116</xdr:col>
      <xdr:colOff>63500</xdr:colOff>
      <xdr:row>36</xdr:row>
      <xdr:rowOff>20828</xdr:rowOff>
    </xdr:to>
    <xdr:cxnSp macro="">
      <xdr:nvCxnSpPr>
        <xdr:cNvPr id="744" name="直線コネクタ 743"/>
        <xdr:cNvCxnSpPr/>
      </xdr:nvCxnSpPr>
      <xdr:spPr>
        <a:xfrm flipV="1">
          <a:off x="21323300" y="6141593"/>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115714</xdr:rowOff>
    </xdr:from>
    <xdr:ext cx="469744" cy="259045"/>
    <xdr:sp macro="" textlink="">
      <xdr:nvSpPr>
        <xdr:cNvPr id="745" name="投資及び出資金平均値テキスト"/>
        <xdr:cNvSpPr txBox="1"/>
      </xdr:nvSpPr>
      <xdr:spPr>
        <a:xfrm>
          <a:off x="22212300" y="6459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20828</xdr:rowOff>
    </xdr:from>
    <xdr:to>
      <xdr:col>111</xdr:col>
      <xdr:colOff>177800</xdr:colOff>
      <xdr:row>37</xdr:row>
      <xdr:rowOff>126555</xdr:rowOff>
    </xdr:to>
    <xdr:cxnSp macro="">
      <xdr:nvCxnSpPr>
        <xdr:cNvPr id="747" name="直線コネクタ 746"/>
        <xdr:cNvCxnSpPr/>
      </xdr:nvCxnSpPr>
      <xdr:spPr>
        <a:xfrm flipV="1">
          <a:off x="20434300" y="6193028"/>
          <a:ext cx="889000" cy="2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105046</xdr:rowOff>
    </xdr:from>
    <xdr:ext cx="378565" cy="259045"/>
    <xdr:sp macro="" textlink="">
      <xdr:nvSpPr>
        <xdr:cNvPr id="749" name="テキスト ボックス 748"/>
        <xdr:cNvSpPr txBox="1"/>
      </xdr:nvSpPr>
      <xdr:spPr>
        <a:xfrm>
          <a:off x="21134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126555</xdr:rowOff>
    </xdr:from>
    <xdr:to>
      <xdr:col>107</xdr:col>
      <xdr:colOff>50800</xdr:colOff>
      <xdr:row>38</xdr:row>
      <xdr:rowOff>3493</xdr:rowOff>
    </xdr:to>
    <xdr:cxnSp macro="">
      <xdr:nvCxnSpPr>
        <xdr:cNvPr id="750" name="直線コネクタ 749"/>
        <xdr:cNvCxnSpPr/>
      </xdr:nvCxnSpPr>
      <xdr:spPr>
        <a:xfrm flipV="1">
          <a:off x="19545300" y="6470205"/>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69422</xdr:rowOff>
    </xdr:from>
    <xdr:ext cx="378565" cy="259045"/>
    <xdr:sp macro="" textlink="">
      <xdr:nvSpPr>
        <xdr:cNvPr id="752" name="テキスト ボックス 751"/>
        <xdr:cNvSpPr txBox="1"/>
      </xdr:nvSpPr>
      <xdr:spPr>
        <a:xfrm>
          <a:off x="20245017" y="6584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162751</xdr:rowOff>
    </xdr:from>
    <xdr:to>
      <xdr:col>102</xdr:col>
      <xdr:colOff>114300</xdr:colOff>
      <xdr:row>38</xdr:row>
      <xdr:rowOff>3493</xdr:rowOff>
    </xdr:to>
    <xdr:cxnSp macro="">
      <xdr:nvCxnSpPr>
        <xdr:cNvPr id="753" name="直線コネクタ 752"/>
        <xdr:cNvCxnSpPr/>
      </xdr:nvCxnSpPr>
      <xdr:spPr>
        <a:xfrm>
          <a:off x="18656300" y="6334951"/>
          <a:ext cx="889000" cy="18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93616</xdr:rowOff>
    </xdr:from>
    <xdr:ext cx="378565" cy="259045"/>
    <xdr:sp macro="" textlink="">
      <xdr:nvSpPr>
        <xdr:cNvPr id="755" name="テキスト ボックス 754"/>
        <xdr:cNvSpPr txBox="1"/>
      </xdr:nvSpPr>
      <xdr:spPr>
        <a:xfrm>
          <a:off x="19356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139146</xdr:rowOff>
    </xdr:from>
    <xdr:ext cx="378565" cy="259045"/>
    <xdr:sp macro="" textlink="">
      <xdr:nvSpPr>
        <xdr:cNvPr id="757" name="テキスト ボックス 756"/>
        <xdr:cNvSpPr txBox="1"/>
      </xdr:nvSpPr>
      <xdr:spPr>
        <a:xfrm>
          <a:off x="18467017" y="6654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90043</xdr:rowOff>
    </xdr:from>
    <xdr:to>
      <xdr:col>116</xdr:col>
      <xdr:colOff>114300</xdr:colOff>
      <xdr:row>36</xdr:row>
      <xdr:rowOff>20193</xdr:rowOff>
    </xdr:to>
    <xdr:sp macro="" textlink="">
      <xdr:nvSpPr>
        <xdr:cNvPr id="763" name="楕円 762"/>
        <xdr:cNvSpPr/>
      </xdr:nvSpPr>
      <xdr:spPr>
        <a:xfrm>
          <a:off x="221107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112920</xdr:rowOff>
    </xdr:from>
    <xdr:ext cx="469744" cy="259045"/>
    <xdr:sp macro="" textlink="">
      <xdr:nvSpPr>
        <xdr:cNvPr id="764" name="投資及び出資金該当値テキスト"/>
        <xdr:cNvSpPr txBox="1"/>
      </xdr:nvSpPr>
      <xdr:spPr>
        <a:xfrm>
          <a:off x="22212300" y="594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141478</xdr:rowOff>
    </xdr:from>
    <xdr:to>
      <xdr:col>112</xdr:col>
      <xdr:colOff>38100</xdr:colOff>
      <xdr:row>36</xdr:row>
      <xdr:rowOff>71628</xdr:rowOff>
    </xdr:to>
    <xdr:sp macro="" textlink="">
      <xdr:nvSpPr>
        <xdr:cNvPr id="765" name="楕円 764"/>
        <xdr:cNvSpPr/>
      </xdr:nvSpPr>
      <xdr:spPr>
        <a:xfrm>
          <a:off x="21272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88155</xdr:rowOff>
    </xdr:from>
    <xdr:ext cx="469744" cy="259045"/>
    <xdr:sp macro="" textlink="">
      <xdr:nvSpPr>
        <xdr:cNvPr id="766" name="テキスト ボックス 765"/>
        <xdr:cNvSpPr txBox="1"/>
      </xdr:nvSpPr>
      <xdr:spPr>
        <a:xfrm>
          <a:off x="21088428" y="59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75755</xdr:rowOff>
    </xdr:from>
    <xdr:to>
      <xdr:col>107</xdr:col>
      <xdr:colOff>101600</xdr:colOff>
      <xdr:row>38</xdr:row>
      <xdr:rowOff>5905</xdr:rowOff>
    </xdr:to>
    <xdr:sp macro="" textlink="">
      <xdr:nvSpPr>
        <xdr:cNvPr id="767" name="楕円 766"/>
        <xdr:cNvSpPr/>
      </xdr:nvSpPr>
      <xdr:spPr>
        <a:xfrm>
          <a:off x="20383500" y="64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22432</xdr:rowOff>
    </xdr:from>
    <xdr:ext cx="469744" cy="259045"/>
    <xdr:sp macro="" textlink="">
      <xdr:nvSpPr>
        <xdr:cNvPr id="768" name="テキスト ボックス 767"/>
        <xdr:cNvSpPr txBox="1"/>
      </xdr:nvSpPr>
      <xdr:spPr>
        <a:xfrm>
          <a:off x="20199428" y="619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124142</xdr:rowOff>
    </xdr:from>
    <xdr:to>
      <xdr:col>102</xdr:col>
      <xdr:colOff>165100</xdr:colOff>
      <xdr:row>38</xdr:row>
      <xdr:rowOff>54293</xdr:rowOff>
    </xdr:to>
    <xdr:sp macro="" textlink="">
      <xdr:nvSpPr>
        <xdr:cNvPr id="769" name="楕円 768"/>
        <xdr:cNvSpPr/>
      </xdr:nvSpPr>
      <xdr:spPr>
        <a:xfrm>
          <a:off x="19494500" y="64677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70819</xdr:rowOff>
    </xdr:from>
    <xdr:ext cx="469744" cy="259045"/>
    <xdr:sp macro="" textlink="">
      <xdr:nvSpPr>
        <xdr:cNvPr id="770" name="テキスト ボックス 769"/>
        <xdr:cNvSpPr txBox="1"/>
      </xdr:nvSpPr>
      <xdr:spPr>
        <a:xfrm>
          <a:off x="19310428" y="62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111951</xdr:rowOff>
    </xdr:from>
    <xdr:to>
      <xdr:col>98</xdr:col>
      <xdr:colOff>38100</xdr:colOff>
      <xdr:row>37</xdr:row>
      <xdr:rowOff>42101</xdr:rowOff>
    </xdr:to>
    <xdr:sp macro="" textlink="">
      <xdr:nvSpPr>
        <xdr:cNvPr id="771" name="楕円 770"/>
        <xdr:cNvSpPr/>
      </xdr:nvSpPr>
      <xdr:spPr>
        <a:xfrm>
          <a:off x="18605500" y="62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58628</xdr:rowOff>
    </xdr:from>
    <xdr:ext cx="469744" cy="259045"/>
    <xdr:sp macro="" textlink="">
      <xdr:nvSpPr>
        <xdr:cNvPr id="772" name="テキスト ボックス 771"/>
        <xdr:cNvSpPr txBox="1"/>
      </xdr:nvSpPr>
      <xdr:spPr>
        <a:xfrm>
          <a:off x="18421428" y="60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128632</xdr:rowOff>
    </xdr:from>
    <xdr:to>
      <xdr:col>116</xdr:col>
      <xdr:colOff>63500</xdr:colOff>
      <xdr:row>59</xdr:row>
      <xdr:rowOff>33630</xdr:rowOff>
    </xdr:to>
    <xdr:cxnSp macro="">
      <xdr:nvCxnSpPr>
        <xdr:cNvPr id="801" name="直線コネクタ 800"/>
        <xdr:cNvCxnSpPr/>
      </xdr:nvCxnSpPr>
      <xdr:spPr>
        <a:xfrm flipV="1">
          <a:off x="21323300" y="10072732"/>
          <a:ext cx="838200" cy="7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32086</xdr:rowOff>
    </xdr:from>
    <xdr:to>
      <xdr:col>111</xdr:col>
      <xdr:colOff>177800</xdr:colOff>
      <xdr:row>59</xdr:row>
      <xdr:rowOff>33630</xdr:rowOff>
    </xdr:to>
    <xdr:cxnSp macro="">
      <xdr:nvCxnSpPr>
        <xdr:cNvPr id="804" name="直線コネクタ 803"/>
        <xdr:cNvCxnSpPr/>
      </xdr:nvCxnSpPr>
      <xdr:spPr>
        <a:xfrm>
          <a:off x="20434300" y="10147636"/>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32086</xdr:rowOff>
    </xdr:from>
    <xdr:to>
      <xdr:col>107</xdr:col>
      <xdr:colOff>50800</xdr:colOff>
      <xdr:row>59</xdr:row>
      <xdr:rowOff>34030</xdr:rowOff>
    </xdr:to>
    <xdr:cxnSp macro="">
      <xdr:nvCxnSpPr>
        <xdr:cNvPr id="807" name="直線コネクタ 806"/>
        <xdr:cNvCxnSpPr/>
      </xdr:nvCxnSpPr>
      <xdr:spPr>
        <a:xfrm flipV="1">
          <a:off x="19545300" y="10147636"/>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33115</xdr:rowOff>
    </xdr:from>
    <xdr:to>
      <xdr:col>102</xdr:col>
      <xdr:colOff>114300</xdr:colOff>
      <xdr:row>59</xdr:row>
      <xdr:rowOff>34030</xdr:rowOff>
    </xdr:to>
    <xdr:cxnSp macro="">
      <xdr:nvCxnSpPr>
        <xdr:cNvPr id="810" name="直線コネクタ 809"/>
        <xdr:cNvCxnSpPr/>
      </xdr:nvCxnSpPr>
      <xdr:spPr>
        <a:xfrm>
          <a:off x="18656300" y="1014866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77832</xdr:rowOff>
    </xdr:from>
    <xdr:to>
      <xdr:col>116</xdr:col>
      <xdr:colOff>114300</xdr:colOff>
      <xdr:row>59</xdr:row>
      <xdr:rowOff>7982</xdr:rowOff>
    </xdr:to>
    <xdr:sp macro="" textlink="">
      <xdr:nvSpPr>
        <xdr:cNvPr id="820" name="楕円 819"/>
        <xdr:cNvSpPr/>
      </xdr:nvSpPr>
      <xdr:spPr>
        <a:xfrm>
          <a:off x="22110700" y="1002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39952</xdr:rowOff>
    </xdr:from>
    <xdr:ext cx="469744" cy="259045"/>
    <xdr:sp macro="" textlink="">
      <xdr:nvSpPr>
        <xdr:cNvPr id="821" name="貸付金該当値テキスト"/>
        <xdr:cNvSpPr txBox="1"/>
      </xdr:nvSpPr>
      <xdr:spPr>
        <a:xfrm>
          <a:off x="22212300" y="99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154280</xdr:rowOff>
    </xdr:from>
    <xdr:to>
      <xdr:col>112</xdr:col>
      <xdr:colOff>38100</xdr:colOff>
      <xdr:row>59</xdr:row>
      <xdr:rowOff>84430</xdr:rowOff>
    </xdr:to>
    <xdr:sp macro="" textlink="">
      <xdr:nvSpPr>
        <xdr:cNvPr id="822" name="楕円 821"/>
        <xdr:cNvSpPr/>
      </xdr:nvSpPr>
      <xdr:spPr>
        <a:xfrm>
          <a:off x="21272500" y="100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75557</xdr:rowOff>
    </xdr:from>
    <xdr:ext cx="378565" cy="259045"/>
    <xdr:sp macro="" textlink="">
      <xdr:nvSpPr>
        <xdr:cNvPr id="823" name="テキスト ボックス 822"/>
        <xdr:cNvSpPr txBox="1"/>
      </xdr:nvSpPr>
      <xdr:spPr>
        <a:xfrm>
          <a:off x="21134017" y="101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152736</xdr:rowOff>
    </xdr:from>
    <xdr:to>
      <xdr:col>107</xdr:col>
      <xdr:colOff>101600</xdr:colOff>
      <xdr:row>59</xdr:row>
      <xdr:rowOff>82886</xdr:rowOff>
    </xdr:to>
    <xdr:sp macro="" textlink="">
      <xdr:nvSpPr>
        <xdr:cNvPr id="824" name="楕円 823"/>
        <xdr:cNvSpPr/>
      </xdr:nvSpPr>
      <xdr:spPr>
        <a:xfrm>
          <a:off x="20383500" y="100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74013</xdr:rowOff>
    </xdr:from>
    <xdr:ext cx="378565" cy="259045"/>
    <xdr:sp macro="" textlink="">
      <xdr:nvSpPr>
        <xdr:cNvPr id="825" name="テキスト ボックス 824"/>
        <xdr:cNvSpPr txBox="1"/>
      </xdr:nvSpPr>
      <xdr:spPr>
        <a:xfrm>
          <a:off x="20245017" y="10189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154680</xdr:rowOff>
    </xdr:from>
    <xdr:to>
      <xdr:col>102</xdr:col>
      <xdr:colOff>165100</xdr:colOff>
      <xdr:row>59</xdr:row>
      <xdr:rowOff>84830</xdr:rowOff>
    </xdr:to>
    <xdr:sp macro="" textlink="">
      <xdr:nvSpPr>
        <xdr:cNvPr id="826" name="楕円 825"/>
        <xdr:cNvSpPr/>
      </xdr:nvSpPr>
      <xdr:spPr>
        <a:xfrm>
          <a:off x="19494500" y="10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75957</xdr:rowOff>
    </xdr:from>
    <xdr:ext cx="378565" cy="259045"/>
    <xdr:sp macro="" textlink="">
      <xdr:nvSpPr>
        <xdr:cNvPr id="827" name="テキスト ボックス 826"/>
        <xdr:cNvSpPr txBox="1"/>
      </xdr:nvSpPr>
      <xdr:spPr>
        <a:xfrm>
          <a:off x="19356017" y="10191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153765</xdr:rowOff>
    </xdr:from>
    <xdr:to>
      <xdr:col>98</xdr:col>
      <xdr:colOff>38100</xdr:colOff>
      <xdr:row>59</xdr:row>
      <xdr:rowOff>83915</xdr:rowOff>
    </xdr:to>
    <xdr:sp macro="" textlink="">
      <xdr:nvSpPr>
        <xdr:cNvPr id="828" name="楕円 827"/>
        <xdr:cNvSpPr/>
      </xdr:nvSpPr>
      <xdr:spPr>
        <a:xfrm>
          <a:off x="18605500" y="100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75042</xdr:rowOff>
    </xdr:from>
    <xdr:ext cx="378565" cy="259045"/>
    <xdr:sp macro="" textlink="">
      <xdr:nvSpPr>
        <xdr:cNvPr id="829" name="テキスト ボックス 828"/>
        <xdr:cNvSpPr txBox="1"/>
      </xdr:nvSpPr>
      <xdr:spPr>
        <a:xfrm>
          <a:off x="18467017" y="1019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28524</xdr:rowOff>
    </xdr:from>
    <xdr:to>
      <xdr:col>116</xdr:col>
      <xdr:colOff>63500</xdr:colOff>
      <xdr:row>73</xdr:row>
      <xdr:rowOff>54280</xdr:rowOff>
    </xdr:to>
    <xdr:cxnSp macro="">
      <xdr:nvCxnSpPr>
        <xdr:cNvPr id="859" name="直線コネクタ 858"/>
        <xdr:cNvCxnSpPr/>
      </xdr:nvCxnSpPr>
      <xdr:spPr>
        <a:xfrm flipV="1">
          <a:off x="21323300" y="12544374"/>
          <a:ext cx="8382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48277</xdr:rowOff>
    </xdr:from>
    <xdr:ext cx="534377" cy="259045"/>
    <xdr:sp macro="" textlink="">
      <xdr:nvSpPr>
        <xdr:cNvPr id="860" name="繰出金平均値テキスト"/>
        <xdr:cNvSpPr txBox="1"/>
      </xdr:nvSpPr>
      <xdr:spPr>
        <a:xfrm>
          <a:off x="22212300" y="1290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54280</xdr:rowOff>
    </xdr:from>
    <xdr:to>
      <xdr:col>111</xdr:col>
      <xdr:colOff>177800</xdr:colOff>
      <xdr:row>73</xdr:row>
      <xdr:rowOff>124726</xdr:rowOff>
    </xdr:to>
    <xdr:cxnSp macro="">
      <xdr:nvCxnSpPr>
        <xdr:cNvPr id="862" name="直線コネクタ 861"/>
        <xdr:cNvCxnSpPr/>
      </xdr:nvCxnSpPr>
      <xdr:spPr>
        <a:xfrm flipV="1">
          <a:off x="20434300" y="12570130"/>
          <a:ext cx="889000" cy="7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71252</xdr:rowOff>
    </xdr:from>
    <xdr:ext cx="534377" cy="259045"/>
    <xdr:sp macro="" textlink="">
      <xdr:nvSpPr>
        <xdr:cNvPr id="864" name="テキスト ボックス 863"/>
        <xdr:cNvSpPr txBox="1"/>
      </xdr:nvSpPr>
      <xdr:spPr>
        <a:xfrm>
          <a:off x="21056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67501</xdr:rowOff>
    </xdr:from>
    <xdr:to>
      <xdr:col>107</xdr:col>
      <xdr:colOff>50800</xdr:colOff>
      <xdr:row>73</xdr:row>
      <xdr:rowOff>124726</xdr:rowOff>
    </xdr:to>
    <xdr:cxnSp macro="">
      <xdr:nvCxnSpPr>
        <xdr:cNvPr id="865" name="直線コネクタ 864"/>
        <xdr:cNvCxnSpPr/>
      </xdr:nvCxnSpPr>
      <xdr:spPr>
        <a:xfrm>
          <a:off x="19545300" y="12583351"/>
          <a:ext cx="889000" cy="5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85615</xdr:rowOff>
    </xdr:from>
    <xdr:ext cx="534377" cy="259045"/>
    <xdr:sp macro="" textlink="">
      <xdr:nvSpPr>
        <xdr:cNvPr id="867" name="テキスト ボックス 866"/>
        <xdr:cNvSpPr txBox="1"/>
      </xdr:nvSpPr>
      <xdr:spPr>
        <a:xfrm>
          <a:off x="20167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67501</xdr:rowOff>
    </xdr:from>
    <xdr:to>
      <xdr:col>102</xdr:col>
      <xdr:colOff>114300</xdr:colOff>
      <xdr:row>73</xdr:row>
      <xdr:rowOff>135661</xdr:rowOff>
    </xdr:to>
    <xdr:cxnSp macro="">
      <xdr:nvCxnSpPr>
        <xdr:cNvPr id="868" name="直線コネクタ 867"/>
        <xdr:cNvCxnSpPr/>
      </xdr:nvCxnSpPr>
      <xdr:spPr>
        <a:xfrm flipV="1">
          <a:off x="18656300" y="12583351"/>
          <a:ext cx="889000" cy="6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68203</xdr:rowOff>
    </xdr:from>
    <xdr:ext cx="534377" cy="259045"/>
    <xdr:sp macro="" textlink="">
      <xdr:nvSpPr>
        <xdr:cNvPr id="870" name="テキスト ボックス 869"/>
        <xdr:cNvSpPr txBox="1"/>
      </xdr:nvSpPr>
      <xdr:spPr>
        <a:xfrm>
          <a:off x="19278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34332</xdr:rowOff>
    </xdr:from>
    <xdr:ext cx="534377" cy="259045"/>
    <xdr:sp macro="" textlink="">
      <xdr:nvSpPr>
        <xdr:cNvPr id="872" name="テキスト ボックス 871"/>
        <xdr:cNvSpPr txBox="1"/>
      </xdr:nvSpPr>
      <xdr:spPr>
        <a:xfrm>
          <a:off x="18389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149174</xdr:rowOff>
    </xdr:from>
    <xdr:to>
      <xdr:col>116</xdr:col>
      <xdr:colOff>114300</xdr:colOff>
      <xdr:row>73</xdr:row>
      <xdr:rowOff>79324</xdr:rowOff>
    </xdr:to>
    <xdr:sp macro="" textlink="">
      <xdr:nvSpPr>
        <xdr:cNvPr id="878" name="楕円 877"/>
        <xdr:cNvSpPr/>
      </xdr:nvSpPr>
      <xdr:spPr>
        <a:xfrm>
          <a:off x="22110700" y="1249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601</xdr:rowOff>
    </xdr:from>
    <xdr:ext cx="534377" cy="259045"/>
    <xdr:sp macro="" textlink="">
      <xdr:nvSpPr>
        <xdr:cNvPr id="879" name="繰出金該当値テキスト"/>
        <xdr:cNvSpPr txBox="1"/>
      </xdr:nvSpPr>
      <xdr:spPr>
        <a:xfrm>
          <a:off x="22212300" y="1234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3480</xdr:rowOff>
    </xdr:from>
    <xdr:to>
      <xdr:col>112</xdr:col>
      <xdr:colOff>38100</xdr:colOff>
      <xdr:row>73</xdr:row>
      <xdr:rowOff>105080</xdr:rowOff>
    </xdr:to>
    <xdr:sp macro="" textlink="">
      <xdr:nvSpPr>
        <xdr:cNvPr id="880" name="楕円 879"/>
        <xdr:cNvSpPr/>
      </xdr:nvSpPr>
      <xdr:spPr>
        <a:xfrm>
          <a:off x="21272500" y="125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121607</xdr:rowOff>
    </xdr:from>
    <xdr:ext cx="534377" cy="259045"/>
    <xdr:sp macro="" textlink="">
      <xdr:nvSpPr>
        <xdr:cNvPr id="881" name="テキスト ボックス 880"/>
        <xdr:cNvSpPr txBox="1"/>
      </xdr:nvSpPr>
      <xdr:spPr>
        <a:xfrm>
          <a:off x="21056111" y="1229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73926</xdr:rowOff>
    </xdr:from>
    <xdr:to>
      <xdr:col>107</xdr:col>
      <xdr:colOff>101600</xdr:colOff>
      <xdr:row>74</xdr:row>
      <xdr:rowOff>4076</xdr:rowOff>
    </xdr:to>
    <xdr:sp macro="" textlink="">
      <xdr:nvSpPr>
        <xdr:cNvPr id="882" name="楕円 881"/>
        <xdr:cNvSpPr/>
      </xdr:nvSpPr>
      <xdr:spPr>
        <a:xfrm>
          <a:off x="20383500" y="125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20603</xdr:rowOff>
    </xdr:from>
    <xdr:ext cx="534377" cy="259045"/>
    <xdr:sp macro="" textlink="">
      <xdr:nvSpPr>
        <xdr:cNvPr id="883" name="テキスト ボックス 882"/>
        <xdr:cNvSpPr txBox="1"/>
      </xdr:nvSpPr>
      <xdr:spPr>
        <a:xfrm>
          <a:off x="20167111" y="123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16701</xdr:rowOff>
    </xdr:from>
    <xdr:to>
      <xdr:col>102</xdr:col>
      <xdr:colOff>165100</xdr:colOff>
      <xdr:row>73</xdr:row>
      <xdr:rowOff>118301</xdr:rowOff>
    </xdr:to>
    <xdr:sp macro="" textlink="">
      <xdr:nvSpPr>
        <xdr:cNvPr id="884" name="楕円 883"/>
        <xdr:cNvSpPr/>
      </xdr:nvSpPr>
      <xdr:spPr>
        <a:xfrm>
          <a:off x="19494500" y="1253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134828</xdr:rowOff>
    </xdr:from>
    <xdr:ext cx="534377" cy="259045"/>
    <xdr:sp macro="" textlink="">
      <xdr:nvSpPr>
        <xdr:cNvPr id="885" name="テキスト ボックス 884"/>
        <xdr:cNvSpPr txBox="1"/>
      </xdr:nvSpPr>
      <xdr:spPr>
        <a:xfrm>
          <a:off x="19278111" y="1230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84861</xdr:rowOff>
    </xdr:from>
    <xdr:to>
      <xdr:col>98</xdr:col>
      <xdr:colOff>38100</xdr:colOff>
      <xdr:row>74</xdr:row>
      <xdr:rowOff>15011</xdr:rowOff>
    </xdr:to>
    <xdr:sp macro="" textlink="">
      <xdr:nvSpPr>
        <xdr:cNvPr id="886" name="楕円 885"/>
        <xdr:cNvSpPr/>
      </xdr:nvSpPr>
      <xdr:spPr>
        <a:xfrm>
          <a:off x="18605500" y="126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31538</xdr:rowOff>
    </xdr:from>
    <xdr:ext cx="534377" cy="259045"/>
    <xdr:sp macro="" textlink="">
      <xdr:nvSpPr>
        <xdr:cNvPr id="887" name="テキスト ボックス 886"/>
        <xdr:cNvSpPr txBox="1"/>
      </xdr:nvSpPr>
      <xdr:spPr>
        <a:xfrm>
          <a:off x="18389111" y="1237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　件　費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67,013</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年度においては、類似団体平均との乖離が大きくなっている。これは、ふるさと応援寄附金の増加に伴うふるさと応援寄附金事業関係経費の増、小中学校教育用情報機器整備事業費の増が主な要因である。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　助　費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171,188</a:t>
          </a:r>
          <a:r>
            <a:rPr kumimoji="1" lang="ja-JP" altLang="en-US" sz="1300">
              <a:latin typeface="ＭＳ Ｐゴシック" panose="020B0600070205080204" pitchFamily="50" charset="-128"/>
              <a:ea typeface="ＭＳ Ｐゴシック" panose="020B0600070205080204" pitchFamily="50" charset="-128"/>
            </a:rPr>
            <a:t>円となっており、類似団体内順位は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位となっている。障がい児通所支援事業及び障がい者自立支援事業関連経費が増加傾向にあり、生活保護率が高いなど低所得者が多いことが主な要因である。資格審査等の適正化や就労支援等自立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に向けた取り組みを継続実施し増大する扶助費の適正化を図る。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194,578</a:t>
          </a:r>
          <a:r>
            <a:rPr kumimoji="1" lang="ja-JP" altLang="en-US" sz="1300">
              <a:latin typeface="ＭＳ Ｐゴシック" panose="020B0600070205080204" pitchFamily="50" charset="-128"/>
              <a:ea typeface="ＭＳ Ｐゴシック" panose="020B0600070205080204" pitchFamily="50" charset="-128"/>
            </a:rPr>
            <a:t>円となっており、前年度から大きく増加し、類似団体内順位は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位となっている。特別定額給付金による増もあるが、ふるさと応援寄附金の増加に伴うふるさと応援寄附金事業関係経費の増が主な要因である。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　：歳出決算額は</a:t>
          </a:r>
          <a:r>
            <a:rPr kumimoji="1" lang="en-US" altLang="ja-JP" sz="1300">
              <a:latin typeface="ＭＳ Ｐゴシック" panose="020B0600070205080204" pitchFamily="50" charset="-128"/>
              <a:ea typeface="ＭＳ Ｐゴシック" panose="020B0600070205080204" pitchFamily="50" charset="-128"/>
            </a:rPr>
            <a:t>38,615</a:t>
          </a:r>
          <a:r>
            <a:rPr kumimoji="1" lang="ja-JP" altLang="en-US" sz="1300">
              <a:latin typeface="ＭＳ Ｐゴシック" panose="020B0600070205080204" pitchFamily="50" charset="-128"/>
              <a:ea typeface="ＭＳ Ｐゴシック" panose="020B0600070205080204" pitchFamily="50" charset="-128"/>
            </a:rPr>
            <a:t>円となっており、類似団体内順位は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位となっている。これは老朽化した施設の建替えやインフラ施設の更新を計画的に実施いていることによるものであり、維持補修費についても同様に類似団体内順位が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位と高くなっている。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　立　金　：歳出決算総額は住民一人当り</a:t>
          </a:r>
          <a:r>
            <a:rPr kumimoji="1" lang="en-US" altLang="ja-JP" sz="1300">
              <a:latin typeface="ＭＳ Ｐゴシック" panose="020B0600070205080204" pitchFamily="50" charset="-128"/>
              <a:ea typeface="ＭＳ Ｐゴシック" panose="020B0600070205080204" pitchFamily="50" charset="-128"/>
            </a:rPr>
            <a:t>40,832</a:t>
          </a:r>
          <a:r>
            <a:rPr kumimoji="1" lang="ja-JP" altLang="en-US" sz="1300">
              <a:latin typeface="ＭＳ Ｐゴシック" panose="020B0600070205080204" pitchFamily="50" charset="-128"/>
              <a:ea typeface="ＭＳ Ｐゴシック" panose="020B0600070205080204" pitchFamily="50" charset="-128"/>
            </a:rPr>
            <a:t>円となっており、前年度に比べ大きく増加している。これは、ふるさと応援寄附金の増加に伴いふるさと応援基金の積立金が増となったことが要因である。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127,552
126,045
213.96
91,202,757
89,461,887
1,127,184
33,070,027
73,589,679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7874</xdr:rowOff>
    </xdr:from>
    <xdr:to>
      <xdr:col>24</xdr:col>
      <xdr:colOff>63500</xdr:colOff>
      <xdr:row>34</xdr:row>
      <xdr:rowOff>14732</xdr:rowOff>
    </xdr:to>
    <xdr:cxnSp macro="">
      <xdr:nvCxnSpPr>
        <xdr:cNvPr id="61" name="直線コネクタ 60"/>
        <xdr:cNvCxnSpPr/>
      </xdr:nvCxnSpPr>
      <xdr:spPr>
        <a:xfrm>
          <a:off x="3797300" y="583717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23131</xdr:rowOff>
    </xdr:from>
    <xdr:ext cx="469744" cy="259045"/>
    <xdr:sp macro="" textlink="">
      <xdr:nvSpPr>
        <xdr:cNvPr id="62" name="議会費平均値テキスト"/>
        <xdr:cNvSpPr txBox="1"/>
      </xdr:nvSpPr>
      <xdr:spPr>
        <a:xfrm>
          <a:off x="4686300" y="5852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7874</xdr:rowOff>
    </xdr:from>
    <xdr:to>
      <xdr:col>19</xdr:col>
      <xdr:colOff>177800</xdr:colOff>
      <xdr:row>34</xdr:row>
      <xdr:rowOff>53594</xdr:rowOff>
    </xdr:to>
    <xdr:cxnSp macro="">
      <xdr:nvCxnSpPr>
        <xdr:cNvPr id="64" name="直線コネクタ 63"/>
        <xdr:cNvCxnSpPr/>
      </xdr:nvCxnSpPr>
      <xdr:spPr>
        <a:xfrm flipV="1">
          <a:off x="2908300" y="58371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7874</xdr:rowOff>
    </xdr:from>
    <xdr:to>
      <xdr:col>15</xdr:col>
      <xdr:colOff>50800</xdr:colOff>
      <xdr:row>34</xdr:row>
      <xdr:rowOff>53594</xdr:rowOff>
    </xdr:to>
    <xdr:cxnSp macro="">
      <xdr:nvCxnSpPr>
        <xdr:cNvPr id="67" name="直線コネクタ 66"/>
        <xdr:cNvCxnSpPr/>
      </xdr:nvCxnSpPr>
      <xdr:spPr>
        <a:xfrm>
          <a:off x="2019300" y="58371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90441</xdr:rowOff>
    </xdr:from>
    <xdr:ext cx="469744" cy="259045"/>
    <xdr:sp macro="" textlink="">
      <xdr:nvSpPr>
        <xdr:cNvPr id="69" name="テキスト ボックス 68"/>
        <xdr:cNvSpPr txBox="1"/>
      </xdr:nvSpPr>
      <xdr:spPr>
        <a:xfrm>
          <a:off x="2673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7874</xdr:rowOff>
    </xdr:from>
    <xdr:to>
      <xdr:col>10</xdr:col>
      <xdr:colOff>114300</xdr:colOff>
      <xdr:row>34</xdr:row>
      <xdr:rowOff>17780</xdr:rowOff>
    </xdr:to>
    <xdr:cxnSp macro="">
      <xdr:nvCxnSpPr>
        <xdr:cNvPr id="70" name="直線コネクタ 69"/>
        <xdr:cNvCxnSpPr/>
      </xdr:nvCxnSpPr>
      <xdr:spPr>
        <a:xfrm flipV="1">
          <a:off x="1130300" y="583717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79011</xdr:rowOff>
    </xdr:from>
    <xdr:ext cx="469744" cy="259045"/>
    <xdr:sp macro="" textlink="">
      <xdr:nvSpPr>
        <xdr:cNvPr id="74" name="テキスト ボックス 73"/>
        <xdr:cNvSpPr txBox="1"/>
      </xdr:nvSpPr>
      <xdr:spPr>
        <a:xfrm>
          <a:off x="895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135382</xdr:rowOff>
    </xdr:from>
    <xdr:to>
      <xdr:col>24</xdr:col>
      <xdr:colOff>114300</xdr:colOff>
      <xdr:row>34</xdr:row>
      <xdr:rowOff>65532</xdr:rowOff>
    </xdr:to>
    <xdr:sp macro="" textlink="">
      <xdr:nvSpPr>
        <xdr:cNvPr id="80" name="楕円 79"/>
        <xdr:cNvSpPr/>
      </xdr:nvSpPr>
      <xdr:spPr>
        <a:xfrm>
          <a:off x="4584700" y="57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158259</xdr:rowOff>
    </xdr:from>
    <xdr:ext cx="469744" cy="259045"/>
    <xdr:sp macro="" textlink="">
      <xdr:nvSpPr>
        <xdr:cNvPr id="81" name="議会費該当値テキスト"/>
        <xdr:cNvSpPr txBox="1"/>
      </xdr:nvSpPr>
      <xdr:spPr>
        <a:xfrm>
          <a:off x="4686300" y="564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128524</xdr:rowOff>
    </xdr:from>
    <xdr:to>
      <xdr:col>20</xdr:col>
      <xdr:colOff>38100</xdr:colOff>
      <xdr:row>34</xdr:row>
      <xdr:rowOff>58674</xdr:rowOff>
    </xdr:to>
    <xdr:sp macro="" textlink="">
      <xdr:nvSpPr>
        <xdr:cNvPr id="82" name="楕円 81"/>
        <xdr:cNvSpPr/>
      </xdr:nvSpPr>
      <xdr:spPr>
        <a:xfrm>
          <a:off x="3746500" y="57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75201</xdr:rowOff>
    </xdr:from>
    <xdr:ext cx="469744" cy="259045"/>
    <xdr:sp macro="" textlink="">
      <xdr:nvSpPr>
        <xdr:cNvPr id="83" name="テキスト ボックス 82"/>
        <xdr:cNvSpPr txBox="1"/>
      </xdr:nvSpPr>
      <xdr:spPr>
        <a:xfrm>
          <a:off x="3562428" y="556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2794</xdr:rowOff>
    </xdr:from>
    <xdr:to>
      <xdr:col>15</xdr:col>
      <xdr:colOff>101600</xdr:colOff>
      <xdr:row>34</xdr:row>
      <xdr:rowOff>104394</xdr:rowOff>
    </xdr:to>
    <xdr:sp macro="" textlink="">
      <xdr:nvSpPr>
        <xdr:cNvPr id="84" name="楕円 83"/>
        <xdr:cNvSpPr/>
      </xdr:nvSpPr>
      <xdr:spPr>
        <a:xfrm>
          <a:off x="2857500" y="58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95521</xdr:rowOff>
    </xdr:from>
    <xdr:ext cx="469744" cy="259045"/>
    <xdr:sp macro="" textlink="">
      <xdr:nvSpPr>
        <xdr:cNvPr id="85" name="テキスト ボックス 84"/>
        <xdr:cNvSpPr txBox="1"/>
      </xdr:nvSpPr>
      <xdr:spPr>
        <a:xfrm>
          <a:off x="2673428" y="59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128524</xdr:rowOff>
    </xdr:from>
    <xdr:to>
      <xdr:col>10</xdr:col>
      <xdr:colOff>165100</xdr:colOff>
      <xdr:row>34</xdr:row>
      <xdr:rowOff>58674</xdr:rowOff>
    </xdr:to>
    <xdr:sp macro="" textlink="">
      <xdr:nvSpPr>
        <xdr:cNvPr id="86" name="楕円 85"/>
        <xdr:cNvSpPr/>
      </xdr:nvSpPr>
      <xdr:spPr>
        <a:xfrm>
          <a:off x="1968500" y="57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75201</xdr:rowOff>
    </xdr:from>
    <xdr:ext cx="469744" cy="259045"/>
    <xdr:sp macro="" textlink="">
      <xdr:nvSpPr>
        <xdr:cNvPr id="87" name="テキスト ボックス 86"/>
        <xdr:cNvSpPr txBox="1"/>
      </xdr:nvSpPr>
      <xdr:spPr>
        <a:xfrm>
          <a:off x="1784428" y="556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138430</xdr:rowOff>
    </xdr:from>
    <xdr:to>
      <xdr:col>6</xdr:col>
      <xdr:colOff>38100</xdr:colOff>
      <xdr:row>34</xdr:row>
      <xdr:rowOff>68580</xdr:rowOff>
    </xdr:to>
    <xdr:sp macro="" textlink="">
      <xdr:nvSpPr>
        <xdr:cNvPr id="88" name="楕円 87"/>
        <xdr:cNvSpPr/>
      </xdr:nvSpPr>
      <xdr:spPr>
        <a:xfrm>
          <a:off x="10795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59707</xdr:rowOff>
    </xdr:from>
    <xdr:ext cx="469744" cy="259045"/>
    <xdr:sp macro="" textlink="">
      <xdr:nvSpPr>
        <xdr:cNvPr id="89" name="テキスト ボックス 88"/>
        <xdr:cNvSpPr txBox="1"/>
      </xdr:nvSpPr>
      <xdr:spPr>
        <a:xfrm>
          <a:off x="895428" y="58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27842</xdr:rowOff>
    </xdr:from>
    <xdr:to>
      <xdr:col>24</xdr:col>
      <xdr:colOff>62865</xdr:colOff>
      <xdr:row>54</xdr:row>
      <xdr:rowOff>72583</xdr:rowOff>
    </xdr:to>
    <xdr:cxnSp macro="">
      <xdr:nvCxnSpPr>
        <xdr:cNvPr id="112" name="直線コネクタ 111"/>
        <xdr:cNvCxnSpPr/>
      </xdr:nvCxnSpPr>
      <xdr:spPr>
        <a:xfrm flipV="1">
          <a:off x="4633595" y="8600342"/>
          <a:ext cx="1270" cy="7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76410</xdr:rowOff>
    </xdr:from>
    <xdr:ext cx="599010" cy="259045"/>
    <xdr:sp macro="" textlink="">
      <xdr:nvSpPr>
        <xdr:cNvPr id="113" name="総務費最小値テキスト"/>
        <xdr:cNvSpPr txBox="1"/>
      </xdr:nvSpPr>
      <xdr:spPr>
        <a:xfrm>
          <a:off x="4686300" y="933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72583</xdr:rowOff>
    </xdr:from>
    <xdr:to>
      <xdr:col>24</xdr:col>
      <xdr:colOff>152400</xdr:colOff>
      <xdr:row>54</xdr:row>
      <xdr:rowOff>72583</xdr:rowOff>
    </xdr:to>
    <xdr:cxnSp macro="">
      <xdr:nvCxnSpPr>
        <xdr:cNvPr id="114" name="直線コネクタ 113"/>
        <xdr:cNvCxnSpPr/>
      </xdr:nvCxnSpPr>
      <xdr:spPr>
        <a:xfrm>
          <a:off x="4546600" y="93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145969</xdr:rowOff>
    </xdr:from>
    <xdr:ext cx="599010" cy="259045"/>
    <xdr:sp macro="" textlink="">
      <xdr:nvSpPr>
        <xdr:cNvPr id="115" name="総務費最大値テキスト"/>
        <xdr:cNvSpPr txBox="1"/>
      </xdr:nvSpPr>
      <xdr:spPr>
        <a:xfrm>
          <a:off x="4686300" y="83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27842</xdr:rowOff>
    </xdr:from>
    <xdr:to>
      <xdr:col>24</xdr:col>
      <xdr:colOff>152400</xdr:colOff>
      <xdr:row>50</xdr:row>
      <xdr:rowOff>27842</xdr:rowOff>
    </xdr:to>
    <xdr:cxnSp macro="">
      <xdr:nvCxnSpPr>
        <xdr:cNvPr id="116" name="直線コネクタ 115"/>
        <xdr:cNvCxnSpPr/>
      </xdr:nvCxnSpPr>
      <xdr:spPr>
        <a:xfrm>
          <a:off x="4546600" y="86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35550</xdr:rowOff>
    </xdr:from>
    <xdr:to>
      <xdr:col>24</xdr:col>
      <xdr:colOff>63500</xdr:colOff>
      <xdr:row>56</xdr:row>
      <xdr:rowOff>82258</xdr:rowOff>
    </xdr:to>
    <xdr:cxnSp macro="">
      <xdr:nvCxnSpPr>
        <xdr:cNvPr id="117" name="直線コネクタ 116"/>
        <xdr:cNvCxnSpPr/>
      </xdr:nvCxnSpPr>
      <xdr:spPr>
        <a:xfrm flipV="1">
          <a:off x="3797300" y="8608050"/>
          <a:ext cx="838200" cy="107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12088</xdr:rowOff>
    </xdr:from>
    <xdr:ext cx="599010" cy="259045"/>
    <xdr:sp macro="" textlink="">
      <xdr:nvSpPr>
        <xdr:cNvPr id="118" name="総務費平均値テキスト"/>
        <xdr:cNvSpPr txBox="1"/>
      </xdr:nvSpPr>
      <xdr:spPr>
        <a:xfrm>
          <a:off x="4686300" y="909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33661</xdr:rowOff>
    </xdr:from>
    <xdr:to>
      <xdr:col>24</xdr:col>
      <xdr:colOff>114300</xdr:colOff>
      <xdr:row>53</xdr:row>
      <xdr:rowOff>135261</xdr:rowOff>
    </xdr:to>
    <xdr:sp macro="" textlink="">
      <xdr:nvSpPr>
        <xdr:cNvPr id="119" name="フローチャート: 判断 118"/>
        <xdr:cNvSpPr/>
      </xdr:nvSpPr>
      <xdr:spPr>
        <a:xfrm>
          <a:off x="4584700" y="912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82258</xdr:rowOff>
    </xdr:from>
    <xdr:to>
      <xdr:col>19</xdr:col>
      <xdr:colOff>177800</xdr:colOff>
      <xdr:row>58</xdr:row>
      <xdr:rowOff>76652</xdr:rowOff>
    </xdr:to>
    <xdr:cxnSp macro="">
      <xdr:nvCxnSpPr>
        <xdr:cNvPr id="120" name="直線コネクタ 119"/>
        <xdr:cNvCxnSpPr/>
      </xdr:nvCxnSpPr>
      <xdr:spPr>
        <a:xfrm flipV="1">
          <a:off x="2908300" y="9683458"/>
          <a:ext cx="889000" cy="33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70740</xdr:rowOff>
    </xdr:from>
    <xdr:to>
      <xdr:col>20</xdr:col>
      <xdr:colOff>38100</xdr:colOff>
      <xdr:row>59</xdr:row>
      <xdr:rowOff>890</xdr:rowOff>
    </xdr:to>
    <xdr:sp macro="" textlink="">
      <xdr:nvSpPr>
        <xdr:cNvPr id="121" name="フローチャート: 判断 120"/>
        <xdr:cNvSpPr/>
      </xdr:nvSpPr>
      <xdr:spPr>
        <a:xfrm>
          <a:off x="3746500" y="1001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163467</xdr:rowOff>
    </xdr:from>
    <xdr:ext cx="534377" cy="259045"/>
    <xdr:sp macro="" textlink="">
      <xdr:nvSpPr>
        <xdr:cNvPr id="122" name="テキスト ボックス 121"/>
        <xdr:cNvSpPr txBox="1"/>
      </xdr:nvSpPr>
      <xdr:spPr>
        <a:xfrm>
          <a:off x="3530111" y="1010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76652</xdr:rowOff>
    </xdr:from>
    <xdr:to>
      <xdr:col>15</xdr:col>
      <xdr:colOff>50800</xdr:colOff>
      <xdr:row>59</xdr:row>
      <xdr:rowOff>39610</xdr:rowOff>
    </xdr:to>
    <xdr:cxnSp macro="">
      <xdr:nvCxnSpPr>
        <xdr:cNvPr id="123" name="直線コネクタ 122"/>
        <xdr:cNvCxnSpPr/>
      </xdr:nvCxnSpPr>
      <xdr:spPr>
        <a:xfrm flipV="1">
          <a:off x="2019300" y="10020752"/>
          <a:ext cx="889000" cy="13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35773</xdr:rowOff>
    </xdr:from>
    <xdr:to>
      <xdr:col>15</xdr:col>
      <xdr:colOff>101600</xdr:colOff>
      <xdr:row>58</xdr:row>
      <xdr:rowOff>137373</xdr:rowOff>
    </xdr:to>
    <xdr:sp macro="" textlink="">
      <xdr:nvSpPr>
        <xdr:cNvPr id="124" name="フローチャート: 判断 123"/>
        <xdr:cNvSpPr/>
      </xdr:nvSpPr>
      <xdr:spPr>
        <a:xfrm>
          <a:off x="2857500" y="997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128500</xdr:rowOff>
    </xdr:from>
    <xdr:ext cx="534377" cy="259045"/>
    <xdr:sp macro="" textlink="">
      <xdr:nvSpPr>
        <xdr:cNvPr id="125" name="テキスト ボックス 124"/>
        <xdr:cNvSpPr txBox="1"/>
      </xdr:nvSpPr>
      <xdr:spPr>
        <a:xfrm>
          <a:off x="2641111" y="1007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55639</xdr:rowOff>
    </xdr:from>
    <xdr:to>
      <xdr:col>10</xdr:col>
      <xdr:colOff>114300</xdr:colOff>
      <xdr:row>59</xdr:row>
      <xdr:rowOff>39610</xdr:rowOff>
    </xdr:to>
    <xdr:cxnSp macro="">
      <xdr:nvCxnSpPr>
        <xdr:cNvPr id="126" name="直線コネクタ 125"/>
        <xdr:cNvCxnSpPr/>
      </xdr:nvCxnSpPr>
      <xdr:spPr>
        <a:xfrm>
          <a:off x="1130300" y="9828289"/>
          <a:ext cx="889000" cy="32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112574</xdr:rowOff>
    </xdr:from>
    <xdr:to>
      <xdr:col>10</xdr:col>
      <xdr:colOff>165100</xdr:colOff>
      <xdr:row>59</xdr:row>
      <xdr:rowOff>42724</xdr:rowOff>
    </xdr:to>
    <xdr:sp macro="" textlink="">
      <xdr:nvSpPr>
        <xdr:cNvPr id="127" name="フローチャート: 判断 126"/>
        <xdr:cNvSpPr/>
      </xdr:nvSpPr>
      <xdr:spPr>
        <a:xfrm>
          <a:off x="1968500" y="1005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59251</xdr:rowOff>
    </xdr:from>
    <xdr:ext cx="534377" cy="259045"/>
    <xdr:sp macro="" textlink="">
      <xdr:nvSpPr>
        <xdr:cNvPr id="128" name="テキスト ボックス 127"/>
        <xdr:cNvSpPr txBox="1"/>
      </xdr:nvSpPr>
      <xdr:spPr>
        <a:xfrm>
          <a:off x="1752111" y="983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132627</xdr:rowOff>
    </xdr:from>
    <xdr:to>
      <xdr:col>6</xdr:col>
      <xdr:colOff>38100</xdr:colOff>
      <xdr:row>59</xdr:row>
      <xdr:rowOff>62777</xdr:rowOff>
    </xdr:to>
    <xdr:sp macro="" textlink="">
      <xdr:nvSpPr>
        <xdr:cNvPr id="129" name="フローチャート: 判断 128"/>
        <xdr:cNvSpPr/>
      </xdr:nvSpPr>
      <xdr:spPr>
        <a:xfrm>
          <a:off x="1079500" y="100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53904</xdr:rowOff>
    </xdr:from>
    <xdr:ext cx="534377" cy="259045"/>
    <xdr:sp macro="" textlink="">
      <xdr:nvSpPr>
        <xdr:cNvPr id="130" name="テキスト ボックス 129"/>
        <xdr:cNvSpPr txBox="1"/>
      </xdr:nvSpPr>
      <xdr:spPr>
        <a:xfrm>
          <a:off x="863111" y="101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156200</xdr:rowOff>
    </xdr:from>
    <xdr:to>
      <xdr:col>24</xdr:col>
      <xdr:colOff>114300</xdr:colOff>
      <xdr:row>50</xdr:row>
      <xdr:rowOff>86350</xdr:rowOff>
    </xdr:to>
    <xdr:sp macro="" textlink="">
      <xdr:nvSpPr>
        <xdr:cNvPr id="136" name="楕円 135"/>
        <xdr:cNvSpPr/>
      </xdr:nvSpPr>
      <xdr:spPr>
        <a:xfrm>
          <a:off x="4584700" y="855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101519</xdr:rowOff>
    </xdr:from>
    <xdr:ext cx="599010" cy="259045"/>
    <xdr:sp macro="" textlink="">
      <xdr:nvSpPr>
        <xdr:cNvPr id="137" name="総務費該当値テキスト"/>
        <xdr:cNvSpPr txBox="1"/>
      </xdr:nvSpPr>
      <xdr:spPr>
        <a:xfrm>
          <a:off x="4686300" y="850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31458</xdr:rowOff>
    </xdr:from>
    <xdr:to>
      <xdr:col>20</xdr:col>
      <xdr:colOff>38100</xdr:colOff>
      <xdr:row>56</xdr:row>
      <xdr:rowOff>133058</xdr:rowOff>
    </xdr:to>
    <xdr:sp macro="" textlink="">
      <xdr:nvSpPr>
        <xdr:cNvPr id="138" name="楕円 137"/>
        <xdr:cNvSpPr/>
      </xdr:nvSpPr>
      <xdr:spPr>
        <a:xfrm>
          <a:off x="3746500" y="963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149585</xdr:rowOff>
    </xdr:from>
    <xdr:ext cx="534377" cy="259045"/>
    <xdr:sp macro="" textlink="">
      <xdr:nvSpPr>
        <xdr:cNvPr id="139" name="テキスト ボックス 138"/>
        <xdr:cNvSpPr txBox="1"/>
      </xdr:nvSpPr>
      <xdr:spPr>
        <a:xfrm>
          <a:off x="3530111" y="940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25852</xdr:rowOff>
    </xdr:from>
    <xdr:to>
      <xdr:col>15</xdr:col>
      <xdr:colOff>101600</xdr:colOff>
      <xdr:row>58</xdr:row>
      <xdr:rowOff>127452</xdr:rowOff>
    </xdr:to>
    <xdr:sp macro="" textlink="">
      <xdr:nvSpPr>
        <xdr:cNvPr id="140" name="楕円 139"/>
        <xdr:cNvSpPr/>
      </xdr:nvSpPr>
      <xdr:spPr>
        <a:xfrm>
          <a:off x="2857500" y="996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143979</xdr:rowOff>
    </xdr:from>
    <xdr:ext cx="534377" cy="259045"/>
    <xdr:sp macro="" textlink="">
      <xdr:nvSpPr>
        <xdr:cNvPr id="141" name="テキスト ボックス 140"/>
        <xdr:cNvSpPr txBox="1"/>
      </xdr:nvSpPr>
      <xdr:spPr>
        <a:xfrm>
          <a:off x="2641111" y="97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160260</xdr:rowOff>
    </xdr:from>
    <xdr:to>
      <xdr:col>10</xdr:col>
      <xdr:colOff>165100</xdr:colOff>
      <xdr:row>59</xdr:row>
      <xdr:rowOff>90410</xdr:rowOff>
    </xdr:to>
    <xdr:sp macro="" textlink="">
      <xdr:nvSpPr>
        <xdr:cNvPr id="142" name="楕円 141"/>
        <xdr:cNvSpPr/>
      </xdr:nvSpPr>
      <xdr:spPr>
        <a:xfrm>
          <a:off x="1968500" y="1010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81537</xdr:rowOff>
    </xdr:from>
    <xdr:ext cx="534377" cy="259045"/>
    <xdr:sp macro="" textlink="">
      <xdr:nvSpPr>
        <xdr:cNvPr id="143" name="テキスト ボックス 142"/>
        <xdr:cNvSpPr txBox="1"/>
      </xdr:nvSpPr>
      <xdr:spPr>
        <a:xfrm>
          <a:off x="1752111" y="1019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4839</xdr:rowOff>
    </xdr:from>
    <xdr:to>
      <xdr:col>6</xdr:col>
      <xdr:colOff>38100</xdr:colOff>
      <xdr:row>57</xdr:row>
      <xdr:rowOff>106439</xdr:rowOff>
    </xdr:to>
    <xdr:sp macro="" textlink="">
      <xdr:nvSpPr>
        <xdr:cNvPr id="144" name="楕円 143"/>
        <xdr:cNvSpPr/>
      </xdr:nvSpPr>
      <xdr:spPr>
        <a:xfrm>
          <a:off x="1079500" y="97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122966</xdr:rowOff>
    </xdr:from>
    <xdr:ext cx="534377" cy="259045"/>
    <xdr:sp macro="" textlink="">
      <xdr:nvSpPr>
        <xdr:cNvPr id="145" name="テキスト ボックス 144"/>
        <xdr:cNvSpPr txBox="1"/>
      </xdr:nvSpPr>
      <xdr:spPr>
        <a:xfrm>
          <a:off x="863111" y="955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0" name="直線コネクタ 169"/>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1"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2" name="直線コネクタ 171"/>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3"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4" name="直線コネクタ 173"/>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32474</xdr:rowOff>
    </xdr:from>
    <xdr:to>
      <xdr:col>24</xdr:col>
      <xdr:colOff>63500</xdr:colOff>
      <xdr:row>70</xdr:row>
      <xdr:rowOff>68796</xdr:rowOff>
    </xdr:to>
    <xdr:cxnSp macro="">
      <xdr:nvCxnSpPr>
        <xdr:cNvPr id="175" name="直線コネクタ 174"/>
        <xdr:cNvCxnSpPr/>
      </xdr:nvCxnSpPr>
      <xdr:spPr>
        <a:xfrm flipV="1">
          <a:off x="3797300" y="12033974"/>
          <a:ext cx="8382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45686</xdr:rowOff>
    </xdr:from>
    <xdr:ext cx="599010" cy="259045"/>
    <xdr:sp macro="" textlink="">
      <xdr:nvSpPr>
        <xdr:cNvPr id="176" name="民生費平均値テキスト"/>
        <xdr:cNvSpPr txBox="1"/>
      </xdr:nvSpPr>
      <xdr:spPr>
        <a:xfrm>
          <a:off x="4686300" y="12904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7" name="フローチャート: 判断 176"/>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68796</xdr:rowOff>
    </xdr:from>
    <xdr:to>
      <xdr:col>19</xdr:col>
      <xdr:colOff>177800</xdr:colOff>
      <xdr:row>70</xdr:row>
      <xdr:rowOff>148310</xdr:rowOff>
    </xdr:to>
    <xdr:cxnSp macro="">
      <xdr:nvCxnSpPr>
        <xdr:cNvPr id="178" name="直線コネクタ 177"/>
        <xdr:cNvCxnSpPr/>
      </xdr:nvCxnSpPr>
      <xdr:spPr>
        <a:xfrm flipV="1">
          <a:off x="2908300" y="12070296"/>
          <a:ext cx="889000" cy="7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79" name="フローチャート: 判断 178"/>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14788</xdr:rowOff>
    </xdr:from>
    <xdr:ext cx="599010" cy="259045"/>
    <xdr:sp macro="" textlink="">
      <xdr:nvSpPr>
        <xdr:cNvPr id="180" name="テキスト ボックス 179"/>
        <xdr:cNvSpPr txBox="1"/>
      </xdr:nvSpPr>
      <xdr:spPr>
        <a:xfrm>
          <a:off x="3497795" y="1304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96913</xdr:rowOff>
    </xdr:from>
    <xdr:to>
      <xdr:col>15</xdr:col>
      <xdr:colOff>50800</xdr:colOff>
      <xdr:row>70</xdr:row>
      <xdr:rowOff>148310</xdr:rowOff>
    </xdr:to>
    <xdr:cxnSp macro="">
      <xdr:nvCxnSpPr>
        <xdr:cNvPr id="181" name="直線コネクタ 180"/>
        <xdr:cNvCxnSpPr/>
      </xdr:nvCxnSpPr>
      <xdr:spPr>
        <a:xfrm>
          <a:off x="2019300" y="12098413"/>
          <a:ext cx="889000" cy="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2" name="フローチャート: 判断 181"/>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103497</xdr:rowOff>
    </xdr:from>
    <xdr:ext cx="599010" cy="259045"/>
    <xdr:sp macro="" textlink="">
      <xdr:nvSpPr>
        <xdr:cNvPr id="183" name="テキスト ボックス 182"/>
        <xdr:cNvSpPr txBox="1"/>
      </xdr:nvSpPr>
      <xdr:spPr>
        <a:xfrm>
          <a:off x="2608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96913</xdr:rowOff>
    </xdr:from>
    <xdr:to>
      <xdr:col>10</xdr:col>
      <xdr:colOff>114300</xdr:colOff>
      <xdr:row>70</xdr:row>
      <xdr:rowOff>128701</xdr:rowOff>
    </xdr:to>
    <xdr:cxnSp macro="">
      <xdr:nvCxnSpPr>
        <xdr:cNvPr id="184" name="直線コネクタ 183"/>
        <xdr:cNvCxnSpPr/>
      </xdr:nvCxnSpPr>
      <xdr:spPr>
        <a:xfrm flipV="1">
          <a:off x="1130300" y="12098413"/>
          <a:ext cx="889000" cy="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5" name="フローチャート: 判断 184"/>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106811</xdr:rowOff>
    </xdr:from>
    <xdr:ext cx="599010" cy="259045"/>
    <xdr:sp macro="" textlink="">
      <xdr:nvSpPr>
        <xdr:cNvPr id="186" name="テキスト ボックス 185"/>
        <xdr:cNvSpPr txBox="1"/>
      </xdr:nvSpPr>
      <xdr:spPr>
        <a:xfrm>
          <a:off x="1719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7" name="フローチャート: 判断 186"/>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153077</xdr:rowOff>
    </xdr:from>
    <xdr:ext cx="599010" cy="259045"/>
    <xdr:sp macro="" textlink="">
      <xdr:nvSpPr>
        <xdr:cNvPr id="188" name="テキスト ボックス 187"/>
        <xdr:cNvSpPr txBox="1"/>
      </xdr:nvSpPr>
      <xdr:spPr>
        <a:xfrm>
          <a:off x="830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153124</xdr:rowOff>
    </xdr:from>
    <xdr:to>
      <xdr:col>24</xdr:col>
      <xdr:colOff>114300</xdr:colOff>
      <xdr:row>70</xdr:row>
      <xdr:rowOff>83274</xdr:rowOff>
    </xdr:to>
    <xdr:sp macro="" textlink="">
      <xdr:nvSpPr>
        <xdr:cNvPr id="194" name="楕円 193"/>
        <xdr:cNvSpPr/>
      </xdr:nvSpPr>
      <xdr:spPr>
        <a:xfrm>
          <a:off x="4584700" y="1198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106151</xdr:rowOff>
    </xdr:from>
    <xdr:ext cx="599010" cy="259045"/>
    <xdr:sp macro="" textlink="">
      <xdr:nvSpPr>
        <xdr:cNvPr id="195" name="民生費該当値テキスト"/>
        <xdr:cNvSpPr txBox="1"/>
      </xdr:nvSpPr>
      <xdr:spPr>
        <a:xfrm>
          <a:off x="4686300" y="1193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17996</xdr:rowOff>
    </xdr:from>
    <xdr:to>
      <xdr:col>20</xdr:col>
      <xdr:colOff>38100</xdr:colOff>
      <xdr:row>70</xdr:row>
      <xdr:rowOff>119596</xdr:rowOff>
    </xdr:to>
    <xdr:sp macro="" textlink="">
      <xdr:nvSpPr>
        <xdr:cNvPr id="196" name="楕円 195"/>
        <xdr:cNvSpPr/>
      </xdr:nvSpPr>
      <xdr:spPr>
        <a:xfrm>
          <a:off x="3746500" y="120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136123</xdr:rowOff>
    </xdr:from>
    <xdr:ext cx="599010" cy="259045"/>
    <xdr:sp macro="" textlink="">
      <xdr:nvSpPr>
        <xdr:cNvPr id="197" name="テキスト ボックス 196"/>
        <xdr:cNvSpPr txBox="1"/>
      </xdr:nvSpPr>
      <xdr:spPr>
        <a:xfrm>
          <a:off x="3497795" y="1179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97510</xdr:rowOff>
    </xdr:from>
    <xdr:to>
      <xdr:col>15</xdr:col>
      <xdr:colOff>101600</xdr:colOff>
      <xdr:row>71</xdr:row>
      <xdr:rowOff>27660</xdr:rowOff>
    </xdr:to>
    <xdr:sp macro="" textlink="">
      <xdr:nvSpPr>
        <xdr:cNvPr id="198" name="楕円 197"/>
        <xdr:cNvSpPr/>
      </xdr:nvSpPr>
      <xdr:spPr>
        <a:xfrm>
          <a:off x="2857500" y="1209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44187</xdr:rowOff>
    </xdr:from>
    <xdr:ext cx="599010" cy="259045"/>
    <xdr:sp macro="" textlink="">
      <xdr:nvSpPr>
        <xdr:cNvPr id="199" name="テキスト ボックス 198"/>
        <xdr:cNvSpPr txBox="1"/>
      </xdr:nvSpPr>
      <xdr:spPr>
        <a:xfrm>
          <a:off x="2608795" y="1187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46113</xdr:rowOff>
    </xdr:from>
    <xdr:to>
      <xdr:col>10</xdr:col>
      <xdr:colOff>165100</xdr:colOff>
      <xdr:row>70</xdr:row>
      <xdr:rowOff>147713</xdr:rowOff>
    </xdr:to>
    <xdr:sp macro="" textlink="">
      <xdr:nvSpPr>
        <xdr:cNvPr id="200" name="楕円 199"/>
        <xdr:cNvSpPr/>
      </xdr:nvSpPr>
      <xdr:spPr>
        <a:xfrm>
          <a:off x="1968500" y="1204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164240</xdr:rowOff>
    </xdr:from>
    <xdr:ext cx="599010" cy="259045"/>
    <xdr:sp macro="" textlink="">
      <xdr:nvSpPr>
        <xdr:cNvPr id="201" name="テキスト ボックス 200"/>
        <xdr:cNvSpPr txBox="1"/>
      </xdr:nvSpPr>
      <xdr:spPr>
        <a:xfrm>
          <a:off x="1719795" y="1182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77901</xdr:rowOff>
    </xdr:from>
    <xdr:to>
      <xdr:col>6</xdr:col>
      <xdr:colOff>38100</xdr:colOff>
      <xdr:row>71</xdr:row>
      <xdr:rowOff>8051</xdr:rowOff>
    </xdr:to>
    <xdr:sp macro="" textlink="">
      <xdr:nvSpPr>
        <xdr:cNvPr id="202" name="楕円 201"/>
        <xdr:cNvSpPr/>
      </xdr:nvSpPr>
      <xdr:spPr>
        <a:xfrm>
          <a:off x="1079500" y="120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24578</xdr:rowOff>
    </xdr:from>
    <xdr:ext cx="599010" cy="259045"/>
    <xdr:sp macro="" textlink="">
      <xdr:nvSpPr>
        <xdr:cNvPr id="203" name="テキスト ボックス 202"/>
        <xdr:cNvSpPr txBox="1"/>
      </xdr:nvSpPr>
      <xdr:spPr>
        <a:xfrm>
          <a:off x="830795" y="1185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6" name="直線コネクタ 225"/>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7"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8" name="直線コネクタ 227"/>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29"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0" name="直線コネクタ 229"/>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66159</xdr:rowOff>
    </xdr:from>
    <xdr:to>
      <xdr:col>24</xdr:col>
      <xdr:colOff>63500</xdr:colOff>
      <xdr:row>96</xdr:row>
      <xdr:rowOff>26177</xdr:rowOff>
    </xdr:to>
    <xdr:cxnSp macro="">
      <xdr:nvCxnSpPr>
        <xdr:cNvPr id="231" name="直線コネクタ 230"/>
        <xdr:cNvCxnSpPr/>
      </xdr:nvCxnSpPr>
      <xdr:spPr>
        <a:xfrm flipV="1">
          <a:off x="3797300" y="16353909"/>
          <a:ext cx="838200" cy="13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98874</xdr:rowOff>
    </xdr:from>
    <xdr:ext cx="534377" cy="259045"/>
    <xdr:sp macro="" textlink="">
      <xdr:nvSpPr>
        <xdr:cNvPr id="232" name="衛生費平均値テキスト"/>
        <xdr:cNvSpPr txBox="1"/>
      </xdr:nvSpPr>
      <xdr:spPr>
        <a:xfrm>
          <a:off x="4686300" y="16558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3" name="フローチャート: 判断 232"/>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26177</xdr:rowOff>
    </xdr:from>
    <xdr:to>
      <xdr:col>19</xdr:col>
      <xdr:colOff>177800</xdr:colOff>
      <xdr:row>96</xdr:row>
      <xdr:rowOff>110965</xdr:rowOff>
    </xdr:to>
    <xdr:cxnSp macro="">
      <xdr:nvCxnSpPr>
        <xdr:cNvPr id="234" name="直線コネクタ 233"/>
        <xdr:cNvCxnSpPr/>
      </xdr:nvCxnSpPr>
      <xdr:spPr>
        <a:xfrm flipV="1">
          <a:off x="2908300" y="16485377"/>
          <a:ext cx="889000" cy="8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5" name="フローチャート: 判断 234"/>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66389</xdr:rowOff>
    </xdr:from>
    <xdr:ext cx="534377" cy="259045"/>
    <xdr:sp macro="" textlink="">
      <xdr:nvSpPr>
        <xdr:cNvPr id="236" name="テキスト ボックス 235"/>
        <xdr:cNvSpPr txBox="1"/>
      </xdr:nvSpPr>
      <xdr:spPr>
        <a:xfrm>
          <a:off x="3530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104449</xdr:rowOff>
    </xdr:from>
    <xdr:to>
      <xdr:col>15</xdr:col>
      <xdr:colOff>50800</xdr:colOff>
      <xdr:row>96</xdr:row>
      <xdr:rowOff>110965</xdr:rowOff>
    </xdr:to>
    <xdr:cxnSp macro="">
      <xdr:nvCxnSpPr>
        <xdr:cNvPr id="237" name="直線コネクタ 236"/>
        <xdr:cNvCxnSpPr/>
      </xdr:nvCxnSpPr>
      <xdr:spPr>
        <a:xfrm>
          <a:off x="2019300" y="16563649"/>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8" name="フローチャート: 判断 237"/>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2084</xdr:rowOff>
    </xdr:from>
    <xdr:ext cx="534377" cy="259045"/>
    <xdr:sp macro="" textlink="">
      <xdr:nvSpPr>
        <xdr:cNvPr id="239" name="テキスト ボックス 238"/>
        <xdr:cNvSpPr txBox="1"/>
      </xdr:nvSpPr>
      <xdr:spPr>
        <a:xfrm>
          <a:off x="2641111" y="166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9536</xdr:rowOff>
    </xdr:from>
    <xdr:to>
      <xdr:col>10</xdr:col>
      <xdr:colOff>114300</xdr:colOff>
      <xdr:row>96</xdr:row>
      <xdr:rowOff>104449</xdr:rowOff>
    </xdr:to>
    <xdr:cxnSp macro="">
      <xdr:nvCxnSpPr>
        <xdr:cNvPr id="240" name="直線コネクタ 239"/>
        <xdr:cNvCxnSpPr/>
      </xdr:nvCxnSpPr>
      <xdr:spPr>
        <a:xfrm>
          <a:off x="1130300" y="16468736"/>
          <a:ext cx="889000" cy="9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1" name="フローチャート: 判断 240"/>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52948</xdr:rowOff>
    </xdr:from>
    <xdr:ext cx="534377" cy="259045"/>
    <xdr:sp macro="" textlink="">
      <xdr:nvSpPr>
        <xdr:cNvPr id="242" name="テキスト ボックス 241"/>
        <xdr:cNvSpPr txBox="1"/>
      </xdr:nvSpPr>
      <xdr:spPr>
        <a:xfrm>
          <a:off x="1752111" y="1668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3" name="フローチャート: 判断 242"/>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59394</xdr:rowOff>
    </xdr:from>
    <xdr:ext cx="534377" cy="259045"/>
    <xdr:sp macro="" textlink="">
      <xdr:nvSpPr>
        <xdr:cNvPr id="244" name="テキスト ボックス 243"/>
        <xdr:cNvSpPr txBox="1"/>
      </xdr:nvSpPr>
      <xdr:spPr>
        <a:xfrm>
          <a:off x="863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15359</xdr:rowOff>
    </xdr:from>
    <xdr:to>
      <xdr:col>24</xdr:col>
      <xdr:colOff>114300</xdr:colOff>
      <xdr:row>95</xdr:row>
      <xdr:rowOff>116959</xdr:rowOff>
    </xdr:to>
    <xdr:sp macro="" textlink="">
      <xdr:nvSpPr>
        <xdr:cNvPr id="250" name="楕円 249"/>
        <xdr:cNvSpPr/>
      </xdr:nvSpPr>
      <xdr:spPr>
        <a:xfrm>
          <a:off x="4584700" y="163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38236</xdr:rowOff>
    </xdr:from>
    <xdr:ext cx="534377" cy="259045"/>
    <xdr:sp macro="" textlink="">
      <xdr:nvSpPr>
        <xdr:cNvPr id="251" name="衛生費該当値テキスト"/>
        <xdr:cNvSpPr txBox="1"/>
      </xdr:nvSpPr>
      <xdr:spPr>
        <a:xfrm>
          <a:off x="4686300" y="1615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146827</xdr:rowOff>
    </xdr:from>
    <xdr:to>
      <xdr:col>20</xdr:col>
      <xdr:colOff>38100</xdr:colOff>
      <xdr:row>96</xdr:row>
      <xdr:rowOff>76977</xdr:rowOff>
    </xdr:to>
    <xdr:sp macro="" textlink="">
      <xdr:nvSpPr>
        <xdr:cNvPr id="252" name="楕円 251"/>
        <xdr:cNvSpPr/>
      </xdr:nvSpPr>
      <xdr:spPr>
        <a:xfrm>
          <a:off x="3746500" y="164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93504</xdr:rowOff>
    </xdr:from>
    <xdr:ext cx="534377" cy="259045"/>
    <xdr:sp macro="" textlink="">
      <xdr:nvSpPr>
        <xdr:cNvPr id="253" name="テキスト ボックス 252"/>
        <xdr:cNvSpPr txBox="1"/>
      </xdr:nvSpPr>
      <xdr:spPr>
        <a:xfrm>
          <a:off x="3530111" y="162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60165</xdr:rowOff>
    </xdr:from>
    <xdr:to>
      <xdr:col>15</xdr:col>
      <xdr:colOff>101600</xdr:colOff>
      <xdr:row>96</xdr:row>
      <xdr:rowOff>161765</xdr:rowOff>
    </xdr:to>
    <xdr:sp macro="" textlink="">
      <xdr:nvSpPr>
        <xdr:cNvPr id="254" name="楕円 253"/>
        <xdr:cNvSpPr/>
      </xdr:nvSpPr>
      <xdr:spPr>
        <a:xfrm>
          <a:off x="2857500" y="165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6842</xdr:rowOff>
    </xdr:from>
    <xdr:ext cx="534377" cy="259045"/>
    <xdr:sp macro="" textlink="">
      <xdr:nvSpPr>
        <xdr:cNvPr id="255" name="テキスト ボックス 254"/>
        <xdr:cNvSpPr txBox="1"/>
      </xdr:nvSpPr>
      <xdr:spPr>
        <a:xfrm>
          <a:off x="2641111" y="1629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53649</xdr:rowOff>
    </xdr:from>
    <xdr:to>
      <xdr:col>10</xdr:col>
      <xdr:colOff>165100</xdr:colOff>
      <xdr:row>96</xdr:row>
      <xdr:rowOff>155249</xdr:rowOff>
    </xdr:to>
    <xdr:sp macro="" textlink="">
      <xdr:nvSpPr>
        <xdr:cNvPr id="256" name="楕円 255"/>
        <xdr:cNvSpPr/>
      </xdr:nvSpPr>
      <xdr:spPr>
        <a:xfrm>
          <a:off x="1968500" y="1651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326</xdr:rowOff>
    </xdr:from>
    <xdr:ext cx="534377" cy="259045"/>
    <xdr:sp macro="" textlink="">
      <xdr:nvSpPr>
        <xdr:cNvPr id="257" name="テキスト ボックス 256"/>
        <xdr:cNvSpPr txBox="1"/>
      </xdr:nvSpPr>
      <xdr:spPr>
        <a:xfrm>
          <a:off x="1752111" y="162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130186</xdr:rowOff>
    </xdr:from>
    <xdr:to>
      <xdr:col>6</xdr:col>
      <xdr:colOff>38100</xdr:colOff>
      <xdr:row>96</xdr:row>
      <xdr:rowOff>60336</xdr:rowOff>
    </xdr:to>
    <xdr:sp macro="" textlink="">
      <xdr:nvSpPr>
        <xdr:cNvPr id="258" name="楕円 257"/>
        <xdr:cNvSpPr/>
      </xdr:nvSpPr>
      <xdr:spPr>
        <a:xfrm>
          <a:off x="1079500" y="164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76863</xdr:rowOff>
    </xdr:from>
    <xdr:ext cx="534377" cy="259045"/>
    <xdr:sp macro="" textlink="">
      <xdr:nvSpPr>
        <xdr:cNvPr id="259" name="テキスト ボックス 258"/>
        <xdr:cNvSpPr txBox="1"/>
      </xdr:nvSpPr>
      <xdr:spPr>
        <a:xfrm>
          <a:off x="863111" y="161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1" name="直線コネクタ 280"/>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4"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5" name="直線コネクタ 284"/>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139700</xdr:rowOff>
    </xdr:from>
    <xdr:to>
      <xdr:col>55</xdr:col>
      <xdr:colOff>0</xdr:colOff>
      <xdr:row>38</xdr:row>
      <xdr:rowOff>130556</xdr:rowOff>
    </xdr:to>
    <xdr:cxnSp macro="">
      <xdr:nvCxnSpPr>
        <xdr:cNvPr id="286" name="直線コネクタ 285"/>
        <xdr:cNvCxnSpPr/>
      </xdr:nvCxnSpPr>
      <xdr:spPr>
        <a:xfrm flipV="1">
          <a:off x="9639300" y="6483350"/>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103547</xdr:rowOff>
    </xdr:from>
    <xdr:ext cx="378565" cy="259045"/>
    <xdr:sp macro="" textlink="">
      <xdr:nvSpPr>
        <xdr:cNvPr id="287" name="労働費平均値テキスト"/>
        <xdr:cNvSpPr txBox="1"/>
      </xdr:nvSpPr>
      <xdr:spPr>
        <a:xfrm>
          <a:off x="10528300" y="6104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8" name="フローチャート: 判断 287"/>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130556</xdr:rowOff>
    </xdr:from>
    <xdr:to>
      <xdr:col>50</xdr:col>
      <xdr:colOff>114300</xdr:colOff>
      <xdr:row>38</xdr:row>
      <xdr:rowOff>131013</xdr:rowOff>
    </xdr:to>
    <xdr:cxnSp macro="">
      <xdr:nvCxnSpPr>
        <xdr:cNvPr id="289" name="直線コネクタ 288"/>
        <xdr:cNvCxnSpPr/>
      </xdr:nvCxnSpPr>
      <xdr:spPr>
        <a:xfrm flipV="1">
          <a:off x="8750300" y="664565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0" name="フローチャート: 判断 289"/>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9517</xdr:rowOff>
    </xdr:from>
    <xdr:ext cx="378565" cy="259045"/>
    <xdr:sp macro="" textlink="">
      <xdr:nvSpPr>
        <xdr:cNvPr id="291" name="テキスト ボックス 290"/>
        <xdr:cNvSpPr txBox="1"/>
      </xdr:nvSpPr>
      <xdr:spPr>
        <a:xfrm>
          <a:off x="9450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130099</xdr:rowOff>
    </xdr:from>
    <xdr:to>
      <xdr:col>45</xdr:col>
      <xdr:colOff>177800</xdr:colOff>
      <xdr:row>38</xdr:row>
      <xdr:rowOff>131013</xdr:rowOff>
    </xdr:to>
    <xdr:cxnSp macro="">
      <xdr:nvCxnSpPr>
        <xdr:cNvPr id="292" name="直線コネクタ 291"/>
        <xdr:cNvCxnSpPr/>
      </xdr:nvCxnSpPr>
      <xdr:spPr>
        <a:xfrm>
          <a:off x="7861300" y="664519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3" name="フローチャート: 判断 292"/>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169994</xdr:rowOff>
    </xdr:from>
    <xdr:ext cx="378565" cy="259045"/>
    <xdr:sp macro="" textlink="">
      <xdr:nvSpPr>
        <xdr:cNvPr id="294" name="テキスト ボックス 293"/>
        <xdr:cNvSpPr txBox="1"/>
      </xdr:nvSpPr>
      <xdr:spPr>
        <a:xfrm>
          <a:off x="8561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129184</xdr:rowOff>
    </xdr:from>
    <xdr:to>
      <xdr:col>41</xdr:col>
      <xdr:colOff>50800</xdr:colOff>
      <xdr:row>38</xdr:row>
      <xdr:rowOff>130099</xdr:rowOff>
    </xdr:to>
    <xdr:cxnSp macro="">
      <xdr:nvCxnSpPr>
        <xdr:cNvPr id="295" name="直線コネクタ 294"/>
        <xdr:cNvCxnSpPr/>
      </xdr:nvCxnSpPr>
      <xdr:spPr>
        <a:xfrm>
          <a:off x="6972300" y="664428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6" name="フローチャート: 判断 295"/>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114673</xdr:rowOff>
    </xdr:from>
    <xdr:ext cx="378565" cy="259045"/>
    <xdr:sp macro="" textlink="">
      <xdr:nvSpPr>
        <xdr:cNvPr id="297" name="テキスト ボックス 296"/>
        <xdr:cNvSpPr txBox="1"/>
      </xdr:nvSpPr>
      <xdr:spPr>
        <a:xfrm>
          <a:off x="7672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8" name="フローチャート: 判断 297"/>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137075</xdr:rowOff>
    </xdr:from>
    <xdr:ext cx="378565" cy="259045"/>
    <xdr:sp macro="" textlink="">
      <xdr:nvSpPr>
        <xdr:cNvPr id="299" name="テキスト ボックス 298"/>
        <xdr:cNvSpPr txBox="1"/>
      </xdr:nvSpPr>
      <xdr:spPr>
        <a:xfrm>
          <a:off x="6783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88900</xdr:rowOff>
    </xdr:from>
    <xdr:to>
      <xdr:col>55</xdr:col>
      <xdr:colOff>50800</xdr:colOff>
      <xdr:row>38</xdr:row>
      <xdr:rowOff>19050</xdr:rowOff>
    </xdr:to>
    <xdr:sp macro="" textlink="">
      <xdr:nvSpPr>
        <xdr:cNvPr id="305" name="楕円 304"/>
        <xdr:cNvSpPr/>
      </xdr:nvSpPr>
      <xdr:spPr>
        <a:xfrm>
          <a:off x="104267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67327</xdr:rowOff>
    </xdr:from>
    <xdr:ext cx="378565" cy="259045"/>
    <xdr:sp macro="" textlink="">
      <xdr:nvSpPr>
        <xdr:cNvPr id="306" name="労働費該当値テキスト"/>
        <xdr:cNvSpPr txBox="1"/>
      </xdr:nvSpPr>
      <xdr:spPr>
        <a:xfrm>
          <a:off x="10528300" y="641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79756</xdr:rowOff>
    </xdr:from>
    <xdr:to>
      <xdr:col>50</xdr:col>
      <xdr:colOff>165100</xdr:colOff>
      <xdr:row>39</xdr:row>
      <xdr:rowOff>9906</xdr:rowOff>
    </xdr:to>
    <xdr:sp macro="" textlink="">
      <xdr:nvSpPr>
        <xdr:cNvPr id="307" name="楕円 306"/>
        <xdr:cNvSpPr/>
      </xdr:nvSpPr>
      <xdr:spPr>
        <a:xfrm>
          <a:off x="9588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1033</xdr:rowOff>
    </xdr:from>
    <xdr:ext cx="313932" cy="259045"/>
    <xdr:sp macro="" textlink="">
      <xdr:nvSpPr>
        <xdr:cNvPr id="308" name="テキスト ボックス 307"/>
        <xdr:cNvSpPr txBox="1"/>
      </xdr:nvSpPr>
      <xdr:spPr>
        <a:xfrm>
          <a:off x="9482333" y="6687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80213</xdr:rowOff>
    </xdr:from>
    <xdr:to>
      <xdr:col>46</xdr:col>
      <xdr:colOff>38100</xdr:colOff>
      <xdr:row>39</xdr:row>
      <xdr:rowOff>10363</xdr:rowOff>
    </xdr:to>
    <xdr:sp macro="" textlink="">
      <xdr:nvSpPr>
        <xdr:cNvPr id="309" name="楕円 308"/>
        <xdr:cNvSpPr/>
      </xdr:nvSpPr>
      <xdr:spPr>
        <a:xfrm>
          <a:off x="8699500" y="65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1490</xdr:rowOff>
    </xdr:from>
    <xdr:ext cx="313932" cy="259045"/>
    <xdr:sp macro="" textlink="">
      <xdr:nvSpPr>
        <xdr:cNvPr id="310" name="テキスト ボックス 309"/>
        <xdr:cNvSpPr txBox="1"/>
      </xdr:nvSpPr>
      <xdr:spPr>
        <a:xfrm>
          <a:off x="8593333" y="6688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79299</xdr:rowOff>
    </xdr:from>
    <xdr:to>
      <xdr:col>41</xdr:col>
      <xdr:colOff>101600</xdr:colOff>
      <xdr:row>39</xdr:row>
      <xdr:rowOff>9449</xdr:rowOff>
    </xdr:to>
    <xdr:sp macro="" textlink="">
      <xdr:nvSpPr>
        <xdr:cNvPr id="311" name="楕円 310"/>
        <xdr:cNvSpPr/>
      </xdr:nvSpPr>
      <xdr:spPr>
        <a:xfrm>
          <a:off x="7810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576</xdr:rowOff>
    </xdr:from>
    <xdr:ext cx="313932" cy="259045"/>
    <xdr:sp macro="" textlink="">
      <xdr:nvSpPr>
        <xdr:cNvPr id="312" name="テキスト ボックス 311"/>
        <xdr:cNvSpPr txBox="1"/>
      </xdr:nvSpPr>
      <xdr:spPr>
        <a:xfrm>
          <a:off x="7704333" y="6687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78384</xdr:rowOff>
    </xdr:from>
    <xdr:to>
      <xdr:col>36</xdr:col>
      <xdr:colOff>165100</xdr:colOff>
      <xdr:row>39</xdr:row>
      <xdr:rowOff>8534</xdr:rowOff>
    </xdr:to>
    <xdr:sp macro="" textlink="">
      <xdr:nvSpPr>
        <xdr:cNvPr id="313" name="楕円 312"/>
        <xdr:cNvSpPr/>
      </xdr:nvSpPr>
      <xdr:spPr>
        <a:xfrm>
          <a:off x="6921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171111</xdr:rowOff>
    </xdr:from>
    <xdr:ext cx="313932" cy="259045"/>
    <xdr:sp macro="" textlink="">
      <xdr:nvSpPr>
        <xdr:cNvPr id="314" name="テキスト ボックス 313"/>
        <xdr:cNvSpPr txBox="1"/>
      </xdr:nvSpPr>
      <xdr:spPr>
        <a:xfrm>
          <a:off x="6815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0" name="テキスト ボックス 32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4" name="直線コネクタ 333"/>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5"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6" name="直線コネクタ 335"/>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7"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8" name="直線コネクタ 337"/>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100152</xdr:rowOff>
    </xdr:from>
    <xdr:to>
      <xdr:col>55</xdr:col>
      <xdr:colOff>0</xdr:colOff>
      <xdr:row>55</xdr:row>
      <xdr:rowOff>103181</xdr:rowOff>
    </xdr:to>
    <xdr:cxnSp macro="">
      <xdr:nvCxnSpPr>
        <xdr:cNvPr id="339" name="直線コネクタ 338"/>
        <xdr:cNvCxnSpPr/>
      </xdr:nvCxnSpPr>
      <xdr:spPr>
        <a:xfrm>
          <a:off x="9639300" y="9529902"/>
          <a:ext cx="8382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52926</xdr:rowOff>
    </xdr:from>
    <xdr:ext cx="469744" cy="259045"/>
    <xdr:sp macro="" textlink="">
      <xdr:nvSpPr>
        <xdr:cNvPr id="340" name="農林水産業費平均値テキスト"/>
        <xdr:cNvSpPr txBox="1"/>
      </xdr:nvSpPr>
      <xdr:spPr>
        <a:xfrm>
          <a:off x="10528300" y="9654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1" name="フローチャート: 判断 340"/>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100152</xdr:rowOff>
    </xdr:from>
    <xdr:to>
      <xdr:col>50</xdr:col>
      <xdr:colOff>114300</xdr:colOff>
      <xdr:row>55</xdr:row>
      <xdr:rowOff>119583</xdr:rowOff>
    </xdr:to>
    <xdr:cxnSp macro="">
      <xdr:nvCxnSpPr>
        <xdr:cNvPr id="342" name="直線コネクタ 341"/>
        <xdr:cNvCxnSpPr/>
      </xdr:nvCxnSpPr>
      <xdr:spPr>
        <a:xfrm flipV="1">
          <a:off x="8750300" y="9529902"/>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3" name="フローチャート: 判断 342"/>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13778</xdr:rowOff>
    </xdr:from>
    <xdr:ext cx="469744" cy="259045"/>
    <xdr:sp macro="" textlink="">
      <xdr:nvSpPr>
        <xdr:cNvPr id="344" name="テキスト ボックス 343"/>
        <xdr:cNvSpPr txBox="1"/>
      </xdr:nvSpPr>
      <xdr:spPr>
        <a:xfrm>
          <a:off x="9404428" y="978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119583</xdr:rowOff>
    </xdr:from>
    <xdr:to>
      <xdr:col>45</xdr:col>
      <xdr:colOff>177800</xdr:colOff>
      <xdr:row>55</xdr:row>
      <xdr:rowOff>136557</xdr:rowOff>
    </xdr:to>
    <xdr:cxnSp macro="">
      <xdr:nvCxnSpPr>
        <xdr:cNvPr id="345" name="直線コネクタ 344"/>
        <xdr:cNvCxnSpPr/>
      </xdr:nvCxnSpPr>
      <xdr:spPr>
        <a:xfrm flipV="1">
          <a:off x="7861300" y="9549333"/>
          <a:ext cx="88900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6" name="フローチャート: 判断 345"/>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11663</xdr:rowOff>
    </xdr:from>
    <xdr:ext cx="469744" cy="259045"/>
    <xdr:sp macro="" textlink="">
      <xdr:nvSpPr>
        <xdr:cNvPr id="347" name="テキスト ボックス 346"/>
        <xdr:cNvSpPr txBox="1"/>
      </xdr:nvSpPr>
      <xdr:spPr>
        <a:xfrm>
          <a:off x="8515428" y="978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121012</xdr:rowOff>
    </xdr:from>
    <xdr:to>
      <xdr:col>41</xdr:col>
      <xdr:colOff>50800</xdr:colOff>
      <xdr:row>55</xdr:row>
      <xdr:rowOff>136557</xdr:rowOff>
    </xdr:to>
    <xdr:cxnSp macro="">
      <xdr:nvCxnSpPr>
        <xdr:cNvPr id="348" name="直線コネクタ 347"/>
        <xdr:cNvCxnSpPr/>
      </xdr:nvCxnSpPr>
      <xdr:spPr>
        <a:xfrm>
          <a:off x="6972300" y="955076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49" name="フローチャート: 判断 348"/>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158139</xdr:rowOff>
    </xdr:from>
    <xdr:ext cx="469744" cy="259045"/>
    <xdr:sp macro="" textlink="">
      <xdr:nvSpPr>
        <xdr:cNvPr id="350" name="テキスト ボックス 349"/>
        <xdr:cNvSpPr txBox="1"/>
      </xdr:nvSpPr>
      <xdr:spPr>
        <a:xfrm>
          <a:off x="7626428" y="97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1" name="フローチャート: 判断 350"/>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10692</xdr:rowOff>
    </xdr:from>
    <xdr:ext cx="469744" cy="259045"/>
    <xdr:sp macro="" textlink="">
      <xdr:nvSpPr>
        <xdr:cNvPr id="352" name="テキスト ボックス 351"/>
        <xdr:cNvSpPr txBox="1"/>
      </xdr:nvSpPr>
      <xdr:spPr>
        <a:xfrm>
          <a:off x="6737428" y="97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52381</xdr:rowOff>
    </xdr:from>
    <xdr:to>
      <xdr:col>55</xdr:col>
      <xdr:colOff>50800</xdr:colOff>
      <xdr:row>55</xdr:row>
      <xdr:rowOff>153981</xdr:rowOff>
    </xdr:to>
    <xdr:sp macro="" textlink="">
      <xdr:nvSpPr>
        <xdr:cNvPr id="358" name="楕円 357"/>
        <xdr:cNvSpPr/>
      </xdr:nvSpPr>
      <xdr:spPr>
        <a:xfrm>
          <a:off x="10426700" y="94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75258</xdr:rowOff>
    </xdr:from>
    <xdr:ext cx="469744" cy="259045"/>
    <xdr:sp macro="" textlink="">
      <xdr:nvSpPr>
        <xdr:cNvPr id="359" name="農林水産業費該当値テキスト"/>
        <xdr:cNvSpPr txBox="1"/>
      </xdr:nvSpPr>
      <xdr:spPr>
        <a:xfrm>
          <a:off x="10528300" y="933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49352</xdr:rowOff>
    </xdr:from>
    <xdr:to>
      <xdr:col>50</xdr:col>
      <xdr:colOff>165100</xdr:colOff>
      <xdr:row>55</xdr:row>
      <xdr:rowOff>150952</xdr:rowOff>
    </xdr:to>
    <xdr:sp macro="" textlink="">
      <xdr:nvSpPr>
        <xdr:cNvPr id="360" name="楕円 359"/>
        <xdr:cNvSpPr/>
      </xdr:nvSpPr>
      <xdr:spPr>
        <a:xfrm>
          <a:off x="9588500" y="947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167479</xdr:rowOff>
    </xdr:from>
    <xdr:ext cx="469744" cy="259045"/>
    <xdr:sp macro="" textlink="">
      <xdr:nvSpPr>
        <xdr:cNvPr id="361" name="テキスト ボックス 360"/>
        <xdr:cNvSpPr txBox="1"/>
      </xdr:nvSpPr>
      <xdr:spPr>
        <a:xfrm>
          <a:off x="9404428" y="92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68783</xdr:rowOff>
    </xdr:from>
    <xdr:to>
      <xdr:col>46</xdr:col>
      <xdr:colOff>38100</xdr:colOff>
      <xdr:row>55</xdr:row>
      <xdr:rowOff>170383</xdr:rowOff>
    </xdr:to>
    <xdr:sp macro="" textlink="">
      <xdr:nvSpPr>
        <xdr:cNvPr id="362" name="楕円 361"/>
        <xdr:cNvSpPr/>
      </xdr:nvSpPr>
      <xdr:spPr>
        <a:xfrm>
          <a:off x="8699500" y="949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15460</xdr:rowOff>
    </xdr:from>
    <xdr:ext cx="469744" cy="259045"/>
    <xdr:sp macro="" textlink="">
      <xdr:nvSpPr>
        <xdr:cNvPr id="363" name="テキスト ボックス 362"/>
        <xdr:cNvSpPr txBox="1"/>
      </xdr:nvSpPr>
      <xdr:spPr>
        <a:xfrm>
          <a:off x="8515428" y="927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85757</xdr:rowOff>
    </xdr:from>
    <xdr:to>
      <xdr:col>41</xdr:col>
      <xdr:colOff>101600</xdr:colOff>
      <xdr:row>56</xdr:row>
      <xdr:rowOff>15907</xdr:rowOff>
    </xdr:to>
    <xdr:sp macro="" textlink="">
      <xdr:nvSpPr>
        <xdr:cNvPr id="364" name="楕円 363"/>
        <xdr:cNvSpPr/>
      </xdr:nvSpPr>
      <xdr:spPr>
        <a:xfrm>
          <a:off x="7810500" y="95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32434</xdr:rowOff>
    </xdr:from>
    <xdr:ext cx="469744" cy="259045"/>
    <xdr:sp macro="" textlink="">
      <xdr:nvSpPr>
        <xdr:cNvPr id="365" name="テキスト ボックス 364"/>
        <xdr:cNvSpPr txBox="1"/>
      </xdr:nvSpPr>
      <xdr:spPr>
        <a:xfrm>
          <a:off x="7626428" y="929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70212</xdr:rowOff>
    </xdr:from>
    <xdr:to>
      <xdr:col>36</xdr:col>
      <xdr:colOff>165100</xdr:colOff>
      <xdr:row>56</xdr:row>
      <xdr:rowOff>362</xdr:rowOff>
    </xdr:to>
    <xdr:sp macro="" textlink="">
      <xdr:nvSpPr>
        <xdr:cNvPr id="366" name="楕円 365"/>
        <xdr:cNvSpPr/>
      </xdr:nvSpPr>
      <xdr:spPr>
        <a:xfrm>
          <a:off x="6921500" y="94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16889</xdr:rowOff>
    </xdr:from>
    <xdr:ext cx="469744" cy="259045"/>
    <xdr:sp macro="" textlink="">
      <xdr:nvSpPr>
        <xdr:cNvPr id="367" name="テキスト ボックス 366"/>
        <xdr:cNvSpPr txBox="1"/>
      </xdr:nvSpPr>
      <xdr:spPr>
        <a:xfrm>
          <a:off x="6737428" y="92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3" name="直線コネクタ 392"/>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4"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5" name="直線コネクタ 394"/>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6"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7" name="直線コネクタ 396"/>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28829</xdr:rowOff>
    </xdr:from>
    <xdr:to>
      <xdr:col>55</xdr:col>
      <xdr:colOff>0</xdr:colOff>
      <xdr:row>78</xdr:row>
      <xdr:rowOff>68687</xdr:rowOff>
    </xdr:to>
    <xdr:cxnSp macro="">
      <xdr:nvCxnSpPr>
        <xdr:cNvPr id="398" name="直線コネクタ 397"/>
        <xdr:cNvCxnSpPr/>
      </xdr:nvCxnSpPr>
      <xdr:spPr>
        <a:xfrm flipV="1">
          <a:off x="9639300" y="13059029"/>
          <a:ext cx="838200" cy="38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146390</xdr:rowOff>
    </xdr:from>
    <xdr:ext cx="534377" cy="259045"/>
    <xdr:sp macro="" textlink="">
      <xdr:nvSpPr>
        <xdr:cNvPr id="399" name="商工費平均値テキスト"/>
        <xdr:cNvSpPr txBox="1"/>
      </xdr:nvSpPr>
      <xdr:spPr>
        <a:xfrm>
          <a:off x="10528300" y="1334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0" name="フローチャート: 判断 399"/>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68687</xdr:rowOff>
    </xdr:from>
    <xdr:to>
      <xdr:col>50</xdr:col>
      <xdr:colOff>114300</xdr:colOff>
      <xdr:row>78</xdr:row>
      <xdr:rowOff>97800</xdr:rowOff>
    </xdr:to>
    <xdr:cxnSp macro="">
      <xdr:nvCxnSpPr>
        <xdr:cNvPr id="401" name="直線コネクタ 400"/>
        <xdr:cNvCxnSpPr/>
      </xdr:nvCxnSpPr>
      <xdr:spPr>
        <a:xfrm flipV="1">
          <a:off x="8750300" y="13441787"/>
          <a:ext cx="889000" cy="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2" name="フローチャート: 判断 401"/>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26130</xdr:rowOff>
    </xdr:from>
    <xdr:ext cx="469744" cy="259045"/>
    <xdr:sp macro="" textlink="">
      <xdr:nvSpPr>
        <xdr:cNvPr id="403" name="テキスト ボックス 402"/>
        <xdr:cNvSpPr txBox="1"/>
      </xdr:nvSpPr>
      <xdr:spPr>
        <a:xfrm>
          <a:off x="9404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97800</xdr:rowOff>
    </xdr:from>
    <xdr:to>
      <xdr:col>45</xdr:col>
      <xdr:colOff>177800</xdr:colOff>
      <xdr:row>79</xdr:row>
      <xdr:rowOff>547</xdr:rowOff>
    </xdr:to>
    <xdr:cxnSp macro="">
      <xdr:nvCxnSpPr>
        <xdr:cNvPr id="404" name="直線コネクタ 403"/>
        <xdr:cNvCxnSpPr/>
      </xdr:nvCxnSpPr>
      <xdr:spPr>
        <a:xfrm flipV="1">
          <a:off x="7861300" y="13470900"/>
          <a:ext cx="889000" cy="7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5" name="フローチャート: 判断 404"/>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31698</xdr:rowOff>
    </xdr:from>
    <xdr:ext cx="469744" cy="259045"/>
    <xdr:sp macro="" textlink="">
      <xdr:nvSpPr>
        <xdr:cNvPr id="406" name="テキスト ボックス 405"/>
        <xdr:cNvSpPr txBox="1"/>
      </xdr:nvSpPr>
      <xdr:spPr>
        <a:xfrm>
          <a:off x="8515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547</xdr:rowOff>
    </xdr:from>
    <xdr:to>
      <xdr:col>41</xdr:col>
      <xdr:colOff>50800</xdr:colOff>
      <xdr:row>79</xdr:row>
      <xdr:rowOff>5136</xdr:rowOff>
    </xdr:to>
    <xdr:cxnSp macro="">
      <xdr:nvCxnSpPr>
        <xdr:cNvPr id="407" name="直線コネクタ 406"/>
        <xdr:cNvCxnSpPr/>
      </xdr:nvCxnSpPr>
      <xdr:spPr>
        <a:xfrm flipV="1">
          <a:off x="6972300" y="13545097"/>
          <a:ext cx="889000" cy="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8" name="フローチャート: 判断 407"/>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09" name="テキスト ボックス 408"/>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0" name="フローチャート: 判断 409"/>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1" name="テキスト ボックス 410"/>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149479</xdr:rowOff>
    </xdr:from>
    <xdr:to>
      <xdr:col>55</xdr:col>
      <xdr:colOff>50800</xdr:colOff>
      <xdr:row>76</xdr:row>
      <xdr:rowOff>79629</xdr:rowOff>
    </xdr:to>
    <xdr:sp macro="" textlink="">
      <xdr:nvSpPr>
        <xdr:cNvPr id="417" name="楕円 416"/>
        <xdr:cNvSpPr/>
      </xdr:nvSpPr>
      <xdr:spPr>
        <a:xfrm>
          <a:off x="10426700" y="130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906</xdr:rowOff>
    </xdr:from>
    <xdr:ext cx="534377" cy="259045"/>
    <xdr:sp macro="" textlink="">
      <xdr:nvSpPr>
        <xdr:cNvPr id="418" name="商工費該当値テキスト"/>
        <xdr:cNvSpPr txBox="1"/>
      </xdr:nvSpPr>
      <xdr:spPr>
        <a:xfrm>
          <a:off x="10528300" y="1285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17887</xdr:rowOff>
    </xdr:from>
    <xdr:to>
      <xdr:col>50</xdr:col>
      <xdr:colOff>165100</xdr:colOff>
      <xdr:row>78</xdr:row>
      <xdr:rowOff>119487</xdr:rowOff>
    </xdr:to>
    <xdr:sp macro="" textlink="">
      <xdr:nvSpPr>
        <xdr:cNvPr id="419" name="楕円 418"/>
        <xdr:cNvSpPr/>
      </xdr:nvSpPr>
      <xdr:spPr>
        <a:xfrm>
          <a:off x="9588500" y="1339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136014</xdr:rowOff>
    </xdr:from>
    <xdr:ext cx="534377" cy="259045"/>
    <xdr:sp macro="" textlink="">
      <xdr:nvSpPr>
        <xdr:cNvPr id="420" name="テキスト ボックス 419"/>
        <xdr:cNvSpPr txBox="1"/>
      </xdr:nvSpPr>
      <xdr:spPr>
        <a:xfrm>
          <a:off x="9372111" y="1316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47000</xdr:rowOff>
    </xdr:from>
    <xdr:to>
      <xdr:col>46</xdr:col>
      <xdr:colOff>38100</xdr:colOff>
      <xdr:row>78</xdr:row>
      <xdr:rowOff>148600</xdr:rowOff>
    </xdr:to>
    <xdr:sp macro="" textlink="">
      <xdr:nvSpPr>
        <xdr:cNvPr id="421" name="楕円 420"/>
        <xdr:cNvSpPr/>
      </xdr:nvSpPr>
      <xdr:spPr>
        <a:xfrm>
          <a:off x="8699500" y="1342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165127</xdr:rowOff>
    </xdr:from>
    <xdr:ext cx="534377" cy="259045"/>
    <xdr:sp macro="" textlink="">
      <xdr:nvSpPr>
        <xdr:cNvPr id="422" name="テキスト ボックス 421"/>
        <xdr:cNvSpPr txBox="1"/>
      </xdr:nvSpPr>
      <xdr:spPr>
        <a:xfrm>
          <a:off x="8483111" y="1319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121197</xdr:rowOff>
    </xdr:from>
    <xdr:to>
      <xdr:col>41</xdr:col>
      <xdr:colOff>101600</xdr:colOff>
      <xdr:row>79</xdr:row>
      <xdr:rowOff>51347</xdr:rowOff>
    </xdr:to>
    <xdr:sp macro="" textlink="">
      <xdr:nvSpPr>
        <xdr:cNvPr id="423" name="楕円 422"/>
        <xdr:cNvSpPr/>
      </xdr:nvSpPr>
      <xdr:spPr>
        <a:xfrm>
          <a:off x="7810500" y="1349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42474</xdr:rowOff>
    </xdr:from>
    <xdr:ext cx="469744" cy="259045"/>
    <xdr:sp macro="" textlink="">
      <xdr:nvSpPr>
        <xdr:cNvPr id="424" name="テキスト ボックス 423"/>
        <xdr:cNvSpPr txBox="1"/>
      </xdr:nvSpPr>
      <xdr:spPr>
        <a:xfrm>
          <a:off x="7626428" y="1358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125786</xdr:rowOff>
    </xdr:from>
    <xdr:to>
      <xdr:col>36</xdr:col>
      <xdr:colOff>165100</xdr:colOff>
      <xdr:row>79</xdr:row>
      <xdr:rowOff>55936</xdr:rowOff>
    </xdr:to>
    <xdr:sp macro="" textlink="">
      <xdr:nvSpPr>
        <xdr:cNvPr id="425" name="楕円 424"/>
        <xdr:cNvSpPr/>
      </xdr:nvSpPr>
      <xdr:spPr>
        <a:xfrm>
          <a:off x="6921500" y="134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47063</xdr:rowOff>
    </xdr:from>
    <xdr:ext cx="469744" cy="259045"/>
    <xdr:sp macro="" textlink="">
      <xdr:nvSpPr>
        <xdr:cNvPr id="426" name="テキスト ボックス 425"/>
        <xdr:cNvSpPr txBox="1"/>
      </xdr:nvSpPr>
      <xdr:spPr>
        <a:xfrm>
          <a:off x="6737428" y="1359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0" name="直線コネクタ 449"/>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1"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2" name="直線コネクタ 451"/>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3"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4" name="直線コネクタ 453"/>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21552</xdr:rowOff>
    </xdr:from>
    <xdr:to>
      <xdr:col>55</xdr:col>
      <xdr:colOff>0</xdr:colOff>
      <xdr:row>98</xdr:row>
      <xdr:rowOff>27564</xdr:rowOff>
    </xdr:to>
    <xdr:cxnSp macro="">
      <xdr:nvCxnSpPr>
        <xdr:cNvPr id="455" name="直線コネクタ 454"/>
        <xdr:cNvCxnSpPr/>
      </xdr:nvCxnSpPr>
      <xdr:spPr>
        <a:xfrm flipV="1">
          <a:off x="9639300" y="16823652"/>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6" name="土木費平均値テキスト"/>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7" name="フローチャート: 判断 456"/>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17360</xdr:rowOff>
    </xdr:from>
    <xdr:to>
      <xdr:col>50</xdr:col>
      <xdr:colOff>114300</xdr:colOff>
      <xdr:row>98</xdr:row>
      <xdr:rowOff>27564</xdr:rowOff>
    </xdr:to>
    <xdr:cxnSp macro="">
      <xdr:nvCxnSpPr>
        <xdr:cNvPr id="458" name="直線コネクタ 457"/>
        <xdr:cNvCxnSpPr/>
      </xdr:nvCxnSpPr>
      <xdr:spPr>
        <a:xfrm>
          <a:off x="8750300" y="16819460"/>
          <a:ext cx="8890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59" name="フローチャート: 判断 458"/>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0" name="テキスト ボックス 459"/>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15242</xdr:rowOff>
    </xdr:from>
    <xdr:to>
      <xdr:col>45</xdr:col>
      <xdr:colOff>177800</xdr:colOff>
      <xdr:row>98</xdr:row>
      <xdr:rowOff>17360</xdr:rowOff>
    </xdr:to>
    <xdr:cxnSp macro="">
      <xdr:nvCxnSpPr>
        <xdr:cNvPr id="461" name="直線コネクタ 460"/>
        <xdr:cNvCxnSpPr/>
      </xdr:nvCxnSpPr>
      <xdr:spPr>
        <a:xfrm>
          <a:off x="7861300" y="16817342"/>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2" name="フローチャート: 判断 461"/>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3" name="テキスト ボックス 462"/>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153553</xdr:rowOff>
    </xdr:from>
    <xdr:to>
      <xdr:col>41</xdr:col>
      <xdr:colOff>50800</xdr:colOff>
      <xdr:row>98</xdr:row>
      <xdr:rowOff>15242</xdr:rowOff>
    </xdr:to>
    <xdr:cxnSp macro="">
      <xdr:nvCxnSpPr>
        <xdr:cNvPr id="464" name="直線コネクタ 463"/>
        <xdr:cNvCxnSpPr/>
      </xdr:nvCxnSpPr>
      <xdr:spPr>
        <a:xfrm>
          <a:off x="6972300" y="16784203"/>
          <a:ext cx="889000" cy="3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5" name="フローチャート: 判断 464"/>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6" name="テキスト ボックス 465"/>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7" name="フローチャート: 判断 466"/>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7321</xdr:rowOff>
    </xdr:from>
    <xdr:ext cx="534377" cy="259045"/>
    <xdr:sp macro="" textlink="">
      <xdr:nvSpPr>
        <xdr:cNvPr id="468" name="テキスト ボックス 467"/>
        <xdr:cNvSpPr txBox="1"/>
      </xdr:nvSpPr>
      <xdr:spPr>
        <a:xfrm>
          <a:off x="6705111" y="164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142202</xdr:rowOff>
    </xdr:from>
    <xdr:to>
      <xdr:col>55</xdr:col>
      <xdr:colOff>50800</xdr:colOff>
      <xdr:row>98</xdr:row>
      <xdr:rowOff>72352</xdr:rowOff>
    </xdr:to>
    <xdr:sp macro="" textlink="">
      <xdr:nvSpPr>
        <xdr:cNvPr id="474" name="楕円 473"/>
        <xdr:cNvSpPr/>
      </xdr:nvSpPr>
      <xdr:spPr>
        <a:xfrm>
          <a:off x="10426700" y="167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57129</xdr:rowOff>
    </xdr:from>
    <xdr:ext cx="534377" cy="259045"/>
    <xdr:sp macro="" textlink="">
      <xdr:nvSpPr>
        <xdr:cNvPr id="475" name="土木費該当値テキスト"/>
        <xdr:cNvSpPr txBox="1"/>
      </xdr:nvSpPr>
      <xdr:spPr>
        <a:xfrm>
          <a:off x="10528300" y="1668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148214</xdr:rowOff>
    </xdr:from>
    <xdr:to>
      <xdr:col>50</xdr:col>
      <xdr:colOff>165100</xdr:colOff>
      <xdr:row>98</xdr:row>
      <xdr:rowOff>78364</xdr:rowOff>
    </xdr:to>
    <xdr:sp macro="" textlink="">
      <xdr:nvSpPr>
        <xdr:cNvPr id="476" name="楕円 475"/>
        <xdr:cNvSpPr/>
      </xdr:nvSpPr>
      <xdr:spPr>
        <a:xfrm>
          <a:off x="9588500" y="1677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69491</xdr:rowOff>
    </xdr:from>
    <xdr:ext cx="534377" cy="259045"/>
    <xdr:sp macro="" textlink="">
      <xdr:nvSpPr>
        <xdr:cNvPr id="477" name="テキスト ボックス 476"/>
        <xdr:cNvSpPr txBox="1"/>
      </xdr:nvSpPr>
      <xdr:spPr>
        <a:xfrm>
          <a:off x="9372111" y="1687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138010</xdr:rowOff>
    </xdr:from>
    <xdr:to>
      <xdr:col>46</xdr:col>
      <xdr:colOff>38100</xdr:colOff>
      <xdr:row>98</xdr:row>
      <xdr:rowOff>68160</xdr:rowOff>
    </xdr:to>
    <xdr:sp macro="" textlink="">
      <xdr:nvSpPr>
        <xdr:cNvPr id="478" name="楕円 477"/>
        <xdr:cNvSpPr/>
      </xdr:nvSpPr>
      <xdr:spPr>
        <a:xfrm>
          <a:off x="8699500" y="167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59287</xdr:rowOff>
    </xdr:from>
    <xdr:ext cx="534377" cy="259045"/>
    <xdr:sp macro="" textlink="">
      <xdr:nvSpPr>
        <xdr:cNvPr id="479" name="テキスト ボックス 478"/>
        <xdr:cNvSpPr txBox="1"/>
      </xdr:nvSpPr>
      <xdr:spPr>
        <a:xfrm>
          <a:off x="8483111" y="1686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135892</xdr:rowOff>
    </xdr:from>
    <xdr:to>
      <xdr:col>41</xdr:col>
      <xdr:colOff>101600</xdr:colOff>
      <xdr:row>98</xdr:row>
      <xdr:rowOff>66042</xdr:rowOff>
    </xdr:to>
    <xdr:sp macro="" textlink="">
      <xdr:nvSpPr>
        <xdr:cNvPr id="480" name="楕円 479"/>
        <xdr:cNvSpPr/>
      </xdr:nvSpPr>
      <xdr:spPr>
        <a:xfrm>
          <a:off x="7810500" y="1676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57169</xdr:rowOff>
    </xdr:from>
    <xdr:ext cx="534377" cy="259045"/>
    <xdr:sp macro="" textlink="">
      <xdr:nvSpPr>
        <xdr:cNvPr id="481" name="テキスト ボックス 480"/>
        <xdr:cNvSpPr txBox="1"/>
      </xdr:nvSpPr>
      <xdr:spPr>
        <a:xfrm>
          <a:off x="7594111" y="168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102753</xdr:rowOff>
    </xdr:from>
    <xdr:to>
      <xdr:col>36</xdr:col>
      <xdr:colOff>165100</xdr:colOff>
      <xdr:row>98</xdr:row>
      <xdr:rowOff>32903</xdr:rowOff>
    </xdr:to>
    <xdr:sp macro="" textlink="">
      <xdr:nvSpPr>
        <xdr:cNvPr id="482" name="楕円 481"/>
        <xdr:cNvSpPr/>
      </xdr:nvSpPr>
      <xdr:spPr>
        <a:xfrm>
          <a:off x="6921500" y="167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24030</xdr:rowOff>
    </xdr:from>
    <xdr:ext cx="534377" cy="259045"/>
    <xdr:sp macro="" textlink="">
      <xdr:nvSpPr>
        <xdr:cNvPr id="483" name="テキスト ボックス 482"/>
        <xdr:cNvSpPr txBox="1"/>
      </xdr:nvSpPr>
      <xdr:spPr>
        <a:xfrm>
          <a:off x="6705111" y="1682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6" name="直線コネクタ 505"/>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7"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8" name="直線コネクタ 507"/>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09"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0" name="直線コネクタ 509"/>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65176</xdr:rowOff>
    </xdr:from>
    <xdr:to>
      <xdr:col>85</xdr:col>
      <xdr:colOff>127000</xdr:colOff>
      <xdr:row>37</xdr:row>
      <xdr:rowOff>83281</xdr:rowOff>
    </xdr:to>
    <xdr:cxnSp macro="">
      <xdr:nvCxnSpPr>
        <xdr:cNvPr id="511" name="直線コネクタ 510"/>
        <xdr:cNvCxnSpPr/>
      </xdr:nvCxnSpPr>
      <xdr:spPr>
        <a:xfrm flipV="1">
          <a:off x="15481300" y="6408826"/>
          <a:ext cx="8382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2" name="消防費平均値テキスト"/>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3" name="フローチャート: 判断 512"/>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69748</xdr:rowOff>
    </xdr:from>
    <xdr:to>
      <xdr:col>81</xdr:col>
      <xdr:colOff>50800</xdr:colOff>
      <xdr:row>37</xdr:row>
      <xdr:rowOff>83281</xdr:rowOff>
    </xdr:to>
    <xdr:cxnSp macro="">
      <xdr:nvCxnSpPr>
        <xdr:cNvPr id="514" name="直線コネクタ 513"/>
        <xdr:cNvCxnSpPr/>
      </xdr:nvCxnSpPr>
      <xdr:spPr>
        <a:xfrm>
          <a:off x="14592300" y="6413398"/>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5" name="フローチャート: 判断 514"/>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16" name="テキスト ボックス 515"/>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46797</xdr:rowOff>
    </xdr:from>
    <xdr:to>
      <xdr:col>76</xdr:col>
      <xdr:colOff>114300</xdr:colOff>
      <xdr:row>37</xdr:row>
      <xdr:rowOff>69748</xdr:rowOff>
    </xdr:to>
    <xdr:cxnSp macro="">
      <xdr:nvCxnSpPr>
        <xdr:cNvPr id="517" name="直線コネクタ 516"/>
        <xdr:cNvCxnSpPr/>
      </xdr:nvCxnSpPr>
      <xdr:spPr>
        <a:xfrm>
          <a:off x="13703300" y="6047547"/>
          <a:ext cx="889000" cy="36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8" name="フローチャート: 判断 517"/>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19" name="テキスト ボックス 518"/>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46797</xdr:rowOff>
    </xdr:from>
    <xdr:to>
      <xdr:col>71</xdr:col>
      <xdr:colOff>177800</xdr:colOff>
      <xdr:row>36</xdr:row>
      <xdr:rowOff>8575</xdr:rowOff>
    </xdr:to>
    <xdr:cxnSp macro="">
      <xdr:nvCxnSpPr>
        <xdr:cNvPr id="520" name="直線コネクタ 519"/>
        <xdr:cNvCxnSpPr/>
      </xdr:nvCxnSpPr>
      <xdr:spPr>
        <a:xfrm flipV="1">
          <a:off x="12814300" y="6047547"/>
          <a:ext cx="889000" cy="13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1" name="フローチャート: 判断 520"/>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24350</xdr:rowOff>
    </xdr:from>
    <xdr:ext cx="534377" cy="259045"/>
    <xdr:sp macro="" textlink="">
      <xdr:nvSpPr>
        <xdr:cNvPr id="522" name="テキスト ボックス 521"/>
        <xdr:cNvSpPr txBox="1"/>
      </xdr:nvSpPr>
      <xdr:spPr>
        <a:xfrm>
          <a:off x="13436111" y="636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3" name="フローチャート: 判断 522"/>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29471</xdr:rowOff>
    </xdr:from>
    <xdr:ext cx="534377" cy="259045"/>
    <xdr:sp macro="" textlink="">
      <xdr:nvSpPr>
        <xdr:cNvPr id="524" name="テキスト ボックス 523"/>
        <xdr:cNvSpPr txBox="1"/>
      </xdr:nvSpPr>
      <xdr:spPr>
        <a:xfrm>
          <a:off x="12547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14376</xdr:rowOff>
    </xdr:from>
    <xdr:to>
      <xdr:col>85</xdr:col>
      <xdr:colOff>177800</xdr:colOff>
      <xdr:row>37</xdr:row>
      <xdr:rowOff>115976</xdr:rowOff>
    </xdr:to>
    <xdr:sp macro="" textlink="">
      <xdr:nvSpPr>
        <xdr:cNvPr id="530" name="楕円 529"/>
        <xdr:cNvSpPr/>
      </xdr:nvSpPr>
      <xdr:spPr>
        <a:xfrm>
          <a:off x="162687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164253</xdr:rowOff>
    </xdr:from>
    <xdr:ext cx="534377" cy="259045"/>
    <xdr:sp macro="" textlink="">
      <xdr:nvSpPr>
        <xdr:cNvPr id="531" name="消防費該当値テキスト"/>
        <xdr:cNvSpPr txBox="1"/>
      </xdr:nvSpPr>
      <xdr:spPr>
        <a:xfrm>
          <a:off x="16370300" y="633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32481</xdr:rowOff>
    </xdr:from>
    <xdr:to>
      <xdr:col>81</xdr:col>
      <xdr:colOff>101600</xdr:colOff>
      <xdr:row>37</xdr:row>
      <xdr:rowOff>134081</xdr:rowOff>
    </xdr:to>
    <xdr:sp macro="" textlink="">
      <xdr:nvSpPr>
        <xdr:cNvPr id="532" name="楕円 531"/>
        <xdr:cNvSpPr/>
      </xdr:nvSpPr>
      <xdr:spPr>
        <a:xfrm>
          <a:off x="15430500" y="63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125209</xdr:rowOff>
    </xdr:from>
    <xdr:ext cx="534377" cy="259045"/>
    <xdr:sp macro="" textlink="">
      <xdr:nvSpPr>
        <xdr:cNvPr id="533" name="テキスト ボックス 532"/>
        <xdr:cNvSpPr txBox="1"/>
      </xdr:nvSpPr>
      <xdr:spPr>
        <a:xfrm>
          <a:off x="15214111" y="646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18948</xdr:rowOff>
    </xdr:from>
    <xdr:to>
      <xdr:col>76</xdr:col>
      <xdr:colOff>165100</xdr:colOff>
      <xdr:row>37</xdr:row>
      <xdr:rowOff>120548</xdr:rowOff>
    </xdr:to>
    <xdr:sp macro="" textlink="">
      <xdr:nvSpPr>
        <xdr:cNvPr id="534" name="楕円 533"/>
        <xdr:cNvSpPr/>
      </xdr:nvSpPr>
      <xdr:spPr>
        <a:xfrm>
          <a:off x="14541500" y="63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111675</xdr:rowOff>
    </xdr:from>
    <xdr:ext cx="534377" cy="259045"/>
    <xdr:sp macro="" textlink="">
      <xdr:nvSpPr>
        <xdr:cNvPr id="535" name="テキスト ボックス 534"/>
        <xdr:cNvSpPr txBox="1"/>
      </xdr:nvSpPr>
      <xdr:spPr>
        <a:xfrm>
          <a:off x="14325111" y="645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167447</xdr:rowOff>
    </xdr:from>
    <xdr:to>
      <xdr:col>72</xdr:col>
      <xdr:colOff>38100</xdr:colOff>
      <xdr:row>35</xdr:row>
      <xdr:rowOff>97597</xdr:rowOff>
    </xdr:to>
    <xdr:sp macro="" textlink="">
      <xdr:nvSpPr>
        <xdr:cNvPr id="536" name="楕円 535"/>
        <xdr:cNvSpPr/>
      </xdr:nvSpPr>
      <xdr:spPr>
        <a:xfrm>
          <a:off x="13652500" y="59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114124</xdr:rowOff>
    </xdr:from>
    <xdr:ext cx="534377" cy="259045"/>
    <xdr:sp macro="" textlink="">
      <xdr:nvSpPr>
        <xdr:cNvPr id="537" name="テキスト ボックス 536"/>
        <xdr:cNvSpPr txBox="1"/>
      </xdr:nvSpPr>
      <xdr:spPr>
        <a:xfrm>
          <a:off x="13436111" y="577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129225</xdr:rowOff>
    </xdr:from>
    <xdr:to>
      <xdr:col>67</xdr:col>
      <xdr:colOff>101600</xdr:colOff>
      <xdr:row>36</xdr:row>
      <xdr:rowOff>59375</xdr:rowOff>
    </xdr:to>
    <xdr:sp macro="" textlink="">
      <xdr:nvSpPr>
        <xdr:cNvPr id="538" name="楕円 537"/>
        <xdr:cNvSpPr/>
      </xdr:nvSpPr>
      <xdr:spPr>
        <a:xfrm>
          <a:off x="12763500" y="612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75902</xdr:rowOff>
    </xdr:from>
    <xdr:ext cx="534377" cy="259045"/>
    <xdr:sp macro="" textlink="">
      <xdr:nvSpPr>
        <xdr:cNvPr id="539" name="テキスト ボックス 538"/>
        <xdr:cNvSpPr txBox="1"/>
      </xdr:nvSpPr>
      <xdr:spPr>
        <a:xfrm>
          <a:off x="12547111" y="590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8" name="テキスト ボックス 557"/>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2" name="直線コネクタ 561"/>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3"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4" name="直線コネクタ 563"/>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5"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6" name="直線コネクタ 565"/>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38910</xdr:rowOff>
    </xdr:from>
    <xdr:to>
      <xdr:col>85</xdr:col>
      <xdr:colOff>127000</xdr:colOff>
      <xdr:row>54</xdr:row>
      <xdr:rowOff>134945</xdr:rowOff>
    </xdr:to>
    <xdr:cxnSp macro="">
      <xdr:nvCxnSpPr>
        <xdr:cNvPr id="567" name="直線コネクタ 566"/>
        <xdr:cNvCxnSpPr/>
      </xdr:nvCxnSpPr>
      <xdr:spPr>
        <a:xfrm flipV="1">
          <a:off x="15481300" y="9125760"/>
          <a:ext cx="838200" cy="26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40604</xdr:rowOff>
    </xdr:from>
    <xdr:ext cx="534377" cy="259045"/>
    <xdr:sp macro="" textlink="">
      <xdr:nvSpPr>
        <xdr:cNvPr id="568" name="教育費平均値テキスト"/>
        <xdr:cNvSpPr txBox="1"/>
      </xdr:nvSpPr>
      <xdr:spPr>
        <a:xfrm>
          <a:off x="16370300" y="9298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69" name="フローチャート: 判断 568"/>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134945</xdr:rowOff>
    </xdr:from>
    <xdr:to>
      <xdr:col>81</xdr:col>
      <xdr:colOff>50800</xdr:colOff>
      <xdr:row>55</xdr:row>
      <xdr:rowOff>140981</xdr:rowOff>
    </xdr:to>
    <xdr:cxnSp macro="">
      <xdr:nvCxnSpPr>
        <xdr:cNvPr id="570" name="直線コネクタ 569"/>
        <xdr:cNvCxnSpPr/>
      </xdr:nvCxnSpPr>
      <xdr:spPr>
        <a:xfrm flipV="1">
          <a:off x="14592300" y="9393245"/>
          <a:ext cx="889000" cy="17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1" name="フローチャート: 判断 570"/>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2" name="テキスト ボックス 571"/>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73566</xdr:rowOff>
    </xdr:from>
    <xdr:to>
      <xdr:col>76</xdr:col>
      <xdr:colOff>114300</xdr:colOff>
      <xdr:row>55</xdr:row>
      <xdr:rowOff>140981</xdr:rowOff>
    </xdr:to>
    <xdr:cxnSp macro="">
      <xdr:nvCxnSpPr>
        <xdr:cNvPr id="573" name="直線コネクタ 572"/>
        <xdr:cNvCxnSpPr/>
      </xdr:nvCxnSpPr>
      <xdr:spPr>
        <a:xfrm>
          <a:off x="13703300" y="8646066"/>
          <a:ext cx="889000" cy="92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4" name="フローチャート: 判断 573"/>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73591</xdr:rowOff>
    </xdr:from>
    <xdr:ext cx="534377" cy="259045"/>
    <xdr:sp macro="" textlink="">
      <xdr:nvSpPr>
        <xdr:cNvPr id="575" name="テキスト ボックス 574"/>
        <xdr:cNvSpPr txBox="1"/>
      </xdr:nvSpPr>
      <xdr:spPr>
        <a:xfrm>
          <a:off x="14325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37790</xdr:rowOff>
    </xdr:from>
    <xdr:to>
      <xdr:col>71</xdr:col>
      <xdr:colOff>177800</xdr:colOff>
      <xdr:row>50</xdr:row>
      <xdr:rowOff>73566</xdr:rowOff>
    </xdr:to>
    <xdr:cxnSp macro="">
      <xdr:nvCxnSpPr>
        <xdr:cNvPr id="576" name="直線コネクタ 575"/>
        <xdr:cNvCxnSpPr/>
      </xdr:nvCxnSpPr>
      <xdr:spPr>
        <a:xfrm>
          <a:off x="12814300" y="8610290"/>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7" name="フローチャート: 判断 576"/>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57772</xdr:rowOff>
    </xdr:from>
    <xdr:ext cx="534377" cy="259045"/>
    <xdr:sp macro="" textlink="">
      <xdr:nvSpPr>
        <xdr:cNvPr id="578" name="テキスト ボックス 577"/>
        <xdr:cNvSpPr txBox="1"/>
      </xdr:nvSpPr>
      <xdr:spPr>
        <a:xfrm>
          <a:off x="13436111" y="96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79" name="フローチャート: 判断 578"/>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97022</xdr:rowOff>
    </xdr:from>
    <xdr:ext cx="534377" cy="259045"/>
    <xdr:sp macro="" textlink="">
      <xdr:nvSpPr>
        <xdr:cNvPr id="580" name="テキスト ボックス 579"/>
        <xdr:cNvSpPr txBox="1"/>
      </xdr:nvSpPr>
      <xdr:spPr>
        <a:xfrm>
          <a:off x="12547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159560</xdr:rowOff>
    </xdr:from>
    <xdr:to>
      <xdr:col>85</xdr:col>
      <xdr:colOff>177800</xdr:colOff>
      <xdr:row>53</xdr:row>
      <xdr:rowOff>89710</xdr:rowOff>
    </xdr:to>
    <xdr:sp macro="" textlink="">
      <xdr:nvSpPr>
        <xdr:cNvPr id="586" name="楕円 585"/>
        <xdr:cNvSpPr/>
      </xdr:nvSpPr>
      <xdr:spPr>
        <a:xfrm>
          <a:off x="16268700" y="90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10987</xdr:rowOff>
    </xdr:from>
    <xdr:ext cx="534377" cy="259045"/>
    <xdr:sp macro="" textlink="">
      <xdr:nvSpPr>
        <xdr:cNvPr id="587" name="教育費該当値テキスト"/>
        <xdr:cNvSpPr txBox="1"/>
      </xdr:nvSpPr>
      <xdr:spPr>
        <a:xfrm>
          <a:off x="16370300" y="892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84145</xdr:rowOff>
    </xdr:from>
    <xdr:to>
      <xdr:col>81</xdr:col>
      <xdr:colOff>101600</xdr:colOff>
      <xdr:row>55</xdr:row>
      <xdr:rowOff>14295</xdr:rowOff>
    </xdr:to>
    <xdr:sp macro="" textlink="">
      <xdr:nvSpPr>
        <xdr:cNvPr id="588" name="楕円 587"/>
        <xdr:cNvSpPr/>
      </xdr:nvSpPr>
      <xdr:spPr>
        <a:xfrm>
          <a:off x="15430500" y="934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30822</xdr:rowOff>
    </xdr:from>
    <xdr:ext cx="534377" cy="259045"/>
    <xdr:sp macro="" textlink="">
      <xdr:nvSpPr>
        <xdr:cNvPr id="589" name="テキスト ボックス 588"/>
        <xdr:cNvSpPr txBox="1"/>
      </xdr:nvSpPr>
      <xdr:spPr>
        <a:xfrm>
          <a:off x="15214111" y="911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90181</xdr:rowOff>
    </xdr:from>
    <xdr:to>
      <xdr:col>76</xdr:col>
      <xdr:colOff>165100</xdr:colOff>
      <xdr:row>56</xdr:row>
      <xdr:rowOff>20331</xdr:rowOff>
    </xdr:to>
    <xdr:sp macro="" textlink="">
      <xdr:nvSpPr>
        <xdr:cNvPr id="590" name="楕円 589"/>
        <xdr:cNvSpPr/>
      </xdr:nvSpPr>
      <xdr:spPr>
        <a:xfrm>
          <a:off x="14541500" y="95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36858</xdr:rowOff>
    </xdr:from>
    <xdr:ext cx="534377" cy="259045"/>
    <xdr:sp macro="" textlink="">
      <xdr:nvSpPr>
        <xdr:cNvPr id="591" name="テキスト ボックス 590"/>
        <xdr:cNvSpPr txBox="1"/>
      </xdr:nvSpPr>
      <xdr:spPr>
        <a:xfrm>
          <a:off x="14325111" y="92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22766</xdr:rowOff>
    </xdr:from>
    <xdr:to>
      <xdr:col>72</xdr:col>
      <xdr:colOff>38100</xdr:colOff>
      <xdr:row>50</xdr:row>
      <xdr:rowOff>124366</xdr:rowOff>
    </xdr:to>
    <xdr:sp macro="" textlink="">
      <xdr:nvSpPr>
        <xdr:cNvPr id="592" name="楕円 591"/>
        <xdr:cNvSpPr/>
      </xdr:nvSpPr>
      <xdr:spPr>
        <a:xfrm>
          <a:off x="13652500" y="85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48</xdr:row>
      <xdr:rowOff>140893</xdr:rowOff>
    </xdr:from>
    <xdr:ext cx="534377" cy="259045"/>
    <xdr:sp macro="" textlink="">
      <xdr:nvSpPr>
        <xdr:cNvPr id="593" name="テキスト ボックス 592"/>
        <xdr:cNvSpPr txBox="1"/>
      </xdr:nvSpPr>
      <xdr:spPr>
        <a:xfrm>
          <a:off x="13436111" y="837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158440</xdr:rowOff>
    </xdr:from>
    <xdr:to>
      <xdr:col>67</xdr:col>
      <xdr:colOff>101600</xdr:colOff>
      <xdr:row>50</xdr:row>
      <xdr:rowOff>88590</xdr:rowOff>
    </xdr:to>
    <xdr:sp macro="" textlink="">
      <xdr:nvSpPr>
        <xdr:cNvPr id="594" name="楕円 593"/>
        <xdr:cNvSpPr/>
      </xdr:nvSpPr>
      <xdr:spPr>
        <a:xfrm>
          <a:off x="12763500" y="855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48</xdr:row>
      <xdr:rowOff>105117</xdr:rowOff>
    </xdr:from>
    <xdr:ext cx="534377" cy="259045"/>
    <xdr:sp macro="" textlink="">
      <xdr:nvSpPr>
        <xdr:cNvPr id="595" name="テキスト ボックス 594"/>
        <xdr:cNvSpPr txBox="1"/>
      </xdr:nvSpPr>
      <xdr:spPr>
        <a:xfrm>
          <a:off x="12547111" y="83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19" name="直線コネクタ 618"/>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2"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3" name="直線コネクタ 622"/>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13133</xdr:rowOff>
    </xdr:from>
    <xdr:to>
      <xdr:col>85</xdr:col>
      <xdr:colOff>127000</xdr:colOff>
      <xdr:row>78</xdr:row>
      <xdr:rowOff>122098</xdr:rowOff>
    </xdr:to>
    <xdr:cxnSp macro="">
      <xdr:nvCxnSpPr>
        <xdr:cNvPr id="624" name="直線コネクタ 623"/>
        <xdr:cNvCxnSpPr/>
      </xdr:nvCxnSpPr>
      <xdr:spPr>
        <a:xfrm>
          <a:off x="15481300" y="13214783"/>
          <a:ext cx="838200" cy="28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64507</xdr:rowOff>
    </xdr:from>
    <xdr:ext cx="469744" cy="259045"/>
    <xdr:sp macro="" textlink="">
      <xdr:nvSpPr>
        <xdr:cNvPr id="625" name="災害復旧費平均値テキスト"/>
        <xdr:cNvSpPr txBox="1"/>
      </xdr:nvSpPr>
      <xdr:spPr>
        <a:xfrm>
          <a:off x="16370300" y="1343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6" name="フローチャート: 判断 625"/>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112192</xdr:rowOff>
    </xdr:from>
    <xdr:to>
      <xdr:col>81</xdr:col>
      <xdr:colOff>50800</xdr:colOff>
      <xdr:row>77</xdr:row>
      <xdr:rowOff>13133</xdr:rowOff>
    </xdr:to>
    <xdr:cxnSp macro="">
      <xdr:nvCxnSpPr>
        <xdr:cNvPr id="627" name="直線コネクタ 626"/>
        <xdr:cNvCxnSpPr/>
      </xdr:nvCxnSpPr>
      <xdr:spPr>
        <a:xfrm>
          <a:off x="14592300" y="13142392"/>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8" name="フローチャート: 判断 627"/>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162196</xdr:rowOff>
    </xdr:from>
    <xdr:ext cx="469744" cy="259045"/>
    <xdr:sp macro="" textlink="">
      <xdr:nvSpPr>
        <xdr:cNvPr id="629" name="テキスト ボックス 628"/>
        <xdr:cNvSpPr txBox="1"/>
      </xdr:nvSpPr>
      <xdr:spPr>
        <a:xfrm>
          <a:off x="15246428" y="1353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112192</xdr:rowOff>
    </xdr:from>
    <xdr:to>
      <xdr:col>76</xdr:col>
      <xdr:colOff>114300</xdr:colOff>
      <xdr:row>79</xdr:row>
      <xdr:rowOff>13970</xdr:rowOff>
    </xdr:to>
    <xdr:cxnSp macro="">
      <xdr:nvCxnSpPr>
        <xdr:cNvPr id="630" name="直線コネクタ 629"/>
        <xdr:cNvCxnSpPr/>
      </xdr:nvCxnSpPr>
      <xdr:spPr>
        <a:xfrm flipV="1">
          <a:off x="13703300" y="13142392"/>
          <a:ext cx="889000" cy="4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1" name="フローチャート: 判断 630"/>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150537</xdr:rowOff>
    </xdr:from>
    <xdr:ext cx="469744" cy="259045"/>
    <xdr:sp macro="" textlink="">
      <xdr:nvSpPr>
        <xdr:cNvPr id="632" name="テキスト ボックス 631"/>
        <xdr:cNvSpPr txBox="1"/>
      </xdr:nvSpPr>
      <xdr:spPr>
        <a:xfrm>
          <a:off x="14357428" y="1352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123241</xdr:rowOff>
    </xdr:from>
    <xdr:to>
      <xdr:col>71</xdr:col>
      <xdr:colOff>177800</xdr:colOff>
      <xdr:row>79</xdr:row>
      <xdr:rowOff>13970</xdr:rowOff>
    </xdr:to>
    <xdr:cxnSp macro="">
      <xdr:nvCxnSpPr>
        <xdr:cNvPr id="633" name="直線コネクタ 632"/>
        <xdr:cNvCxnSpPr/>
      </xdr:nvCxnSpPr>
      <xdr:spPr>
        <a:xfrm>
          <a:off x="12814300" y="13496341"/>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4" name="フローチャート: 判断 633"/>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5" name="テキスト ボックス 634"/>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6" name="フローチャート: 判断 635"/>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44314</xdr:rowOff>
    </xdr:from>
    <xdr:ext cx="378565" cy="259045"/>
    <xdr:sp macro="" textlink="">
      <xdr:nvSpPr>
        <xdr:cNvPr id="637" name="テキスト ボックス 636"/>
        <xdr:cNvSpPr txBox="1"/>
      </xdr:nvSpPr>
      <xdr:spPr>
        <a:xfrm>
          <a:off x="12625017" y="13588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71298</xdr:rowOff>
    </xdr:from>
    <xdr:to>
      <xdr:col>85</xdr:col>
      <xdr:colOff>177800</xdr:colOff>
      <xdr:row>79</xdr:row>
      <xdr:rowOff>1448</xdr:rowOff>
    </xdr:to>
    <xdr:sp macro="" textlink="">
      <xdr:nvSpPr>
        <xdr:cNvPr id="643" name="楕円 642"/>
        <xdr:cNvSpPr/>
      </xdr:nvSpPr>
      <xdr:spPr>
        <a:xfrm>
          <a:off x="16268700" y="134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30675</xdr:rowOff>
    </xdr:from>
    <xdr:ext cx="469744" cy="259045"/>
    <xdr:sp macro="" textlink="">
      <xdr:nvSpPr>
        <xdr:cNvPr id="644" name="災害復旧費該当値テキスト"/>
        <xdr:cNvSpPr txBox="1"/>
      </xdr:nvSpPr>
      <xdr:spPr>
        <a:xfrm>
          <a:off x="16370300" y="1323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133783</xdr:rowOff>
    </xdr:from>
    <xdr:to>
      <xdr:col>81</xdr:col>
      <xdr:colOff>101600</xdr:colOff>
      <xdr:row>77</xdr:row>
      <xdr:rowOff>63933</xdr:rowOff>
    </xdr:to>
    <xdr:sp macro="" textlink="">
      <xdr:nvSpPr>
        <xdr:cNvPr id="645" name="楕円 644"/>
        <xdr:cNvSpPr/>
      </xdr:nvSpPr>
      <xdr:spPr>
        <a:xfrm>
          <a:off x="15430500" y="1316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80459</xdr:rowOff>
    </xdr:from>
    <xdr:ext cx="469744" cy="259045"/>
    <xdr:sp macro="" textlink="">
      <xdr:nvSpPr>
        <xdr:cNvPr id="646" name="テキスト ボックス 645"/>
        <xdr:cNvSpPr txBox="1"/>
      </xdr:nvSpPr>
      <xdr:spPr>
        <a:xfrm>
          <a:off x="15246428" y="1293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61392</xdr:rowOff>
    </xdr:from>
    <xdr:to>
      <xdr:col>76</xdr:col>
      <xdr:colOff>165100</xdr:colOff>
      <xdr:row>76</xdr:row>
      <xdr:rowOff>162992</xdr:rowOff>
    </xdr:to>
    <xdr:sp macro="" textlink="">
      <xdr:nvSpPr>
        <xdr:cNvPr id="647" name="楕円 646"/>
        <xdr:cNvSpPr/>
      </xdr:nvSpPr>
      <xdr:spPr>
        <a:xfrm>
          <a:off x="14541500" y="130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8069</xdr:rowOff>
    </xdr:from>
    <xdr:ext cx="469744" cy="259045"/>
    <xdr:sp macro="" textlink="">
      <xdr:nvSpPr>
        <xdr:cNvPr id="648" name="テキスト ボックス 647"/>
        <xdr:cNvSpPr txBox="1"/>
      </xdr:nvSpPr>
      <xdr:spPr>
        <a:xfrm>
          <a:off x="14357428" y="1286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134620</xdr:rowOff>
    </xdr:from>
    <xdr:to>
      <xdr:col>72</xdr:col>
      <xdr:colOff>38100</xdr:colOff>
      <xdr:row>79</xdr:row>
      <xdr:rowOff>64770</xdr:rowOff>
    </xdr:to>
    <xdr:sp macro="" textlink="">
      <xdr:nvSpPr>
        <xdr:cNvPr id="649" name="楕円 648"/>
        <xdr:cNvSpPr/>
      </xdr:nvSpPr>
      <xdr:spPr>
        <a:xfrm>
          <a:off x="13652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55897</xdr:rowOff>
    </xdr:from>
    <xdr:ext cx="378565" cy="259045"/>
    <xdr:sp macro="" textlink="">
      <xdr:nvSpPr>
        <xdr:cNvPr id="650" name="テキスト ボックス 649"/>
        <xdr:cNvSpPr txBox="1"/>
      </xdr:nvSpPr>
      <xdr:spPr>
        <a:xfrm>
          <a:off x="13514017" y="13600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72441</xdr:rowOff>
    </xdr:from>
    <xdr:to>
      <xdr:col>67</xdr:col>
      <xdr:colOff>101600</xdr:colOff>
      <xdr:row>79</xdr:row>
      <xdr:rowOff>2591</xdr:rowOff>
    </xdr:to>
    <xdr:sp macro="" textlink="">
      <xdr:nvSpPr>
        <xdr:cNvPr id="651" name="楕円 650"/>
        <xdr:cNvSpPr/>
      </xdr:nvSpPr>
      <xdr:spPr>
        <a:xfrm>
          <a:off x="12763500" y="134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19118</xdr:rowOff>
    </xdr:from>
    <xdr:ext cx="469744" cy="259045"/>
    <xdr:sp macro="" textlink="">
      <xdr:nvSpPr>
        <xdr:cNvPr id="652" name="テキスト ボックス 651"/>
        <xdr:cNvSpPr txBox="1"/>
      </xdr:nvSpPr>
      <xdr:spPr>
        <a:xfrm>
          <a:off x="12579428" y="1322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3" name="テキスト ボックス 66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5" name="テキスト ボックス 66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5" name="テキスト ボックス 67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79" name="直線コネクタ 678"/>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0"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1" name="直線コネクタ 680"/>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2"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3" name="直線コネクタ 682"/>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32781</xdr:rowOff>
    </xdr:from>
    <xdr:to>
      <xdr:col>85</xdr:col>
      <xdr:colOff>127000</xdr:colOff>
      <xdr:row>91</xdr:row>
      <xdr:rowOff>50938</xdr:rowOff>
    </xdr:to>
    <xdr:cxnSp macro="">
      <xdr:nvCxnSpPr>
        <xdr:cNvPr id="684" name="直線コネクタ 683"/>
        <xdr:cNvCxnSpPr/>
      </xdr:nvCxnSpPr>
      <xdr:spPr>
        <a:xfrm flipV="1">
          <a:off x="15481300" y="15634731"/>
          <a:ext cx="8382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160791</xdr:rowOff>
    </xdr:from>
    <xdr:ext cx="534377" cy="259045"/>
    <xdr:sp macro="" textlink="">
      <xdr:nvSpPr>
        <xdr:cNvPr id="685" name="公債費平均値テキスト"/>
        <xdr:cNvSpPr txBox="1"/>
      </xdr:nvSpPr>
      <xdr:spPr>
        <a:xfrm>
          <a:off x="16370300" y="16277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6" name="フローチャート: 判断 685"/>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50938</xdr:rowOff>
    </xdr:from>
    <xdr:to>
      <xdr:col>81</xdr:col>
      <xdr:colOff>50800</xdr:colOff>
      <xdr:row>91</xdr:row>
      <xdr:rowOff>105606</xdr:rowOff>
    </xdr:to>
    <xdr:cxnSp macro="">
      <xdr:nvCxnSpPr>
        <xdr:cNvPr id="687" name="直線コネクタ 686"/>
        <xdr:cNvCxnSpPr/>
      </xdr:nvCxnSpPr>
      <xdr:spPr>
        <a:xfrm flipV="1">
          <a:off x="14592300" y="15652888"/>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8" name="フローチャート: 判断 687"/>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115758</xdr:rowOff>
    </xdr:from>
    <xdr:ext cx="534377" cy="259045"/>
    <xdr:sp macro="" textlink="">
      <xdr:nvSpPr>
        <xdr:cNvPr id="689" name="テキスト ボックス 688"/>
        <xdr:cNvSpPr txBox="1"/>
      </xdr:nvSpPr>
      <xdr:spPr>
        <a:xfrm>
          <a:off x="15214111" y="1640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105606</xdr:rowOff>
    </xdr:from>
    <xdr:to>
      <xdr:col>76</xdr:col>
      <xdr:colOff>114300</xdr:colOff>
      <xdr:row>92</xdr:row>
      <xdr:rowOff>70827</xdr:rowOff>
    </xdr:to>
    <xdr:cxnSp macro="">
      <xdr:nvCxnSpPr>
        <xdr:cNvPr id="690" name="直線コネクタ 689"/>
        <xdr:cNvCxnSpPr/>
      </xdr:nvCxnSpPr>
      <xdr:spPr>
        <a:xfrm flipV="1">
          <a:off x="13703300" y="15707556"/>
          <a:ext cx="889000" cy="13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1" name="フローチャート: 判断 690"/>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83199</xdr:rowOff>
    </xdr:from>
    <xdr:ext cx="534377" cy="259045"/>
    <xdr:sp macro="" textlink="">
      <xdr:nvSpPr>
        <xdr:cNvPr id="692" name="テキスト ボックス 691"/>
        <xdr:cNvSpPr txBox="1"/>
      </xdr:nvSpPr>
      <xdr:spPr>
        <a:xfrm>
          <a:off x="14325111" y="163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70827</xdr:rowOff>
    </xdr:from>
    <xdr:to>
      <xdr:col>71</xdr:col>
      <xdr:colOff>177800</xdr:colOff>
      <xdr:row>92</xdr:row>
      <xdr:rowOff>92870</xdr:rowOff>
    </xdr:to>
    <xdr:cxnSp macro="">
      <xdr:nvCxnSpPr>
        <xdr:cNvPr id="693" name="直線コネクタ 692"/>
        <xdr:cNvCxnSpPr/>
      </xdr:nvCxnSpPr>
      <xdr:spPr>
        <a:xfrm flipV="1">
          <a:off x="12814300" y="15844227"/>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4" name="フローチャート: 判断 693"/>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59326</xdr:rowOff>
    </xdr:from>
    <xdr:ext cx="534377" cy="259045"/>
    <xdr:sp macro="" textlink="">
      <xdr:nvSpPr>
        <xdr:cNvPr id="695" name="テキスト ボックス 694"/>
        <xdr:cNvSpPr txBox="1"/>
      </xdr:nvSpPr>
      <xdr:spPr>
        <a:xfrm>
          <a:off x="13436111" y="163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6" name="フローチャート: 判断 695"/>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15566</xdr:rowOff>
    </xdr:from>
    <xdr:ext cx="534377" cy="259045"/>
    <xdr:sp macro="" textlink="">
      <xdr:nvSpPr>
        <xdr:cNvPr id="697" name="テキスト ボックス 696"/>
        <xdr:cNvSpPr txBox="1"/>
      </xdr:nvSpPr>
      <xdr:spPr>
        <a:xfrm>
          <a:off x="12547111" y="163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153431</xdr:rowOff>
    </xdr:from>
    <xdr:to>
      <xdr:col>85</xdr:col>
      <xdr:colOff>177800</xdr:colOff>
      <xdr:row>91</xdr:row>
      <xdr:rowOff>83581</xdr:rowOff>
    </xdr:to>
    <xdr:sp macro="" textlink="">
      <xdr:nvSpPr>
        <xdr:cNvPr id="703" name="楕円 702"/>
        <xdr:cNvSpPr/>
      </xdr:nvSpPr>
      <xdr:spPr>
        <a:xfrm>
          <a:off x="16268700" y="1558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4858</xdr:rowOff>
    </xdr:from>
    <xdr:ext cx="534377" cy="259045"/>
    <xdr:sp macro="" textlink="">
      <xdr:nvSpPr>
        <xdr:cNvPr id="704" name="公債費該当値テキスト"/>
        <xdr:cNvSpPr txBox="1"/>
      </xdr:nvSpPr>
      <xdr:spPr>
        <a:xfrm>
          <a:off x="16370300" y="1543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138</xdr:rowOff>
    </xdr:from>
    <xdr:to>
      <xdr:col>81</xdr:col>
      <xdr:colOff>101600</xdr:colOff>
      <xdr:row>91</xdr:row>
      <xdr:rowOff>101738</xdr:rowOff>
    </xdr:to>
    <xdr:sp macro="" textlink="">
      <xdr:nvSpPr>
        <xdr:cNvPr id="705" name="楕円 704"/>
        <xdr:cNvSpPr/>
      </xdr:nvSpPr>
      <xdr:spPr>
        <a:xfrm>
          <a:off x="15430500" y="1560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118265</xdr:rowOff>
    </xdr:from>
    <xdr:ext cx="534377" cy="259045"/>
    <xdr:sp macro="" textlink="">
      <xdr:nvSpPr>
        <xdr:cNvPr id="706" name="テキスト ボックス 705"/>
        <xdr:cNvSpPr txBox="1"/>
      </xdr:nvSpPr>
      <xdr:spPr>
        <a:xfrm>
          <a:off x="15214111" y="153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54806</xdr:rowOff>
    </xdr:from>
    <xdr:to>
      <xdr:col>76</xdr:col>
      <xdr:colOff>165100</xdr:colOff>
      <xdr:row>91</xdr:row>
      <xdr:rowOff>156406</xdr:rowOff>
    </xdr:to>
    <xdr:sp macro="" textlink="">
      <xdr:nvSpPr>
        <xdr:cNvPr id="707" name="楕円 706"/>
        <xdr:cNvSpPr/>
      </xdr:nvSpPr>
      <xdr:spPr>
        <a:xfrm>
          <a:off x="14541500" y="1565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1483</xdr:rowOff>
    </xdr:from>
    <xdr:ext cx="534377" cy="259045"/>
    <xdr:sp macro="" textlink="">
      <xdr:nvSpPr>
        <xdr:cNvPr id="708" name="テキスト ボックス 707"/>
        <xdr:cNvSpPr txBox="1"/>
      </xdr:nvSpPr>
      <xdr:spPr>
        <a:xfrm>
          <a:off x="14325111" y="1543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20027</xdr:rowOff>
    </xdr:from>
    <xdr:to>
      <xdr:col>72</xdr:col>
      <xdr:colOff>38100</xdr:colOff>
      <xdr:row>92</xdr:row>
      <xdr:rowOff>121627</xdr:rowOff>
    </xdr:to>
    <xdr:sp macro="" textlink="">
      <xdr:nvSpPr>
        <xdr:cNvPr id="709" name="楕円 708"/>
        <xdr:cNvSpPr/>
      </xdr:nvSpPr>
      <xdr:spPr>
        <a:xfrm>
          <a:off x="13652500" y="157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138154</xdr:rowOff>
    </xdr:from>
    <xdr:ext cx="534377" cy="259045"/>
    <xdr:sp macro="" textlink="">
      <xdr:nvSpPr>
        <xdr:cNvPr id="710" name="テキスト ボックス 709"/>
        <xdr:cNvSpPr txBox="1"/>
      </xdr:nvSpPr>
      <xdr:spPr>
        <a:xfrm>
          <a:off x="13436111" y="155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42070</xdr:rowOff>
    </xdr:from>
    <xdr:to>
      <xdr:col>67</xdr:col>
      <xdr:colOff>101600</xdr:colOff>
      <xdr:row>92</xdr:row>
      <xdr:rowOff>143670</xdr:rowOff>
    </xdr:to>
    <xdr:sp macro="" textlink="">
      <xdr:nvSpPr>
        <xdr:cNvPr id="711" name="楕円 710"/>
        <xdr:cNvSpPr/>
      </xdr:nvSpPr>
      <xdr:spPr>
        <a:xfrm>
          <a:off x="12763500" y="1581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160197</xdr:rowOff>
    </xdr:from>
    <xdr:ext cx="534377" cy="259045"/>
    <xdr:sp macro="" textlink="">
      <xdr:nvSpPr>
        <xdr:cNvPr id="712" name="テキスト ボックス 711"/>
        <xdr:cNvSpPr txBox="1"/>
      </xdr:nvSpPr>
      <xdr:spPr>
        <a:xfrm>
          <a:off x="12547111" y="155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4" name="直線コネクタ 733"/>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5"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7"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8" name="直線コネクタ 737"/>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0"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1" name="フローチャート: 判断 740"/>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3" name="フローチャート: 判断 742"/>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4" name="テキスト ボックス 743"/>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6" name="フローチャート: 判断 745"/>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7" name="テキスト ボックス 746"/>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49" name="フローチャート: 判断 748"/>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0" name="テキスト ボックス 749"/>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1" name="フローチャート: 判断 750"/>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2" name="テキスト ボックス 751"/>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59"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　務　費　：　住民一人当たり</a:t>
          </a:r>
          <a:r>
            <a:rPr kumimoji="1" lang="en-US" altLang="ja-JP" sz="1300">
              <a:latin typeface="ＭＳ Ｐゴシック" panose="020B0600070205080204" pitchFamily="50" charset="-128"/>
              <a:ea typeface="ＭＳ Ｐゴシック" panose="020B0600070205080204" pitchFamily="50" charset="-128"/>
            </a:rPr>
            <a:t>211,390</a:t>
          </a:r>
          <a:r>
            <a:rPr kumimoji="1" lang="ja-JP" altLang="en-US" sz="1300">
              <a:latin typeface="ＭＳ Ｐゴシック" panose="020B0600070205080204" pitchFamily="50" charset="-128"/>
              <a:ea typeface="ＭＳ Ｐゴシック" panose="020B0600070205080204" pitchFamily="50" charset="-128"/>
            </a:rPr>
            <a:t>円となっており、前年度に比べ大きく増加し、類似団体内で高い水準となっている。特別定額給付金事業費の増もあるが、ふるさと応援寄附金の増加に伴いふるさと応援寄附事業費が増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　生　費　：　住民一人当たり</a:t>
          </a:r>
          <a:r>
            <a:rPr kumimoji="1" lang="en-US" altLang="ja-JP" sz="1300">
              <a:latin typeface="ＭＳ Ｐゴシック" panose="020B0600070205080204" pitchFamily="50" charset="-128"/>
              <a:ea typeface="ＭＳ Ｐゴシック" panose="020B0600070205080204" pitchFamily="50" charset="-128"/>
            </a:rPr>
            <a:t>242,443</a:t>
          </a:r>
          <a:r>
            <a:rPr kumimoji="1" lang="ja-JP" altLang="en-US" sz="1300">
              <a:latin typeface="ＭＳ Ｐゴシック" panose="020B0600070205080204" pitchFamily="50" charset="-128"/>
              <a:ea typeface="ＭＳ Ｐゴシック" panose="020B0600070205080204" pitchFamily="50" charset="-128"/>
            </a:rPr>
            <a:t>円となっており、類似団体内で高い水準となっている。これは依然として生活保護行政に要する経費が高い水準にあることや、障がい児通所支援事業及び障がい者自立支援事業関連経費も増加傾向にあることが要因であるが、資格審査等の適正化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就労支援等自立に向けた取り組みを実施し民生費の適正化を図る。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　生　費　：　住民一人当たり</a:t>
          </a:r>
          <a:r>
            <a:rPr kumimoji="1" lang="en-US" altLang="ja-JP" sz="1300">
              <a:latin typeface="ＭＳ Ｐゴシック" panose="020B0600070205080204" pitchFamily="50" charset="-128"/>
              <a:ea typeface="ＭＳ Ｐゴシック" panose="020B0600070205080204" pitchFamily="50" charset="-128"/>
            </a:rPr>
            <a:t>45,717</a:t>
          </a:r>
          <a:r>
            <a:rPr kumimoji="1" lang="ja-JP" altLang="en-US" sz="1300">
              <a:latin typeface="ＭＳ Ｐゴシック" panose="020B0600070205080204" pitchFamily="50" charset="-128"/>
              <a:ea typeface="ＭＳ Ｐゴシック" panose="020B0600070205080204" pitchFamily="50" charset="-128"/>
            </a:rPr>
            <a:t>円となっており、類似団体平均と乖離が大きくなっている。これは一部事務組合への負担金の増及び新型コロナウイルス感染症対策関係事業費が増となったことが主な要因である。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　工　費　：　住民一人当たり</a:t>
          </a:r>
          <a:r>
            <a:rPr kumimoji="1" lang="en-US" altLang="ja-JP" sz="1300">
              <a:latin typeface="ＭＳ Ｐゴシック" panose="020B0600070205080204" pitchFamily="50" charset="-128"/>
              <a:ea typeface="ＭＳ Ｐゴシック" panose="020B0600070205080204" pitchFamily="50" charset="-128"/>
            </a:rPr>
            <a:t>35,790</a:t>
          </a:r>
          <a:r>
            <a:rPr kumimoji="1" lang="ja-JP" altLang="en-US" sz="1300">
              <a:latin typeface="ＭＳ Ｐゴシック" panose="020B0600070205080204" pitchFamily="50" charset="-128"/>
              <a:ea typeface="ＭＳ Ｐゴシック" panose="020B0600070205080204" pitchFamily="50" charset="-128"/>
            </a:rPr>
            <a:t>円となっており、築地団体平均と乖離が大きくなっている。これは新型コロナウイルス感染症対策関係事業費が増となったことが主な要因である。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　育　費　：　住民一人当たり</a:t>
          </a:r>
          <a:r>
            <a:rPr kumimoji="1" lang="en-US" altLang="ja-JP" sz="1300">
              <a:latin typeface="ＭＳ Ｐゴシック" panose="020B0600070205080204" pitchFamily="50" charset="-128"/>
              <a:ea typeface="ＭＳ Ｐゴシック" panose="020B0600070205080204" pitchFamily="50" charset="-128"/>
            </a:rPr>
            <a:t>61,909</a:t>
          </a:r>
          <a:r>
            <a:rPr kumimoji="1" lang="ja-JP" altLang="en-US" sz="1300">
              <a:latin typeface="ＭＳ Ｐゴシック" panose="020B0600070205080204" pitchFamily="50" charset="-128"/>
              <a:ea typeface="ＭＳ Ｐゴシック" panose="020B0600070205080204" pitchFamily="50" charset="-128"/>
            </a:rPr>
            <a:t>円となっており、前年度に比べ大きく増加している。これは体育館等建設事業が本格化したこと、小中学校教育用情報機器整備事業費が増となったことが主な要因である。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歳入においては、地方税については微減となったものの、ふるさと応援寄附金や新型コロナウイルス感染症対策関連の国庫支出金が大幅な増となった。歳出においては、普通建設事業費や新型コロナウイルス感染症対策関連事業の増などの影響もあり、実施収支においては黒字、実質単年度収支は赤字となった。今後も菰田・堀池地区活性化事業等の大型事業が本格化していくことから財政調整基金残高は減少していく見込みである。今後も第二次行財政改革大綱の目標である「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年度時点で財政調整基金及び減債基金残高を標準財政規模の</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％以上」を達成するため、引き続き持続可能で健全な財政運営に努める。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赤字の会計である小型自動車競走事業特別会計においては、長年、景気低迷の影響等により収益金が減少していたが、業績改善の手法として、平成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年度に包括的民間委託を導入してからは徐々に業績が回復しており、令和元年度末時点で</a:t>
          </a:r>
          <a:r>
            <a:rPr kumimoji="1" lang="en-US" altLang="ja-JP" sz="1400">
              <a:latin typeface="ＭＳ ゴシック" pitchFamily="49" charset="-128"/>
              <a:ea typeface="ＭＳ ゴシック" pitchFamily="49" charset="-128"/>
            </a:rPr>
            <a:t>1,319</a:t>
          </a:r>
          <a:r>
            <a:rPr kumimoji="1" lang="ja-JP" altLang="en-US" sz="1400">
              <a:latin typeface="ＭＳ ゴシック" pitchFamily="49" charset="-128"/>
              <a:ea typeface="ＭＳ ゴシック" pitchFamily="49" charset="-128"/>
            </a:rPr>
            <a:t>百万円となっていた累積赤字が、令和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年度末には累積</a:t>
          </a:r>
          <a:r>
            <a:rPr kumimoji="1" lang="en-US" altLang="ja-JP" sz="1400">
              <a:latin typeface="ＭＳ ゴシック" pitchFamily="49" charset="-128"/>
              <a:ea typeface="ＭＳ ゴシック" pitchFamily="49" charset="-128"/>
            </a:rPr>
            <a:t>1,028</a:t>
          </a:r>
          <a:r>
            <a:rPr kumimoji="1" lang="ja-JP" altLang="en-US" sz="1400">
              <a:latin typeface="ＭＳ ゴシック" pitchFamily="49" charset="-128"/>
              <a:ea typeface="ＭＳ ゴシック" pitchFamily="49" charset="-128"/>
            </a:rPr>
            <a:t>百万円、年間にして</a:t>
          </a:r>
          <a:r>
            <a:rPr kumimoji="1" lang="en-US" altLang="ja-JP" sz="1400">
              <a:latin typeface="ＭＳ ゴシック" pitchFamily="49" charset="-128"/>
              <a:ea typeface="ＭＳ ゴシック" pitchFamily="49" charset="-128"/>
            </a:rPr>
            <a:t>291</a:t>
          </a:r>
          <a:r>
            <a:rPr kumimoji="1" lang="ja-JP" altLang="en-US" sz="1400">
              <a:latin typeface="ＭＳ ゴシック" pitchFamily="49" charset="-128"/>
              <a:ea typeface="ＭＳ ゴシック" pitchFamily="49" charset="-128"/>
            </a:rPr>
            <a:t>百万円の業績改善を行った。</a:t>
          </a:r>
        </a:p>
        <a:p>
          <a:r>
            <a:rPr kumimoji="1" lang="ja-JP" altLang="en-US" sz="1400">
              <a:latin typeface="ＭＳ ゴシック" pitchFamily="49" charset="-128"/>
              <a:ea typeface="ＭＳ ゴシック" pitchFamily="49" charset="-128"/>
            </a:rPr>
            <a:t>　次年度以降も包括的民間委託による経営改善を図りつつ、場外発売所の増設やミッドナイトレース開催などの売り上げ増加のための取り組みを実施し、令和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年度から実施予定の大規模な施設の老朽化対策のための財源確保をするなど、更なる事業経営の健全化に取り組んでいく。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91202757</v>
      </c>
      <c r="BO4" s="433"/>
      <c r="BP4" s="433"/>
      <c r="BQ4" s="433"/>
      <c r="BR4" s="433"/>
      <c r="BS4" s="433"/>
      <c r="BT4" s="433"/>
      <c r="BU4" s="434"/>
      <c r="BV4" s="432">
        <v>70735269</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3.4</v>
      </c>
      <c r="CU4" s="439"/>
      <c r="CV4" s="439"/>
      <c r="CW4" s="439"/>
      <c r="CX4" s="439"/>
      <c r="CY4" s="439"/>
      <c r="CZ4" s="439"/>
      <c r="DA4" s="440"/>
      <c r="DB4" s="438">
        <v>3.1</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89461887</v>
      </c>
      <c r="BO5" s="470"/>
      <c r="BP5" s="470"/>
      <c r="BQ5" s="470"/>
      <c r="BR5" s="470"/>
      <c r="BS5" s="470"/>
      <c r="BT5" s="470"/>
      <c r="BU5" s="471"/>
      <c r="BV5" s="469">
        <v>69457674</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98.7</v>
      </c>
      <c r="CU5" s="467"/>
      <c r="CV5" s="467"/>
      <c r="CW5" s="467"/>
      <c r="CX5" s="467"/>
      <c r="CY5" s="467"/>
      <c r="CZ5" s="467"/>
      <c r="DA5" s="468"/>
      <c r="DB5" s="466">
        <v>99.2</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1740870</v>
      </c>
      <c r="BO6" s="470"/>
      <c r="BP6" s="470"/>
      <c r="BQ6" s="470"/>
      <c r="BR6" s="470"/>
      <c r="BS6" s="470"/>
      <c r="BT6" s="470"/>
      <c r="BU6" s="471"/>
      <c r="BV6" s="469">
        <v>1277595</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102.7</v>
      </c>
      <c r="CU6" s="507"/>
      <c r="CV6" s="507"/>
      <c r="CW6" s="507"/>
      <c r="CX6" s="507"/>
      <c r="CY6" s="507"/>
      <c r="CZ6" s="507"/>
      <c r="DA6" s="508"/>
      <c r="DB6" s="506">
        <v>103.5</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613686</v>
      </c>
      <c r="BO7" s="470"/>
      <c r="BP7" s="470"/>
      <c r="BQ7" s="470"/>
      <c r="BR7" s="470"/>
      <c r="BS7" s="470"/>
      <c r="BT7" s="470"/>
      <c r="BU7" s="471"/>
      <c r="BV7" s="469">
        <v>283946</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33070027</v>
      </c>
      <c r="CU7" s="470"/>
      <c r="CV7" s="470"/>
      <c r="CW7" s="470"/>
      <c r="CX7" s="470"/>
      <c r="CY7" s="470"/>
      <c r="CZ7" s="470"/>
      <c r="DA7" s="471"/>
      <c r="DB7" s="469">
        <v>32543646</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1127184</v>
      </c>
      <c r="BO8" s="470"/>
      <c r="BP8" s="470"/>
      <c r="BQ8" s="470"/>
      <c r="BR8" s="470"/>
      <c r="BS8" s="470"/>
      <c r="BT8" s="470"/>
      <c r="BU8" s="471"/>
      <c r="BV8" s="469">
        <v>993649</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0.51</v>
      </c>
      <c r="CU8" s="510"/>
      <c r="CV8" s="510"/>
      <c r="CW8" s="510"/>
      <c r="CX8" s="510"/>
      <c r="CY8" s="510"/>
      <c r="CZ8" s="510"/>
      <c r="DA8" s="511"/>
      <c r="DB8" s="509">
        <v>0.51</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126364</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133535</v>
      </c>
      <c r="BO9" s="470"/>
      <c r="BP9" s="470"/>
      <c r="BQ9" s="470"/>
      <c r="BR9" s="470"/>
      <c r="BS9" s="470"/>
      <c r="BT9" s="470"/>
      <c r="BU9" s="471"/>
      <c r="BV9" s="469">
        <v>-394928</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14.2</v>
      </c>
      <c r="CU9" s="467"/>
      <c r="CV9" s="467"/>
      <c r="CW9" s="467"/>
      <c r="CX9" s="467"/>
      <c r="CY9" s="467"/>
      <c r="CZ9" s="467"/>
      <c r="DA9" s="468"/>
      <c r="DB9" s="466">
        <v>15.1</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118</v>
      </c>
      <c r="M10" s="499"/>
      <c r="N10" s="499"/>
      <c r="O10" s="499"/>
      <c r="P10" s="499"/>
      <c r="Q10" s="500"/>
      <c r="R10" s="520">
        <v>129146</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65555</v>
      </c>
      <c r="BO10" s="470"/>
      <c r="BP10" s="470"/>
      <c r="BQ10" s="470"/>
      <c r="BR10" s="470"/>
      <c r="BS10" s="470"/>
      <c r="BT10" s="470"/>
      <c r="BU10" s="471"/>
      <c r="BV10" s="469">
        <v>59696</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94</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1000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c r="A12" s="187"/>
      <c r="B12" s="529" t="s">
        <v>130</v>
      </c>
      <c r="C12" s="530"/>
      <c r="D12" s="530"/>
      <c r="E12" s="530"/>
      <c r="F12" s="530"/>
      <c r="G12" s="530"/>
      <c r="H12" s="530"/>
      <c r="I12" s="530"/>
      <c r="J12" s="530"/>
      <c r="K12" s="531"/>
      <c r="L12" s="538" t="s">
        <v>131</v>
      </c>
      <c r="M12" s="539"/>
      <c r="N12" s="539"/>
      <c r="O12" s="539"/>
      <c r="P12" s="539"/>
      <c r="Q12" s="540"/>
      <c r="R12" s="541">
        <v>127552</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700000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139</v>
      </c>
      <c r="N13" s="561"/>
      <c r="O13" s="561"/>
      <c r="P13" s="561"/>
      <c r="Q13" s="562"/>
      <c r="R13" s="553">
        <v>126045</v>
      </c>
      <c r="S13" s="554"/>
      <c r="T13" s="554"/>
      <c r="U13" s="554"/>
      <c r="V13" s="555"/>
      <c r="W13" s="485" t="s">
        <v>140</v>
      </c>
      <c r="X13" s="486"/>
      <c r="Y13" s="486"/>
      <c r="Z13" s="486"/>
      <c r="AA13" s="486"/>
      <c r="AB13" s="476"/>
      <c r="AC13" s="520">
        <v>1210</v>
      </c>
      <c r="AD13" s="521"/>
      <c r="AE13" s="521"/>
      <c r="AF13" s="521"/>
      <c r="AG13" s="563"/>
      <c r="AH13" s="520">
        <v>1215</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-500910</v>
      </c>
      <c r="BO13" s="470"/>
      <c r="BP13" s="470"/>
      <c r="BQ13" s="470"/>
      <c r="BR13" s="470"/>
      <c r="BS13" s="470"/>
      <c r="BT13" s="470"/>
      <c r="BU13" s="471"/>
      <c r="BV13" s="469">
        <v>-334232</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6</v>
      </c>
      <c r="CU13" s="467"/>
      <c r="CV13" s="467"/>
      <c r="CW13" s="467"/>
      <c r="CX13" s="467"/>
      <c r="CY13" s="467"/>
      <c r="CZ13" s="467"/>
      <c r="DA13" s="468"/>
      <c r="DB13" s="466">
        <v>5.2</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145</v>
      </c>
      <c r="M14" s="551"/>
      <c r="N14" s="551"/>
      <c r="O14" s="551"/>
      <c r="P14" s="551"/>
      <c r="Q14" s="552"/>
      <c r="R14" s="553">
        <v>128184</v>
      </c>
      <c r="S14" s="554"/>
      <c r="T14" s="554"/>
      <c r="U14" s="554"/>
      <c r="V14" s="555"/>
      <c r="W14" s="459"/>
      <c r="X14" s="460"/>
      <c r="Y14" s="460"/>
      <c r="Z14" s="460"/>
      <c r="AA14" s="460"/>
      <c r="AB14" s="449"/>
      <c r="AC14" s="556">
        <v>2.2999999999999998</v>
      </c>
      <c r="AD14" s="557"/>
      <c r="AE14" s="557"/>
      <c r="AF14" s="557"/>
      <c r="AG14" s="558"/>
      <c r="AH14" s="556">
        <v>2.2000000000000002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12.2</v>
      </c>
      <c r="CU14" s="568"/>
      <c r="CV14" s="568"/>
      <c r="CW14" s="568"/>
      <c r="CX14" s="568"/>
      <c r="CY14" s="568"/>
      <c r="CZ14" s="568"/>
      <c r="DA14" s="569"/>
      <c r="DB14" s="567">
        <v>17.3</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147</v>
      </c>
      <c r="N15" s="561"/>
      <c r="O15" s="561"/>
      <c r="P15" s="561"/>
      <c r="Q15" s="562"/>
      <c r="R15" s="553">
        <v>126722</v>
      </c>
      <c r="S15" s="554"/>
      <c r="T15" s="554"/>
      <c r="U15" s="554"/>
      <c r="V15" s="555"/>
      <c r="W15" s="485" t="s">
        <v>148</v>
      </c>
      <c r="X15" s="486"/>
      <c r="Y15" s="486"/>
      <c r="Z15" s="486"/>
      <c r="AA15" s="486"/>
      <c r="AB15" s="476"/>
      <c r="AC15" s="520">
        <v>12166</v>
      </c>
      <c r="AD15" s="521"/>
      <c r="AE15" s="521"/>
      <c r="AF15" s="521"/>
      <c r="AG15" s="563"/>
      <c r="AH15" s="520">
        <v>12502</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14350269</v>
      </c>
      <c r="BO15" s="433"/>
      <c r="BP15" s="433"/>
      <c r="BQ15" s="433"/>
      <c r="BR15" s="433"/>
      <c r="BS15" s="433"/>
      <c r="BT15" s="433"/>
      <c r="BU15" s="434"/>
      <c r="BV15" s="432">
        <v>13639117</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22.9</v>
      </c>
      <c r="AD16" s="557"/>
      <c r="AE16" s="557"/>
      <c r="AF16" s="557"/>
      <c r="AG16" s="558"/>
      <c r="AH16" s="556">
        <v>22.8</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27759966</v>
      </c>
      <c r="BO16" s="470"/>
      <c r="BP16" s="470"/>
      <c r="BQ16" s="470"/>
      <c r="BR16" s="470"/>
      <c r="BS16" s="470"/>
      <c r="BT16" s="470"/>
      <c r="BU16" s="471"/>
      <c r="BV16" s="469">
        <v>26949226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39812</v>
      </c>
      <c r="AD17" s="521"/>
      <c r="AE17" s="521"/>
      <c r="AF17" s="521"/>
      <c r="AG17" s="563"/>
      <c r="AH17" s="520">
        <v>41154</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18113351</v>
      </c>
      <c r="BO17" s="470"/>
      <c r="BP17" s="470"/>
      <c r="BQ17" s="470"/>
      <c r="BR17" s="470"/>
      <c r="BS17" s="470"/>
      <c r="BT17" s="470"/>
      <c r="BU17" s="471"/>
      <c r="BV17" s="469">
        <v>17353255</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158</v>
      </c>
      <c r="C18" s="512"/>
      <c r="D18" s="512"/>
      <c r="E18" s="584"/>
      <c r="F18" s="584"/>
      <c r="G18" s="584"/>
      <c r="H18" s="584"/>
      <c r="I18" s="584"/>
      <c r="J18" s="584"/>
      <c r="K18" s="584"/>
      <c r="L18" s="585">
        <v>213.96</v>
      </c>
      <c r="M18" s="585"/>
      <c r="N18" s="585"/>
      <c r="O18" s="585"/>
      <c r="P18" s="585"/>
      <c r="Q18" s="585"/>
      <c r="R18" s="586"/>
      <c r="S18" s="586"/>
      <c r="T18" s="586"/>
      <c r="U18" s="586"/>
      <c r="V18" s="587"/>
      <c r="W18" s="487"/>
      <c r="X18" s="488"/>
      <c r="Y18" s="488"/>
      <c r="Z18" s="488"/>
      <c r="AA18" s="488"/>
      <c r="AB18" s="479"/>
      <c r="AC18" s="588">
        <v>74.900000000000006</v>
      </c>
      <c r="AD18" s="589"/>
      <c r="AE18" s="589"/>
      <c r="AF18" s="589"/>
      <c r="AG18" s="590"/>
      <c r="AH18" s="588">
        <v>75</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32642302</v>
      </c>
      <c r="BO18" s="470"/>
      <c r="BP18" s="470"/>
      <c r="BQ18" s="470"/>
      <c r="BR18" s="470"/>
      <c r="BS18" s="470"/>
      <c r="BT18" s="470"/>
      <c r="BU18" s="471"/>
      <c r="BV18" s="469">
        <v>32786354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160</v>
      </c>
      <c r="C19" s="512"/>
      <c r="D19" s="512"/>
      <c r="E19" s="584"/>
      <c r="F19" s="584"/>
      <c r="G19" s="584"/>
      <c r="H19" s="584"/>
      <c r="I19" s="584"/>
      <c r="J19" s="584"/>
      <c r="K19" s="584"/>
      <c r="L19" s="592">
        <v>591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45400727</v>
      </c>
      <c r="BO19" s="470"/>
      <c r="BP19" s="470"/>
      <c r="BQ19" s="470"/>
      <c r="BR19" s="470"/>
      <c r="BS19" s="470"/>
      <c r="BT19" s="470"/>
      <c r="BU19" s="471"/>
      <c r="BV19" s="469">
        <v>42330410</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162</v>
      </c>
      <c r="C20" s="512"/>
      <c r="D20" s="512"/>
      <c r="E20" s="584"/>
      <c r="F20" s="584"/>
      <c r="G20" s="584"/>
      <c r="H20" s="584"/>
      <c r="I20" s="584"/>
      <c r="J20" s="584"/>
      <c r="K20" s="584"/>
      <c r="L20" s="592">
        <v>55762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73589679</v>
      </c>
      <c r="BO23" s="470"/>
      <c r="BP23" s="470"/>
      <c r="BQ23" s="470"/>
      <c r="BR23" s="470"/>
      <c r="BS23" s="470"/>
      <c r="BT23" s="470"/>
      <c r="BU23" s="471"/>
      <c r="BV23" s="469">
        <v>75433728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171</v>
      </c>
      <c r="F24" s="499"/>
      <c r="G24" s="499"/>
      <c r="H24" s="499"/>
      <c r="I24" s="499"/>
      <c r="J24" s="499"/>
      <c r="K24" s="500"/>
      <c r="L24" s="520">
        <v>1</v>
      </c>
      <c r="M24" s="521"/>
      <c r="N24" s="521"/>
      <c r="O24" s="521"/>
      <c r="P24" s="563"/>
      <c r="Q24" s="520">
        <v>9820</v>
      </c>
      <c r="R24" s="521"/>
      <c r="S24" s="521"/>
      <c r="T24" s="521"/>
      <c r="U24" s="521"/>
      <c r="V24" s="563"/>
      <c r="W24" s="622"/>
      <c r="X24" s="610"/>
      <c r="Y24" s="611"/>
      <c r="Z24" s="519" t="s">
        <v>172</v>
      </c>
      <c r="AA24" s="499"/>
      <c r="AB24" s="499"/>
      <c r="AC24" s="499"/>
      <c r="AD24" s="499"/>
      <c r="AE24" s="499"/>
      <c r="AF24" s="499"/>
      <c r="AG24" s="500"/>
      <c r="AH24" s="520">
        <v>764</v>
      </c>
      <c r="AI24" s="521"/>
      <c r="AJ24" s="521"/>
      <c r="AK24" s="521"/>
      <c r="AL24" s="563"/>
      <c r="AM24" s="520">
        <v>2416532</v>
      </c>
      <c r="AN24" s="521"/>
      <c r="AO24" s="521"/>
      <c r="AP24" s="521"/>
      <c r="AQ24" s="521"/>
      <c r="AR24" s="563"/>
      <c r="AS24" s="520">
        <v>3163</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56327823</v>
      </c>
      <c r="BO24" s="470"/>
      <c r="BP24" s="470"/>
      <c r="BQ24" s="470"/>
      <c r="BR24" s="470"/>
      <c r="BS24" s="470"/>
      <c r="BT24" s="470"/>
      <c r="BU24" s="471"/>
      <c r="BV24" s="469">
        <v>57292219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174</v>
      </c>
      <c r="F25" s="499"/>
      <c r="G25" s="499"/>
      <c r="H25" s="499"/>
      <c r="I25" s="499"/>
      <c r="J25" s="499"/>
      <c r="K25" s="500"/>
      <c r="L25" s="520">
        <v>2</v>
      </c>
      <c r="M25" s="521"/>
      <c r="N25" s="521"/>
      <c r="O25" s="521"/>
      <c r="P25" s="563"/>
      <c r="Q25" s="520">
        <v>8000</v>
      </c>
      <c r="R25" s="521"/>
      <c r="S25" s="521"/>
      <c r="T25" s="521"/>
      <c r="U25" s="521"/>
      <c r="V25" s="563"/>
      <c r="W25" s="622"/>
      <c r="X25" s="610"/>
      <c r="Y25" s="611"/>
      <c r="Z25" s="519" t="s">
        <v>175</v>
      </c>
      <c r="AA25" s="499"/>
      <c r="AB25" s="499"/>
      <c r="AC25" s="499"/>
      <c r="AD25" s="499"/>
      <c r="AE25" s="499"/>
      <c r="AF25" s="499"/>
      <c r="AG25" s="500"/>
      <c r="AH25" s="520" t="s">
        <v>138</v>
      </c>
      <c r="AI25" s="521"/>
      <c r="AJ25" s="521"/>
      <c r="AK25" s="521"/>
      <c r="AL25" s="563"/>
      <c r="AM25" s="520" t="s">
        <v>138</v>
      </c>
      <c r="AN25" s="521"/>
      <c r="AO25" s="521"/>
      <c r="AP25" s="521"/>
      <c r="AQ25" s="521"/>
      <c r="AR25" s="563"/>
      <c r="AS25" s="520" t="s">
        <v>128</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4395882</v>
      </c>
      <c r="BO25" s="433"/>
      <c r="BP25" s="433"/>
      <c r="BQ25" s="433"/>
      <c r="BR25" s="433"/>
      <c r="BS25" s="433"/>
      <c r="BT25" s="433"/>
      <c r="BU25" s="434"/>
      <c r="BV25" s="432">
        <v>4351100</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177</v>
      </c>
      <c r="F26" s="499"/>
      <c r="G26" s="499"/>
      <c r="H26" s="499"/>
      <c r="I26" s="499"/>
      <c r="J26" s="499"/>
      <c r="K26" s="500"/>
      <c r="L26" s="520">
        <v>1</v>
      </c>
      <c r="M26" s="521"/>
      <c r="N26" s="521"/>
      <c r="O26" s="521"/>
      <c r="P26" s="563"/>
      <c r="Q26" s="520">
        <v>7010</v>
      </c>
      <c r="R26" s="521"/>
      <c r="S26" s="521"/>
      <c r="T26" s="521"/>
      <c r="U26" s="521"/>
      <c r="V26" s="563"/>
      <c r="W26" s="622"/>
      <c r="X26" s="610"/>
      <c r="Y26" s="611"/>
      <c r="Z26" s="519" t="s">
        <v>178</v>
      </c>
      <c r="AA26" s="632"/>
      <c r="AB26" s="632"/>
      <c r="AC26" s="632"/>
      <c r="AD26" s="632"/>
      <c r="AE26" s="632"/>
      <c r="AF26" s="632"/>
      <c r="AG26" s="633"/>
      <c r="AH26" s="520">
        <v>55</v>
      </c>
      <c r="AI26" s="521"/>
      <c r="AJ26" s="521"/>
      <c r="AK26" s="521"/>
      <c r="AL26" s="563"/>
      <c r="AM26" s="520">
        <v>181720</v>
      </c>
      <c r="AN26" s="521"/>
      <c r="AO26" s="521"/>
      <c r="AP26" s="521"/>
      <c r="AQ26" s="521"/>
      <c r="AR26" s="563"/>
      <c r="AS26" s="520">
        <v>3304</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138</v>
      </c>
      <c r="BO26" s="470"/>
      <c r="BP26" s="470"/>
      <c r="BQ26" s="470"/>
      <c r="BR26" s="470"/>
      <c r="BS26" s="470"/>
      <c r="BT26" s="470"/>
      <c r="BU26" s="471"/>
      <c r="BV26" s="469" t="s">
        <v>128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180</v>
      </c>
      <c r="F27" s="499"/>
      <c r="G27" s="499"/>
      <c r="H27" s="499"/>
      <c r="I27" s="499"/>
      <c r="J27" s="499"/>
      <c r="K27" s="500"/>
      <c r="L27" s="520">
        <v>1</v>
      </c>
      <c r="M27" s="521"/>
      <c r="N27" s="521"/>
      <c r="O27" s="521"/>
      <c r="P27" s="563"/>
      <c r="Q27" s="520">
        <v>5760</v>
      </c>
      <c r="R27" s="521"/>
      <c r="S27" s="521"/>
      <c r="T27" s="521"/>
      <c r="U27" s="521"/>
      <c r="V27" s="563"/>
      <c r="W27" s="622"/>
      <c r="X27" s="610"/>
      <c r="Y27" s="611"/>
      <c r="Z27" s="519" t="s">
        <v>181</v>
      </c>
      <c r="AA27" s="499"/>
      <c r="AB27" s="499"/>
      <c r="AC27" s="499"/>
      <c r="AD27" s="499"/>
      <c r="AE27" s="499"/>
      <c r="AF27" s="499"/>
      <c r="AG27" s="500"/>
      <c r="AH27" s="520">
        <v>9</v>
      </c>
      <c r="AI27" s="521"/>
      <c r="AJ27" s="521"/>
      <c r="AK27" s="521"/>
      <c r="AL27" s="563"/>
      <c r="AM27" s="520">
        <v>27801</v>
      </c>
      <c r="AN27" s="521"/>
      <c r="AO27" s="521"/>
      <c r="AP27" s="521"/>
      <c r="AQ27" s="521"/>
      <c r="AR27" s="563"/>
      <c r="AS27" s="520">
        <v>3089</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1914867</v>
      </c>
      <c r="BO27" s="646"/>
      <c r="BP27" s="646"/>
      <c r="BQ27" s="646"/>
      <c r="BR27" s="646"/>
      <c r="BS27" s="646"/>
      <c r="BT27" s="646"/>
      <c r="BU27" s="647"/>
      <c r="BV27" s="645">
        <v>1914155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183</v>
      </c>
      <c r="F28" s="499"/>
      <c r="G28" s="499"/>
      <c r="H28" s="499"/>
      <c r="I28" s="499"/>
      <c r="J28" s="499"/>
      <c r="K28" s="500"/>
      <c r="L28" s="520">
        <v>1</v>
      </c>
      <c r="M28" s="521"/>
      <c r="N28" s="521"/>
      <c r="O28" s="521"/>
      <c r="P28" s="563"/>
      <c r="Q28" s="520">
        <v>4960</v>
      </c>
      <c r="R28" s="521"/>
      <c r="S28" s="521"/>
      <c r="T28" s="521"/>
      <c r="U28" s="521"/>
      <c r="V28" s="563"/>
      <c r="W28" s="622"/>
      <c r="X28" s="610"/>
      <c r="Y28" s="611"/>
      <c r="Z28" s="519" t="s">
        <v>184</v>
      </c>
      <c r="AA28" s="499"/>
      <c r="AB28" s="499"/>
      <c r="AC28" s="499"/>
      <c r="AD28" s="499"/>
      <c r="AE28" s="499"/>
      <c r="AF28" s="499"/>
      <c r="AG28" s="500"/>
      <c r="AH28" s="520" t="s">
        <v>138</v>
      </c>
      <c r="AI28" s="521"/>
      <c r="AJ28" s="521"/>
      <c r="AK28" s="521"/>
      <c r="AL28" s="563"/>
      <c r="AM28" s="520" t="s">
        <v>138</v>
      </c>
      <c r="AN28" s="521"/>
      <c r="AO28" s="521"/>
      <c r="AP28" s="521"/>
      <c r="AQ28" s="521"/>
      <c r="AR28" s="563"/>
      <c r="AS28" s="520" t="s">
        <v>185</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8487440</v>
      </c>
      <c r="BO28" s="433"/>
      <c r="BP28" s="433"/>
      <c r="BQ28" s="433"/>
      <c r="BR28" s="433"/>
      <c r="BS28" s="433"/>
      <c r="BT28" s="433"/>
      <c r="BU28" s="434"/>
      <c r="BV28" s="432">
        <v>8627470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187</v>
      </c>
      <c r="F29" s="499"/>
      <c r="G29" s="499"/>
      <c r="H29" s="499"/>
      <c r="I29" s="499"/>
      <c r="J29" s="499"/>
      <c r="K29" s="500"/>
      <c r="L29" s="520">
        <v>26</v>
      </c>
      <c r="M29" s="521"/>
      <c r="N29" s="521"/>
      <c r="O29" s="521"/>
      <c r="P29" s="563"/>
      <c r="Q29" s="520">
        <v>4600</v>
      </c>
      <c r="R29" s="521"/>
      <c r="S29" s="521"/>
      <c r="T29" s="521"/>
      <c r="U29" s="521"/>
      <c r="V29" s="563"/>
      <c r="W29" s="623"/>
      <c r="X29" s="624"/>
      <c r="Y29" s="625"/>
      <c r="Z29" s="519" t="s">
        <v>188</v>
      </c>
      <c r="AA29" s="499"/>
      <c r="AB29" s="499"/>
      <c r="AC29" s="499"/>
      <c r="AD29" s="499"/>
      <c r="AE29" s="499"/>
      <c r="AF29" s="499"/>
      <c r="AG29" s="500"/>
      <c r="AH29" s="520">
        <v>773</v>
      </c>
      <c r="AI29" s="521"/>
      <c r="AJ29" s="521"/>
      <c r="AK29" s="521"/>
      <c r="AL29" s="563"/>
      <c r="AM29" s="520">
        <v>2444333</v>
      </c>
      <c r="AN29" s="521"/>
      <c r="AO29" s="521"/>
      <c r="AP29" s="521"/>
      <c r="AQ29" s="521"/>
      <c r="AR29" s="563"/>
      <c r="AS29" s="520">
        <v>3162</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6794518</v>
      </c>
      <c r="BO29" s="470"/>
      <c r="BP29" s="470"/>
      <c r="BQ29" s="470"/>
      <c r="BR29" s="470"/>
      <c r="BS29" s="470"/>
      <c r="BT29" s="470"/>
      <c r="BU29" s="471"/>
      <c r="BV29" s="469">
        <v>7476357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100.2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9015191</v>
      </c>
      <c r="BO30" s="646"/>
      <c r="BP30" s="646"/>
      <c r="BQ30" s="646"/>
      <c r="BR30" s="646"/>
      <c r="BS30" s="646"/>
      <c r="BT30" s="646"/>
      <c r="BU30" s="647"/>
      <c r="BV30" s="645">
        <v>8167094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200</v>
      </c>
      <c r="X33" s="458"/>
      <c r="Y33" s="458"/>
      <c r="Z33" s="458"/>
      <c r="AA33" s="458"/>
      <c r="AB33" s="458"/>
      <c r="AC33" s="458"/>
      <c r="AD33" s="458"/>
      <c r="AE33" s="458"/>
      <c r="AF33" s="458"/>
      <c r="AG33" s="458"/>
      <c r="AH33" s="458"/>
      <c r="AI33" s="458"/>
      <c r="AJ33" s="458"/>
      <c r="AK33" s="458"/>
      <c r="AL33" s="216"/>
      <c r="AM33" s="493" t="s">
        <v>197</v>
      </c>
      <c r="AN33" s="493"/>
      <c r="AO33" s="458" t="s">
        <v>198</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197</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5</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10</v>
      </c>
      <c r="AN34" s="658"/>
      <c r="AO34" s="659" t="str">
        <f>IF('各会計、関係団体の財政状況及び健全化判断比率'!B33="","",'各会計、関係団体の財政状況及び健全化判断比率'!B33)</f>
        <v>水道事業会計</v>
      </c>
      <c r="AP34" s="659"/>
      <c r="AQ34" s="659"/>
      <c r="AR34" s="659"/>
      <c r="AS34" s="659"/>
      <c r="AT34" s="659"/>
      <c r="AU34" s="659"/>
      <c r="AV34" s="659"/>
      <c r="AW34" s="659"/>
      <c r="AX34" s="659"/>
      <c r="AY34" s="659"/>
      <c r="AZ34" s="659"/>
      <c r="BA34" s="659"/>
      <c r="BB34" s="659"/>
      <c r="BC34" s="659"/>
      <c r="BD34" s="214"/>
      <c r="BE34" s="658">
        <f>IF(BG34="","",MAX(C34:D43,U34:V43,AM34:AN43)+1)</f>
        <v>14</v>
      </c>
      <c r="BF34" s="658"/>
      <c r="BG34" s="659" t="str">
        <f>IF('各会計、関係団体の財政状況及び健全化判断比率'!B37="","",'各会計、関係団体の財政状況及び健全化判断比率'!B37)</f>
        <v>地方卸売市場事業特別会計</v>
      </c>
      <c r="BH34" s="659"/>
      <c r="BI34" s="659"/>
      <c r="BJ34" s="659"/>
      <c r="BK34" s="659"/>
      <c r="BL34" s="659"/>
      <c r="BM34" s="659"/>
      <c r="BN34" s="659"/>
      <c r="BO34" s="659"/>
      <c r="BP34" s="659"/>
      <c r="BQ34" s="659"/>
      <c r="BR34" s="659"/>
      <c r="BS34" s="659"/>
      <c r="BT34" s="659"/>
      <c r="BU34" s="659"/>
      <c r="BV34" s="214"/>
      <c r="BW34" s="658">
        <f>IF(BY34="","",MAX(C34:D43,U34:V43,AM34:AN43,BE34:BF43)+1)</f>
        <v>17</v>
      </c>
      <c r="BX34" s="658"/>
      <c r="BY34" s="659" t="str">
        <f>IF('各会計、関係団体の財政状況及び健全化判断比率'!B68="","",'各会計、関係団体の財政状況及び健全化判断比率'!B68)</f>
        <v>福岡県市町村職員退職手当組合（一般会計）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25</v>
      </c>
      <c r="CP34" s="658"/>
      <c r="CQ34" s="659" t="str">
        <f>IF('各会計、関係団体の財政状況及び健全化判断比率'!BS7="","",'各会計、関係団体の財政状況及び健全化判断比率'!BS7)</f>
        <v>飯塚市教育文化振興事業団</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学校給食事業特別会計</v>
      </c>
      <c r="F35" s="659"/>
      <c r="G35" s="659"/>
      <c r="H35" s="659"/>
      <c r="I35" s="659"/>
      <c r="J35" s="659"/>
      <c r="K35" s="659"/>
      <c r="L35" s="659"/>
      <c r="M35" s="659"/>
      <c r="N35" s="659"/>
      <c r="O35" s="659"/>
      <c r="P35" s="659"/>
      <c r="Q35" s="659"/>
      <c r="R35" s="659"/>
      <c r="S35" s="659"/>
      <c r="T35" s="214"/>
      <c r="U35" s="658">
        <f>IF(W35="","",U34+1)</f>
        <v>6</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11</v>
      </c>
      <c r="AN35" s="658"/>
      <c r="AO35" s="659" t="str">
        <f>IF('各会計、関係団体の財政状況及び健全化判断比率'!B34="","",'各会計、関係団体の財政状況及び健全化判断比率'!B34)</f>
        <v>工業用水道事業会計</v>
      </c>
      <c r="AP35" s="659"/>
      <c r="AQ35" s="659"/>
      <c r="AR35" s="659"/>
      <c r="AS35" s="659"/>
      <c r="AT35" s="659"/>
      <c r="AU35" s="659"/>
      <c r="AV35" s="659"/>
      <c r="AW35" s="659"/>
      <c r="AX35" s="659"/>
      <c r="AY35" s="659"/>
      <c r="AZ35" s="659"/>
      <c r="BA35" s="659"/>
      <c r="BB35" s="659"/>
      <c r="BC35" s="659"/>
      <c r="BD35" s="214"/>
      <c r="BE35" s="658">
        <f t="shared" ref="BE35:BE43" si="1">IF(BG35="","",BE34+1)</f>
        <v>15</v>
      </c>
      <c r="BF35" s="658"/>
      <c r="BG35" s="659" t="str">
        <f>IF('各会計、関係団体の財政状況及び健全化判断比率'!B38="","",'各会計、関係団体の財政状況及び健全化判断比率'!B38)</f>
        <v>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18</v>
      </c>
      <c r="BX35" s="658"/>
      <c r="BY35" s="659" t="str">
        <f>IF('各会計、関係団体の財政状況及び健全化判断比率'!B69="","",'各会計、関係団体の財政状況及び健全化判断比率'!B69)</f>
        <v>福岡県市町村職員退職手当組合（基金特別会計）</v>
      </c>
      <c r="BZ35" s="659"/>
      <c r="CA35" s="659"/>
      <c r="CB35" s="659"/>
      <c r="CC35" s="659"/>
      <c r="CD35" s="659"/>
      <c r="CE35" s="659"/>
      <c r="CF35" s="659"/>
      <c r="CG35" s="659"/>
      <c r="CH35" s="659"/>
      <c r="CI35" s="659"/>
      <c r="CJ35" s="659"/>
      <c r="CK35" s="659"/>
      <c r="CL35" s="659"/>
      <c r="CM35" s="659"/>
      <c r="CN35" s="214"/>
      <c r="CO35" s="658">
        <f t="shared" ref="CO35:CO43" si="3">IF(CQ35="","",CO34+1)</f>
        <v>26</v>
      </c>
      <c r="CP35" s="658"/>
      <c r="CQ35" s="659" t="str">
        <f>IF('各会計、関係団体の財政状況及び健全化判断比率'!BS8="","",'各会計、関係団体の財政状況及び健全化判断比率'!BS8)</f>
        <v>福岡ソフトウェアセンター</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住宅新築資金等貸付特別会計</v>
      </c>
      <c r="F36" s="659"/>
      <c r="G36" s="659"/>
      <c r="H36" s="659"/>
      <c r="I36" s="659"/>
      <c r="J36" s="659"/>
      <c r="K36" s="659"/>
      <c r="L36" s="659"/>
      <c r="M36" s="659"/>
      <c r="N36" s="659"/>
      <c r="O36" s="659"/>
      <c r="P36" s="659"/>
      <c r="Q36" s="659"/>
      <c r="R36" s="659"/>
      <c r="S36" s="659"/>
      <c r="T36" s="214"/>
      <c r="U36" s="658">
        <f t="shared" ref="U36:U43" si="4">IF(W36="","",U35+1)</f>
        <v>7</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f t="shared" si="0"/>
        <v>12</v>
      </c>
      <c r="AN36" s="658"/>
      <c r="AO36" s="659" t="str">
        <f>IF('各会計、関係団体の財政状況及び健全化判断比率'!B35="","",'各会計、関係団体の財政状況及び健全化判断比率'!B35)</f>
        <v>飯塚市立病院事業会計</v>
      </c>
      <c r="AP36" s="659"/>
      <c r="AQ36" s="659"/>
      <c r="AR36" s="659"/>
      <c r="AS36" s="659"/>
      <c r="AT36" s="659"/>
      <c r="AU36" s="659"/>
      <c r="AV36" s="659"/>
      <c r="AW36" s="659"/>
      <c r="AX36" s="659"/>
      <c r="AY36" s="659"/>
      <c r="AZ36" s="659"/>
      <c r="BA36" s="659"/>
      <c r="BB36" s="659"/>
      <c r="BC36" s="659"/>
      <c r="BD36" s="214"/>
      <c r="BE36" s="658">
        <f t="shared" si="1"/>
        <v>16</v>
      </c>
      <c r="BF36" s="658"/>
      <c r="BG36" s="659" t="str">
        <f>IF('各会計、関係団体の財政状況及び健全化判断比率'!B39="","",'各会計、関係団体の財政状況及び健全化判断比率'!B39)</f>
        <v>工業用地造成事業特別会計</v>
      </c>
      <c r="BH36" s="659"/>
      <c r="BI36" s="659"/>
      <c r="BJ36" s="659"/>
      <c r="BK36" s="659"/>
      <c r="BL36" s="659"/>
      <c r="BM36" s="659"/>
      <c r="BN36" s="659"/>
      <c r="BO36" s="659"/>
      <c r="BP36" s="659"/>
      <c r="BQ36" s="659"/>
      <c r="BR36" s="659"/>
      <c r="BS36" s="659"/>
      <c r="BT36" s="659"/>
      <c r="BU36" s="659"/>
      <c r="BV36" s="214"/>
      <c r="BW36" s="658">
        <f t="shared" si="2"/>
        <v>19</v>
      </c>
      <c r="BX36" s="658"/>
      <c r="BY36" s="659" t="str">
        <f>IF('各会計、関係団体の財政状況及び健全化判断比率'!B70="","",'各会計、関係団体の財政状況及び健全化判断比率'!B70)</f>
        <v>飯塚地区消防組合（一般会計）</v>
      </c>
      <c r="BZ36" s="659"/>
      <c r="CA36" s="659"/>
      <c r="CB36" s="659"/>
      <c r="CC36" s="659"/>
      <c r="CD36" s="659"/>
      <c r="CE36" s="659"/>
      <c r="CF36" s="659"/>
      <c r="CG36" s="659"/>
      <c r="CH36" s="659"/>
      <c r="CI36" s="659"/>
      <c r="CJ36" s="659"/>
      <c r="CK36" s="659"/>
      <c r="CL36" s="659"/>
      <c r="CM36" s="659"/>
      <c r="CN36" s="214"/>
      <c r="CO36" s="658">
        <f t="shared" si="3"/>
        <v>27</v>
      </c>
      <c r="CP36" s="658"/>
      <c r="CQ36" s="659" t="str">
        <f>IF('各会計、関係団体の財政状況及び健全化判断比率'!BS9="","",'各会計、関係団体の財政状況及び健全化判断比率'!BS9)</f>
        <v>サンビレッジ茜</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f>IF(E37="","",C36+1)</f>
        <v>4</v>
      </c>
      <c r="D37" s="658"/>
      <c r="E37" s="659" t="str">
        <f>IF('各会計、関係団体の財政状況及び健全化判断比率'!B10="","",'各会計、関係団体の財政状況及び健全化判断比率'!B10)</f>
        <v>汚水処理事業特別会計</v>
      </c>
      <c r="F37" s="659"/>
      <c r="G37" s="659"/>
      <c r="H37" s="659"/>
      <c r="I37" s="659"/>
      <c r="J37" s="659"/>
      <c r="K37" s="659"/>
      <c r="L37" s="659"/>
      <c r="M37" s="659"/>
      <c r="N37" s="659"/>
      <c r="O37" s="659"/>
      <c r="P37" s="659"/>
      <c r="Q37" s="659"/>
      <c r="R37" s="659"/>
      <c r="S37" s="659"/>
      <c r="T37" s="214"/>
      <c r="U37" s="658">
        <f t="shared" si="4"/>
        <v>8</v>
      </c>
      <c r="V37" s="658"/>
      <c r="W37" s="659" t="str">
        <f>IF('各会計、関係団体の財政状況及び健全化判断比率'!B31="","",'各会計、関係団体の財政状況及び健全化判断比率'!B31)</f>
        <v>駐車場事業特別会計</v>
      </c>
      <c r="X37" s="659"/>
      <c r="Y37" s="659"/>
      <c r="Z37" s="659"/>
      <c r="AA37" s="659"/>
      <c r="AB37" s="659"/>
      <c r="AC37" s="659"/>
      <c r="AD37" s="659"/>
      <c r="AE37" s="659"/>
      <c r="AF37" s="659"/>
      <c r="AG37" s="659"/>
      <c r="AH37" s="659"/>
      <c r="AI37" s="659"/>
      <c r="AJ37" s="659"/>
      <c r="AK37" s="659"/>
      <c r="AL37" s="214"/>
      <c r="AM37" s="658">
        <f t="shared" si="0"/>
        <v>13</v>
      </c>
      <c r="AN37" s="658"/>
      <c r="AO37" s="659" t="str">
        <f>IF('各会計、関係団体の財政状況及び健全化判断比率'!B36="","",'各会計、関係団体の財政状況及び健全化判断比率'!B36)</f>
        <v>下水道事業会計</v>
      </c>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20</v>
      </c>
      <c r="BX37" s="658"/>
      <c r="BY37" s="659" t="str">
        <f>IF('各会計、関係団体の財政状況及び健全化判断比率'!B71="","",'各会計、関係団体の財政状況及び健全化判断比率'!B71)</f>
        <v>福岡県自治振興組合（一般会計）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f t="shared" si="4"/>
        <v>9</v>
      </c>
      <c r="V38" s="658"/>
      <c r="W38" s="659" t="str">
        <f>IF('各会計、関係団体の財政状況及び健全化判断比率'!B32="","",'各会計、関係団体の財政状況及び健全化判断比率'!B32)</f>
        <v>小型自動車競走事業特別会計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21</v>
      </c>
      <c r="BX38" s="658"/>
      <c r="BY38" s="659" t="str">
        <f>IF('各会計、関係団体の財政状況及び健全化判断比率'!B72="","",'各会計、関係団体の財政状況及び健全化判断比率'!B72)</f>
        <v>福岡県自治振興組合（公文書館事業特別会計）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22</v>
      </c>
      <c r="BX39" s="658"/>
      <c r="BY39" s="659" t="str">
        <f>IF('各会計、関係団体の財政状況及び健全化判断比率'!B73="","",'各会計、関係団体の財政状況及び健全化判断比率'!B73)</f>
        <v>福岡県後期高齢者医療広域連合（一般会計）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23</v>
      </c>
      <c r="BX40" s="658"/>
      <c r="BY40" s="659" t="str">
        <f>IF('各会計、関係団体の財政状況及び健全化判断比率'!B74="","",'各会計、関係団体の財政状況及び健全化判断比率'!B74)</f>
        <v>福岡県後期高齢者医療広域連合（後期高齢者医療特別会計）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24</v>
      </c>
      <c r="BX41" s="658"/>
      <c r="BY41" s="659" t="str">
        <f>IF('各会計、関係団体の財政状況及び健全化判断比率'!B75="","",'各会計、関係団体の財政状況及び健全化判断比率'!B75)</f>
        <v>ふくおか県央環境広域施設組合（一般会計）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F+S83ZGqht+TFdBv2C5HGTPd/RRSqDK71AbrNCaEDqiy5Jtw2afvyevQSWyChDa+8ogBBBww7Irt6Sgmr7oLBQ==" saltValue="lNtg9J3s3ACeTS1zi+Uzq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50" t="s">
        <v>575</v>
      </c>
      <c r="D34" s="1250"/>
      <c r="E34" s="1251"/>
      <c r="F34" s="32" t="s">
        <v>576</v>
      </c>
      <c r="G34" s="33" t="s">
        <v>577</v>
      </c>
      <c r="H34" s="33" t="s">
        <v>578</v>
      </c>
      <c r="I34" s="33" t="s">
        <v>579</v>
      </c>
      <c r="J34" s="34" t="s">
        <v>580</v>
      </c>
      <c r="K34" s="22"/>
      <c r="L34" s="22"/>
      <c r="M34" s="22"/>
      <c r="N34" s="22"/>
      <c r="O34" s="22"/>
      <c r="P34" s="22"/>
    </row>
    <row r="35" spans="1:16" ht="39" customHeight="1">
      <c r="A35" s="22"/>
      <c r="B35" s="35"/>
      <c r="C35" s="1244" t="s">
        <v>581</v>
      </c>
      <c r="D35" s="1245"/>
      <c r="E35" s="1246"/>
      <c r="F35" s="36">
        <v>6.07</v>
      </c>
      <c r="G35" s="37">
        <v>5.95</v>
      </c>
      <c r="H35" s="37">
        <v>4.3499999999999996</v>
      </c>
      <c r="I35" s="37">
        <v>4.22</v>
      </c>
      <c r="J35" s="38">
        <v>4.33</v>
      </c>
      <c r="K35" s="22"/>
      <c r="L35" s="22"/>
      <c r="M35" s="22"/>
      <c r="N35" s="22"/>
      <c r="O35" s="22"/>
      <c r="P35" s="22"/>
    </row>
    <row r="36" spans="1:16" ht="39" customHeight="1">
      <c r="A36" s="22"/>
      <c r="B36" s="35"/>
      <c r="C36" s="1244" t="s">
        <v>582</v>
      </c>
      <c r="D36" s="1245"/>
      <c r="E36" s="1246"/>
      <c r="F36" s="36">
        <v>1.79</v>
      </c>
      <c r="G36" s="37">
        <v>4.91</v>
      </c>
      <c r="H36" s="37">
        <v>4.2</v>
      </c>
      <c r="I36" s="37">
        <v>3.03</v>
      </c>
      <c r="J36" s="38">
        <v>3.29</v>
      </c>
      <c r="K36" s="22"/>
      <c r="L36" s="22"/>
      <c r="M36" s="22"/>
      <c r="N36" s="22"/>
      <c r="O36" s="22"/>
      <c r="P36" s="22"/>
    </row>
    <row r="37" spans="1:16" ht="39" customHeight="1">
      <c r="A37" s="22"/>
      <c r="B37" s="35"/>
      <c r="C37" s="1244" t="s">
        <v>583</v>
      </c>
      <c r="D37" s="1245"/>
      <c r="E37" s="1246"/>
      <c r="F37" s="36">
        <v>2.38</v>
      </c>
      <c r="G37" s="37">
        <v>2.65</v>
      </c>
      <c r="H37" s="37">
        <v>2.57</v>
      </c>
      <c r="I37" s="37">
        <v>2.79</v>
      </c>
      <c r="J37" s="38">
        <v>3.09</v>
      </c>
      <c r="K37" s="22"/>
      <c r="L37" s="22"/>
      <c r="M37" s="22"/>
      <c r="N37" s="22"/>
      <c r="O37" s="22"/>
      <c r="P37" s="22"/>
    </row>
    <row r="38" spans="1:16" ht="39" customHeight="1">
      <c r="A38" s="22"/>
      <c r="B38" s="35"/>
      <c r="C38" s="1244" t="s">
        <v>584</v>
      </c>
      <c r="D38" s="1245"/>
      <c r="E38" s="1246"/>
      <c r="F38" s="36">
        <v>4.26</v>
      </c>
      <c r="G38" s="37">
        <v>4.04</v>
      </c>
      <c r="H38" s="37">
        <v>4.03</v>
      </c>
      <c r="I38" s="37">
        <v>0.28000000000000003</v>
      </c>
      <c r="J38" s="38">
        <v>0.38</v>
      </c>
      <c r="K38" s="22"/>
      <c r="L38" s="22"/>
      <c r="M38" s="22"/>
      <c r="N38" s="22"/>
      <c r="O38" s="22"/>
      <c r="P38" s="22"/>
    </row>
    <row r="39" spans="1:16" ht="39" customHeight="1">
      <c r="A39" s="22"/>
      <c r="B39" s="35"/>
      <c r="C39" s="1244" t="s">
        <v>585</v>
      </c>
      <c r="D39" s="1245"/>
      <c r="E39" s="1246"/>
      <c r="F39" s="36">
        <v>0</v>
      </c>
      <c r="G39" s="37">
        <v>0</v>
      </c>
      <c r="H39" s="37">
        <v>0</v>
      </c>
      <c r="I39" s="37">
        <v>0</v>
      </c>
      <c r="J39" s="38">
        <v>0.37</v>
      </c>
      <c r="K39" s="22"/>
      <c r="L39" s="22"/>
      <c r="M39" s="22"/>
      <c r="N39" s="22"/>
      <c r="O39" s="22"/>
      <c r="P39" s="22"/>
    </row>
    <row r="40" spans="1:16" ht="39" customHeight="1">
      <c r="A40" s="22"/>
      <c r="B40" s="35"/>
      <c r="C40" s="1244" t="s">
        <v>586</v>
      </c>
      <c r="D40" s="1245"/>
      <c r="E40" s="1246"/>
      <c r="F40" s="36">
        <v>1.55</v>
      </c>
      <c r="G40" s="37">
        <v>1.87</v>
      </c>
      <c r="H40" s="37">
        <v>1.27</v>
      </c>
      <c r="I40" s="37">
        <v>0.42</v>
      </c>
      <c r="J40" s="38">
        <v>0.27</v>
      </c>
      <c r="K40" s="22"/>
      <c r="L40" s="22"/>
      <c r="M40" s="22"/>
      <c r="N40" s="22"/>
      <c r="O40" s="22"/>
      <c r="P40" s="22"/>
    </row>
    <row r="41" spans="1:16" ht="39" customHeight="1">
      <c r="A41" s="22"/>
      <c r="B41" s="35"/>
      <c r="C41" s="1244" t="s">
        <v>587</v>
      </c>
      <c r="D41" s="1245"/>
      <c r="E41" s="1246"/>
      <c r="F41" s="36" t="s">
        <v>525</v>
      </c>
      <c r="G41" s="37" t="s">
        <v>525</v>
      </c>
      <c r="H41" s="37" t="s">
        <v>525</v>
      </c>
      <c r="I41" s="37">
        <v>0.15</v>
      </c>
      <c r="J41" s="38">
        <v>0.16</v>
      </c>
      <c r="K41" s="22"/>
      <c r="L41" s="22"/>
      <c r="M41" s="22"/>
      <c r="N41" s="22"/>
      <c r="O41" s="22"/>
      <c r="P41" s="22"/>
    </row>
    <row r="42" spans="1:16" ht="39" customHeight="1">
      <c r="A42" s="22"/>
      <c r="B42" s="39"/>
      <c r="C42" s="1244" t="s">
        <v>588</v>
      </c>
      <c r="D42" s="1245"/>
      <c r="E42" s="1246"/>
      <c r="F42" s="36" t="s">
        <v>525</v>
      </c>
      <c r="G42" s="37" t="s">
        <v>525</v>
      </c>
      <c r="H42" s="37" t="s">
        <v>525</v>
      </c>
      <c r="I42" s="37" t="s">
        <v>525</v>
      </c>
      <c r="J42" s="38" t="s">
        <v>525</v>
      </c>
      <c r="K42" s="22"/>
      <c r="L42" s="22"/>
      <c r="M42" s="22"/>
      <c r="N42" s="22"/>
      <c r="O42" s="22"/>
      <c r="P42" s="22"/>
    </row>
    <row r="43" spans="1:16" ht="39" customHeight="1" thickBot="1">
      <c r="A43" s="22"/>
      <c r="B43" s="40"/>
      <c r="C43" s="1247" t="s">
        <v>589</v>
      </c>
      <c r="D43" s="1248"/>
      <c r="E43" s="1249"/>
      <c r="F43" s="41">
        <v>0.78</v>
      </c>
      <c r="G43" s="42">
        <v>1.04</v>
      </c>
      <c r="H43" s="42">
        <v>1.24</v>
      </c>
      <c r="I43" s="42">
        <v>0.26</v>
      </c>
      <c r="J43" s="43">
        <v>0.33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XUVIcX1uBztFXMZNgCN0XnVuRi3yrb/6ynGHU8elpeuMmIVDZG3sTnE5gm9lG5T518y7hl8Po0EkAOmN62oxw==" saltValue="j65DElmYbygCW0iZ9JD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52" t="s">
        <v>11</v>
      </c>
      <c r="C45" s="1253"/>
      <c r="D45" s="58"/>
      <c r="E45" s="1258" t="s">
        <v>12</v>
      </c>
      <c r="F45" s="1258"/>
      <c r="G45" s="1258"/>
      <c r="H45" s="1258"/>
      <c r="I45" s="1258"/>
      <c r="J45" s="1259"/>
      <c r="K45" s="59">
        <v>6120</v>
      </c>
      <c r="L45" s="60">
        <v>6195</v>
      </c>
      <c r="M45" s="60">
        <v>6698</v>
      </c>
      <c r="N45" s="60">
        <v>6869</v>
      </c>
      <c r="O45" s="61">
        <v>6901</v>
      </c>
      <c r="P45" s="48"/>
      <c r="Q45" s="48"/>
      <c r="R45" s="48"/>
      <c r="S45" s="48"/>
      <c r="T45" s="48"/>
      <c r="U45" s="48"/>
    </row>
    <row r="46" spans="1:21" ht="30.75" customHeight="1">
      <c r="A46" s="48"/>
      <c r="B46" s="1254"/>
      <c r="C46" s="1255"/>
      <c r="D46" s="62"/>
      <c r="E46" s="1260" t="s">
        <v>13</v>
      </c>
      <c r="F46" s="1260"/>
      <c r="G46" s="1260"/>
      <c r="H46" s="1260"/>
      <c r="I46" s="1260"/>
      <c r="J46" s="1261"/>
      <c r="K46" s="63" t="s">
        <v>525</v>
      </c>
      <c r="L46" s="64" t="s">
        <v>525</v>
      </c>
      <c r="M46" s="64" t="s">
        <v>525</v>
      </c>
      <c r="N46" s="64" t="s">
        <v>525</v>
      </c>
      <c r="O46" s="65" t="s">
        <v>525</v>
      </c>
      <c r="P46" s="48"/>
      <c r="Q46" s="48"/>
      <c r="R46" s="48"/>
      <c r="S46" s="48"/>
      <c r="T46" s="48"/>
      <c r="U46" s="48"/>
    </row>
    <row r="47" spans="1:21" ht="30.75" customHeight="1">
      <c r="A47" s="48"/>
      <c r="B47" s="1254"/>
      <c r="C47" s="1255"/>
      <c r="D47" s="62"/>
      <c r="E47" s="1260" t="s">
        <v>14</v>
      </c>
      <c r="F47" s="1260"/>
      <c r="G47" s="1260"/>
      <c r="H47" s="1260"/>
      <c r="I47" s="1260"/>
      <c r="J47" s="1261"/>
      <c r="K47" s="63" t="s">
        <v>525</v>
      </c>
      <c r="L47" s="64" t="s">
        <v>525</v>
      </c>
      <c r="M47" s="64" t="s">
        <v>525</v>
      </c>
      <c r="N47" s="64" t="s">
        <v>525</v>
      </c>
      <c r="O47" s="65" t="s">
        <v>525</v>
      </c>
      <c r="P47" s="48"/>
      <c r="Q47" s="48"/>
      <c r="R47" s="48"/>
      <c r="S47" s="48"/>
      <c r="T47" s="48"/>
      <c r="U47" s="48"/>
    </row>
    <row r="48" spans="1:21" ht="30.75" customHeight="1">
      <c r="A48" s="48"/>
      <c r="B48" s="1254"/>
      <c r="C48" s="1255"/>
      <c r="D48" s="62"/>
      <c r="E48" s="1260" t="s">
        <v>15</v>
      </c>
      <c r="F48" s="1260"/>
      <c r="G48" s="1260"/>
      <c r="H48" s="1260"/>
      <c r="I48" s="1260"/>
      <c r="J48" s="1261"/>
      <c r="K48" s="63">
        <v>539</v>
      </c>
      <c r="L48" s="64">
        <v>478</v>
      </c>
      <c r="M48" s="64">
        <v>503</v>
      </c>
      <c r="N48" s="64">
        <v>510</v>
      </c>
      <c r="O48" s="65">
        <v>478</v>
      </c>
      <c r="P48" s="48"/>
      <c r="Q48" s="48"/>
      <c r="R48" s="48"/>
      <c r="S48" s="48"/>
      <c r="T48" s="48"/>
      <c r="U48" s="48"/>
    </row>
    <row r="49" spans="1:21" ht="30.75" customHeight="1">
      <c r="A49" s="48"/>
      <c r="B49" s="1254"/>
      <c r="C49" s="1255"/>
      <c r="D49" s="62"/>
      <c r="E49" s="1260" t="s">
        <v>16</v>
      </c>
      <c r="F49" s="1260"/>
      <c r="G49" s="1260"/>
      <c r="H49" s="1260"/>
      <c r="I49" s="1260"/>
      <c r="J49" s="1261"/>
      <c r="K49" s="63">
        <v>71</v>
      </c>
      <c r="L49" s="64">
        <v>27</v>
      </c>
      <c r="M49" s="64">
        <v>4</v>
      </c>
      <c r="N49" s="64">
        <v>17</v>
      </c>
      <c r="O49" s="65">
        <v>40</v>
      </c>
      <c r="P49" s="48"/>
      <c r="Q49" s="48"/>
      <c r="R49" s="48"/>
      <c r="S49" s="48"/>
      <c r="T49" s="48"/>
      <c r="U49" s="48"/>
    </row>
    <row r="50" spans="1:21" ht="30.75" customHeight="1">
      <c r="A50" s="48"/>
      <c r="B50" s="1254"/>
      <c r="C50" s="1255"/>
      <c r="D50" s="62"/>
      <c r="E50" s="1260" t="s">
        <v>17</v>
      </c>
      <c r="F50" s="1260"/>
      <c r="G50" s="1260"/>
      <c r="H50" s="1260"/>
      <c r="I50" s="1260"/>
      <c r="J50" s="1261"/>
      <c r="K50" s="63">
        <v>125</v>
      </c>
      <c r="L50" s="64">
        <v>116</v>
      </c>
      <c r="M50" s="64">
        <v>75</v>
      </c>
      <c r="N50" s="64">
        <v>60</v>
      </c>
      <c r="O50" s="65">
        <v>35</v>
      </c>
      <c r="P50" s="48"/>
      <c r="Q50" s="48"/>
      <c r="R50" s="48"/>
      <c r="S50" s="48"/>
      <c r="T50" s="48"/>
      <c r="U50" s="48"/>
    </row>
    <row r="51" spans="1:21" ht="30.75" customHeight="1">
      <c r="A51" s="48"/>
      <c r="B51" s="1256"/>
      <c r="C51" s="1257"/>
      <c r="D51" s="66"/>
      <c r="E51" s="1260" t="s">
        <v>18</v>
      </c>
      <c r="F51" s="1260"/>
      <c r="G51" s="1260"/>
      <c r="H51" s="1260"/>
      <c r="I51" s="1260"/>
      <c r="J51" s="1261"/>
      <c r="K51" s="63">
        <v>0</v>
      </c>
      <c r="L51" s="64">
        <v>0</v>
      </c>
      <c r="M51" s="64" t="s">
        <v>525</v>
      </c>
      <c r="N51" s="64">
        <v>0</v>
      </c>
      <c r="O51" s="65">
        <v>0</v>
      </c>
      <c r="P51" s="48"/>
      <c r="Q51" s="48"/>
      <c r="R51" s="48"/>
      <c r="S51" s="48"/>
      <c r="T51" s="48"/>
      <c r="U51" s="48"/>
    </row>
    <row r="52" spans="1:21" ht="30.75" customHeight="1">
      <c r="A52" s="48"/>
      <c r="B52" s="1262" t="s">
        <v>19</v>
      </c>
      <c r="C52" s="1263"/>
      <c r="D52" s="66"/>
      <c r="E52" s="1260" t="s">
        <v>20</v>
      </c>
      <c r="F52" s="1260"/>
      <c r="G52" s="1260"/>
      <c r="H52" s="1260"/>
      <c r="I52" s="1260"/>
      <c r="J52" s="1261"/>
      <c r="K52" s="63">
        <v>5776</v>
      </c>
      <c r="L52" s="64">
        <v>5701</v>
      </c>
      <c r="M52" s="64">
        <v>5838</v>
      </c>
      <c r="N52" s="64">
        <v>5660</v>
      </c>
      <c r="O52" s="65">
        <v>5721</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1079</v>
      </c>
      <c r="L53" s="69">
        <v>1115</v>
      </c>
      <c r="M53" s="69">
        <v>1442</v>
      </c>
      <c r="N53" s="69">
        <v>1796</v>
      </c>
      <c r="O53" s="70">
        <v>1733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rEyXAkvexmxrKZMKhoAmrAyxN3tCAwVxrCUMsVIw6W8tYSiiW6r0ddCWUGxrSfWLEgXcYigRQ/5w4bnAhGnBg==" saltValue="Z6KOARaPC6b+e37NK02yW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566</v>
      </c>
      <c r="J40" s="100" t="s">
        <v>567</v>
      </c>
      <c r="K40" s="100" t="s">
        <v>568</v>
      </c>
      <c r="L40" s="100" t="s">
        <v>569</v>
      </c>
      <c r="M40" s="101" t="s">
        <v>570</v>
      </c>
    </row>
    <row r="41" spans="2:13" ht="27.75" customHeight="1">
      <c r="B41" s="1278" t="s">
        <v>30</v>
      </c>
      <c r="C41" s="1279"/>
      <c r="D41" s="102"/>
      <c r="E41" s="1284" t="s">
        <v>31</v>
      </c>
      <c r="F41" s="1284"/>
      <c r="G41" s="1284"/>
      <c r="H41" s="1285"/>
      <c r="I41" s="103">
        <v>74939</v>
      </c>
      <c r="J41" s="104">
        <v>77869</v>
      </c>
      <c r="K41" s="104">
        <v>76452</v>
      </c>
      <c r="L41" s="104">
        <v>75475</v>
      </c>
      <c r="M41" s="105">
        <v>73620</v>
      </c>
    </row>
    <row r="42" spans="2:13" ht="27.75" customHeight="1">
      <c r="B42" s="1280"/>
      <c r="C42" s="1281"/>
      <c r="D42" s="106"/>
      <c r="E42" s="1286" t="s">
        <v>32</v>
      </c>
      <c r="F42" s="1286"/>
      <c r="G42" s="1286"/>
      <c r="H42" s="1287"/>
      <c r="I42" s="107">
        <v>1590</v>
      </c>
      <c r="J42" s="108">
        <v>1686</v>
      </c>
      <c r="K42" s="108">
        <v>1600</v>
      </c>
      <c r="L42" s="108" t="s">
        <v>525</v>
      </c>
      <c r="M42" s="109" t="s">
        <v>525</v>
      </c>
    </row>
    <row r="43" spans="2:13" ht="27.75" customHeight="1">
      <c r="B43" s="1280"/>
      <c r="C43" s="1281"/>
      <c r="D43" s="106"/>
      <c r="E43" s="1286" t="s">
        <v>33</v>
      </c>
      <c r="F43" s="1286"/>
      <c r="G43" s="1286"/>
      <c r="H43" s="1287"/>
      <c r="I43" s="107">
        <v>8588</v>
      </c>
      <c r="J43" s="108">
        <v>8024</v>
      </c>
      <c r="K43" s="108">
        <v>7749</v>
      </c>
      <c r="L43" s="108">
        <v>8157</v>
      </c>
      <c r="M43" s="109">
        <v>8137</v>
      </c>
    </row>
    <row r="44" spans="2:13" ht="27.75" customHeight="1">
      <c r="B44" s="1280"/>
      <c r="C44" s="1281"/>
      <c r="D44" s="106"/>
      <c r="E44" s="1286" t="s">
        <v>34</v>
      </c>
      <c r="F44" s="1286"/>
      <c r="G44" s="1286"/>
      <c r="H44" s="1287"/>
      <c r="I44" s="107">
        <v>300</v>
      </c>
      <c r="J44" s="108">
        <v>160</v>
      </c>
      <c r="K44" s="108">
        <v>88</v>
      </c>
      <c r="L44" s="108">
        <v>32</v>
      </c>
      <c r="M44" s="109" t="s">
        <v>525</v>
      </c>
    </row>
    <row r="45" spans="2:13" ht="27.75" customHeight="1">
      <c r="B45" s="1280"/>
      <c r="C45" s="1281"/>
      <c r="D45" s="106"/>
      <c r="E45" s="1286" t="s">
        <v>35</v>
      </c>
      <c r="F45" s="1286"/>
      <c r="G45" s="1286"/>
      <c r="H45" s="1287"/>
      <c r="I45" s="107">
        <v>8946</v>
      </c>
      <c r="J45" s="108">
        <v>9095</v>
      </c>
      <c r="K45" s="108">
        <v>7925</v>
      </c>
      <c r="L45" s="108">
        <v>7854</v>
      </c>
      <c r="M45" s="109">
        <v>6911</v>
      </c>
    </row>
    <row r="46" spans="2:13" ht="27.75" customHeight="1">
      <c r="B46" s="1280"/>
      <c r="C46" s="1281"/>
      <c r="D46" s="110"/>
      <c r="E46" s="1286" t="s">
        <v>36</v>
      </c>
      <c r="F46" s="1286"/>
      <c r="G46" s="1286"/>
      <c r="H46" s="1287"/>
      <c r="I46" s="107">
        <v>0</v>
      </c>
      <c r="J46" s="108" t="s">
        <v>525</v>
      </c>
      <c r="K46" s="108">
        <v>1</v>
      </c>
      <c r="L46" s="108" t="s">
        <v>525</v>
      </c>
      <c r="M46" s="109" t="s">
        <v>525</v>
      </c>
    </row>
    <row r="47" spans="2:13" ht="27.75" customHeight="1">
      <c r="B47" s="1280"/>
      <c r="C47" s="1281"/>
      <c r="D47" s="111"/>
      <c r="E47" s="1288" t="s">
        <v>37</v>
      </c>
      <c r="F47" s="1289"/>
      <c r="G47" s="1289"/>
      <c r="H47" s="1290"/>
      <c r="I47" s="107" t="s">
        <v>525</v>
      </c>
      <c r="J47" s="108" t="s">
        <v>525</v>
      </c>
      <c r="K47" s="108" t="s">
        <v>525</v>
      </c>
      <c r="L47" s="108" t="s">
        <v>525</v>
      </c>
      <c r="M47" s="109" t="s">
        <v>525</v>
      </c>
    </row>
    <row r="48" spans="2:13" ht="27.75" customHeight="1">
      <c r="B48" s="1280"/>
      <c r="C48" s="1281"/>
      <c r="D48" s="106"/>
      <c r="E48" s="1286" t="s">
        <v>38</v>
      </c>
      <c r="F48" s="1286"/>
      <c r="G48" s="1286"/>
      <c r="H48" s="1287"/>
      <c r="I48" s="107" t="s">
        <v>525</v>
      </c>
      <c r="J48" s="108" t="s">
        <v>525</v>
      </c>
      <c r="K48" s="108" t="s">
        <v>525</v>
      </c>
      <c r="L48" s="108" t="s">
        <v>525</v>
      </c>
      <c r="M48" s="109" t="s">
        <v>525</v>
      </c>
    </row>
    <row r="49" spans="2:13" ht="27.75" customHeight="1">
      <c r="B49" s="1282"/>
      <c r="C49" s="1283"/>
      <c r="D49" s="106"/>
      <c r="E49" s="1286" t="s">
        <v>39</v>
      </c>
      <c r="F49" s="1286"/>
      <c r="G49" s="1286"/>
      <c r="H49" s="1287"/>
      <c r="I49" s="107" t="s">
        <v>525</v>
      </c>
      <c r="J49" s="108" t="s">
        <v>525</v>
      </c>
      <c r="K49" s="108" t="s">
        <v>525</v>
      </c>
      <c r="L49" s="108" t="s">
        <v>525</v>
      </c>
      <c r="M49" s="109" t="s">
        <v>525</v>
      </c>
    </row>
    <row r="50" spans="2:13" ht="27.75" customHeight="1">
      <c r="B50" s="1291" t="s">
        <v>40</v>
      </c>
      <c r="C50" s="1292"/>
      <c r="D50" s="112"/>
      <c r="E50" s="1286" t="s">
        <v>41</v>
      </c>
      <c r="F50" s="1286"/>
      <c r="G50" s="1286"/>
      <c r="H50" s="1287"/>
      <c r="I50" s="107">
        <v>21455</v>
      </c>
      <c r="J50" s="108">
        <v>21587</v>
      </c>
      <c r="K50" s="108">
        <v>22403</v>
      </c>
      <c r="L50" s="108">
        <v>23549</v>
      </c>
      <c r="M50" s="109">
        <v>23436</v>
      </c>
    </row>
    <row r="51" spans="2:13" ht="27.75" customHeight="1">
      <c r="B51" s="1280"/>
      <c r="C51" s="1281"/>
      <c r="D51" s="106"/>
      <c r="E51" s="1286" t="s">
        <v>42</v>
      </c>
      <c r="F51" s="1286"/>
      <c r="G51" s="1286"/>
      <c r="H51" s="1287"/>
      <c r="I51" s="107">
        <v>5655</v>
      </c>
      <c r="J51" s="108">
        <v>5567</v>
      </c>
      <c r="K51" s="108">
        <v>5354</v>
      </c>
      <c r="L51" s="108">
        <v>3523</v>
      </c>
      <c r="M51" s="109">
        <v>3218</v>
      </c>
    </row>
    <row r="52" spans="2:13" ht="27.75" customHeight="1">
      <c r="B52" s="1282"/>
      <c r="C52" s="1283"/>
      <c r="D52" s="106"/>
      <c r="E52" s="1286" t="s">
        <v>43</v>
      </c>
      <c r="F52" s="1286"/>
      <c r="G52" s="1286"/>
      <c r="H52" s="1287"/>
      <c r="I52" s="107">
        <v>62895</v>
      </c>
      <c r="J52" s="108">
        <v>62057</v>
      </c>
      <c r="K52" s="108">
        <v>60614</v>
      </c>
      <c r="L52" s="108">
        <v>59711</v>
      </c>
      <c r="M52" s="109">
        <v>58619</v>
      </c>
    </row>
    <row r="53" spans="2:13" ht="27.75" customHeight="1" thickBot="1">
      <c r="B53" s="1293" t="s">
        <v>44</v>
      </c>
      <c r="C53" s="1294"/>
      <c r="D53" s="113"/>
      <c r="E53" s="1295" t="s">
        <v>45</v>
      </c>
      <c r="F53" s="1295"/>
      <c r="G53" s="1295"/>
      <c r="H53" s="1296"/>
      <c r="I53" s="114">
        <v>4358</v>
      </c>
      <c r="J53" s="115">
        <v>7624</v>
      </c>
      <c r="K53" s="115">
        <v>5445</v>
      </c>
      <c r="L53" s="115">
        <v>4735</v>
      </c>
      <c r="M53" s="116">
        <v>3394</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4YNROWlPswBP6wqlVzxlvZYLIWQKGhXsKuB40e100mXDVINuQDq/3mCT32BYtH6eoZ/fZE8qqqIOkWhf3WaNA==" saltValue="l/EAIjK/GKw7ZogBn6Le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568</v>
      </c>
      <c r="G54" s="125" t="s">
        <v>569</v>
      </c>
      <c r="H54" s="126" t="s">
        <v>570</v>
      </c>
    </row>
    <row r="55" spans="2:8" ht="52.5" customHeight="1">
      <c r="B55" s="127"/>
      <c r="C55" s="1305" t="s">
        <v>48</v>
      </c>
      <c r="D55" s="1305"/>
      <c r="E55" s="1306"/>
      <c r="F55" s="128">
        <v>8221</v>
      </c>
      <c r="G55" s="128">
        <v>8627</v>
      </c>
      <c r="H55" s="129">
        <v>8487</v>
      </c>
    </row>
    <row r="56" spans="2:8" ht="52.5" customHeight="1">
      <c r="B56" s="130"/>
      <c r="C56" s="1307" t="s">
        <v>49</v>
      </c>
      <c r="D56" s="1307"/>
      <c r="E56" s="1308"/>
      <c r="F56" s="131">
        <v>7804</v>
      </c>
      <c r="G56" s="131">
        <v>7476</v>
      </c>
      <c r="H56" s="132">
        <v>6795</v>
      </c>
    </row>
    <row r="57" spans="2:8" ht="53.25" customHeight="1">
      <c r="B57" s="130"/>
      <c r="C57" s="1309" t="s">
        <v>50</v>
      </c>
      <c r="D57" s="1309"/>
      <c r="E57" s="1310"/>
      <c r="F57" s="133">
        <v>7366</v>
      </c>
      <c r="G57" s="133">
        <v>8167</v>
      </c>
      <c r="H57" s="134">
        <v>9015</v>
      </c>
    </row>
    <row r="58" spans="2:8" ht="45.75" customHeight="1">
      <c r="B58" s="135"/>
      <c r="C58" s="1297" t="s">
        <v>608</v>
      </c>
      <c r="D58" s="1298"/>
      <c r="E58" s="1299"/>
      <c r="F58" s="136">
        <v>4000</v>
      </c>
      <c r="G58" s="136">
        <v>4000</v>
      </c>
      <c r="H58" s="137">
        <v>4000</v>
      </c>
    </row>
    <row r="59" spans="2:8" ht="45.75" customHeight="1">
      <c r="B59" s="135"/>
      <c r="C59" s="1297" t="s">
        <v>609</v>
      </c>
      <c r="D59" s="1298"/>
      <c r="E59" s="1299"/>
      <c r="F59" s="136">
        <v>2713</v>
      </c>
      <c r="G59" s="136">
        <v>2677</v>
      </c>
      <c r="H59" s="137">
        <v>2669</v>
      </c>
    </row>
    <row r="60" spans="2:8" ht="45.75" customHeight="1">
      <c r="B60" s="135"/>
      <c r="C60" s="1297" t="s">
        <v>610</v>
      </c>
      <c r="D60" s="1298"/>
      <c r="E60" s="1299"/>
      <c r="F60" s="136" t="s">
        <v>612</v>
      </c>
      <c r="G60" s="136">
        <v>859</v>
      </c>
      <c r="H60" s="137">
        <v>1742</v>
      </c>
    </row>
    <row r="61" spans="2:8" ht="45.75" customHeight="1">
      <c r="B61" s="135"/>
      <c r="C61" s="1297" t="s">
        <v>615</v>
      </c>
      <c r="D61" s="1298"/>
      <c r="E61" s="1299"/>
      <c r="F61" s="136">
        <v>269</v>
      </c>
      <c r="G61" s="136">
        <v>270</v>
      </c>
      <c r="H61" s="137">
        <v>273</v>
      </c>
    </row>
    <row r="62" spans="2:8" ht="45.75" customHeight="1" thickBot="1">
      <c r="B62" s="138"/>
      <c r="C62" s="1300" t="s">
        <v>611</v>
      </c>
      <c r="D62" s="1301"/>
      <c r="E62" s="1302"/>
      <c r="F62" s="139">
        <v>104</v>
      </c>
      <c r="G62" s="139">
        <v>107</v>
      </c>
      <c r="H62" s="140">
        <v>113</v>
      </c>
    </row>
    <row r="63" spans="2:8" ht="52.5" customHeight="1" thickBot="1">
      <c r="B63" s="141"/>
      <c r="C63" s="1303" t="s">
        <v>51</v>
      </c>
      <c r="D63" s="1303"/>
      <c r="E63" s="1304"/>
      <c r="F63" s="142">
        <v>23392</v>
      </c>
      <c r="G63" s="142">
        <v>24271</v>
      </c>
      <c r="H63" s="143">
        <v>24297</v>
      </c>
    </row>
    <row r="64" spans="2:8" ht="15" customHeight="1"/>
  </sheetData>
  <sheetProtection algorithmName="SHA-512" hashValue="EhoEQFkJc1MR6LrBGXn8pPH6XsRltnSendftnnrDVevgu3z0GgNu6uyU0O648aYERuaQIARzhK5+XrbLcC2L0Q==" saltValue="vvy+jmEtCSiiti4eVxfk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616</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616</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626</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619</v>
      </c>
    </row>
    <row r="50" spans="1:109">
      <c r="B50" s="397"/>
      <c r="G50" s="1311"/>
      <c r="H50" s="1311"/>
      <c r="I50" s="1311"/>
      <c r="J50" s="1311"/>
      <c r="K50" s="407"/>
      <c r="L50" s="407"/>
      <c r="M50" s="408"/>
      <c r="N50" s="408"/>
      <c r="AN50" s="1330"/>
      <c r="AO50" s="1331"/>
      <c r="AP50" s="1331"/>
      <c r="AQ50" s="1331"/>
      <c r="AR50" s="1331"/>
      <c r="AS50" s="1331"/>
      <c r="AT50" s="1331"/>
      <c r="AU50" s="1331"/>
      <c r="AV50" s="1331"/>
      <c r="AW50" s="1331"/>
      <c r="AX50" s="1331"/>
      <c r="AY50" s="1331"/>
      <c r="AZ50" s="1331"/>
      <c r="BA50" s="1331"/>
      <c r="BB50" s="1331"/>
      <c r="BC50" s="1331"/>
      <c r="BD50" s="1331"/>
      <c r="BE50" s="1331"/>
      <c r="BF50" s="1331"/>
      <c r="BG50" s="1331"/>
      <c r="BH50" s="1331"/>
      <c r="BI50" s="1331"/>
      <c r="BJ50" s="1331"/>
      <c r="BK50" s="1331"/>
      <c r="BL50" s="1331"/>
      <c r="BM50" s="1331"/>
      <c r="BN50" s="1331"/>
      <c r="BO50" s="1332"/>
      <c r="BP50" s="1317" t="s">
        <v>566</v>
      </c>
      <c r="BQ50" s="1317"/>
      <c r="BR50" s="1317"/>
      <c r="BS50" s="1317"/>
      <c r="BT50" s="1317"/>
      <c r="BU50" s="1317"/>
      <c r="BV50" s="1317"/>
      <c r="BW50" s="1317"/>
      <c r="BX50" s="1317" t="s">
        <v>567</v>
      </c>
      <c r="BY50" s="1317"/>
      <c r="BZ50" s="1317"/>
      <c r="CA50" s="1317"/>
      <c r="CB50" s="1317"/>
      <c r="CC50" s="1317"/>
      <c r="CD50" s="1317"/>
      <c r="CE50" s="1317"/>
      <c r="CF50" s="1317" t="s">
        <v>568</v>
      </c>
      <c r="CG50" s="1317"/>
      <c r="CH50" s="1317"/>
      <c r="CI50" s="1317"/>
      <c r="CJ50" s="1317"/>
      <c r="CK50" s="1317"/>
      <c r="CL50" s="1317"/>
      <c r="CM50" s="1317"/>
      <c r="CN50" s="1317" t="s">
        <v>569</v>
      </c>
      <c r="CO50" s="1317"/>
      <c r="CP50" s="1317"/>
      <c r="CQ50" s="1317"/>
      <c r="CR50" s="1317"/>
      <c r="CS50" s="1317"/>
      <c r="CT50" s="1317"/>
      <c r="CU50" s="1317"/>
      <c r="CV50" s="1317" t="s">
        <v>570</v>
      </c>
      <c r="CW50" s="1317"/>
      <c r="CX50" s="1317"/>
      <c r="CY50" s="1317"/>
      <c r="CZ50" s="1317"/>
      <c r="DA50" s="1317"/>
      <c r="DB50" s="1317"/>
      <c r="DC50" s="1317"/>
    </row>
    <row r="51" spans="1:109" ht="13.5" customHeight="1">
      <c r="B51" s="397"/>
      <c r="G51" s="1329"/>
      <c r="H51" s="1329"/>
      <c r="I51" s="1333"/>
      <c r="J51" s="1333"/>
      <c r="K51" s="1318"/>
      <c r="L51" s="1318"/>
      <c r="M51" s="1318"/>
      <c r="N51" s="1318"/>
      <c r="AM51" s="406"/>
      <c r="AN51" s="1316" t="s">
        <v>620</v>
      </c>
      <c r="AO51" s="1316"/>
      <c r="AP51" s="1316"/>
      <c r="AQ51" s="1316"/>
      <c r="AR51" s="1316"/>
      <c r="AS51" s="1316"/>
      <c r="AT51" s="1316"/>
      <c r="AU51" s="1316"/>
      <c r="AV51" s="1316"/>
      <c r="AW51" s="1316"/>
      <c r="AX51" s="1316"/>
      <c r="AY51" s="1316"/>
      <c r="AZ51" s="1316"/>
      <c r="BA51" s="1316"/>
      <c r="BB51" s="1316" t="s">
        <v>621</v>
      </c>
      <c r="BC51" s="1316"/>
      <c r="BD51" s="1316"/>
      <c r="BE51" s="1316"/>
      <c r="BF51" s="1316"/>
      <c r="BG51" s="1316"/>
      <c r="BH51" s="1316"/>
      <c r="BI51" s="1316"/>
      <c r="BJ51" s="1316"/>
      <c r="BK51" s="1316"/>
      <c r="BL51" s="1316"/>
      <c r="BM51" s="1316"/>
      <c r="BN51" s="1316"/>
      <c r="BO51" s="1316"/>
      <c r="BP51" s="1328"/>
      <c r="BQ51" s="1313"/>
      <c r="BR51" s="1313"/>
      <c r="BS51" s="1313"/>
      <c r="BT51" s="1313"/>
      <c r="BU51" s="1313"/>
      <c r="BV51" s="1313"/>
      <c r="BW51" s="1313"/>
      <c r="BX51" s="1328"/>
      <c r="BY51" s="1313"/>
      <c r="BZ51" s="1313"/>
      <c r="CA51" s="1313"/>
      <c r="CB51" s="1313"/>
      <c r="CC51" s="1313"/>
      <c r="CD51" s="1313"/>
      <c r="CE51" s="1313"/>
      <c r="CF51" s="1328"/>
      <c r="CG51" s="1313"/>
      <c r="CH51" s="1313"/>
      <c r="CI51" s="1313"/>
      <c r="CJ51" s="1313"/>
      <c r="CK51" s="1313"/>
      <c r="CL51" s="1313"/>
      <c r="CM51" s="1313"/>
      <c r="CN51" s="1328"/>
      <c r="CO51" s="1313"/>
      <c r="CP51" s="1313"/>
      <c r="CQ51" s="1313"/>
      <c r="CR51" s="1313"/>
      <c r="CS51" s="1313"/>
      <c r="CT51" s="1313"/>
      <c r="CU51" s="1313"/>
      <c r="CV51" s="1328"/>
      <c r="CW51" s="1313"/>
      <c r="CX51" s="1313"/>
      <c r="CY51" s="1313"/>
      <c r="CZ51" s="1313"/>
      <c r="DA51" s="1313"/>
      <c r="DB51" s="1313"/>
      <c r="DC51" s="1313"/>
    </row>
    <row r="52" spans="1:109">
      <c r="B52" s="397"/>
      <c r="G52" s="1329"/>
      <c r="H52" s="1329"/>
      <c r="I52" s="1333"/>
      <c r="J52" s="1333"/>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9"/>
      <c r="H53" s="1329"/>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622</v>
      </c>
      <c r="BC53" s="1316"/>
      <c r="BD53" s="1316"/>
      <c r="BE53" s="1316"/>
      <c r="BF53" s="1316"/>
      <c r="BG53" s="1316"/>
      <c r="BH53" s="1316"/>
      <c r="BI53" s="1316"/>
      <c r="BJ53" s="1316"/>
      <c r="BK53" s="1316"/>
      <c r="BL53" s="1316"/>
      <c r="BM53" s="1316"/>
      <c r="BN53" s="1316"/>
      <c r="BO53" s="1316"/>
      <c r="BP53" s="1328"/>
      <c r="BQ53" s="1313"/>
      <c r="BR53" s="1313"/>
      <c r="BS53" s="1313"/>
      <c r="BT53" s="1313"/>
      <c r="BU53" s="1313"/>
      <c r="BV53" s="1313"/>
      <c r="BW53" s="1313"/>
      <c r="BX53" s="1328"/>
      <c r="BY53" s="1313"/>
      <c r="BZ53" s="1313"/>
      <c r="CA53" s="1313"/>
      <c r="CB53" s="1313"/>
      <c r="CC53" s="1313"/>
      <c r="CD53" s="1313"/>
      <c r="CE53" s="1313"/>
      <c r="CF53" s="1328"/>
      <c r="CG53" s="1313"/>
      <c r="CH53" s="1313"/>
      <c r="CI53" s="1313"/>
      <c r="CJ53" s="1313"/>
      <c r="CK53" s="1313"/>
      <c r="CL53" s="1313"/>
      <c r="CM53" s="1313"/>
      <c r="CN53" s="1328"/>
      <c r="CO53" s="1313"/>
      <c r="CP53" s="1313"/>
      <c r="CQ53" s="1313"/>
      <c r="CR53" s="1313"/>
      <c r="CS53" s="1313"/>
      <c r="CT53" s="1313"/>
      <c r="CU53" s="1313"/>
      <c r="CV53" s="1328"/>
      <c r="CW53" s="1313"/>
      <c r="CX53" s="1313"/>
      <c r="CY53" s="1313"/>
      <c r="CZ53" s="1313"/>
      <c r="DA53" s="1313"/>
      <c r="DB53" s="1313"/>
      <c r="DC53" s="1313"/>
    </row>
    <row r="54" spans="1:109">
      <c r="A54" s="405"/>
      <c r="B54" s="397"/>
      <c r="G54" s="1329"/>
      <c r="H54" s="1329"/>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623</v>
      </c>
      <c r="AO55" s="1317"/>
      <c r="AP55" s="1317"/>
      <c r="AQ55" s="1317"/>
      <c r="AR55" s="1317"/>
      <c r="AS55" s="1317"/>
      <c r="AT55" s="1317"/>
      <c r="AU55" s="1317"/>
      <c r="AV55" s="1317"/>
      <c r="AW55" s="1317"/>
      <c r="AX55" s="1317"/>
      <c r="AY55" s="1317"/>
      <c r="AZ55" s="1317"/>
      <c r="BA55" s="1317"/>
      <c r="BB55" s="1316" t="s">
        <v>621</v>
      </c>
      <c r="BC55" s="1316"/>
      <c r="BD55" s="1316"/>
      <c r="BE55" s="1316"/>
      <c r="BF55" s="1316"/>
      <c r="BG55" s="1316"/>
      <c r="BH55" s="1316"/>
      <c r="BI55" s="1316"/>
      <c r="BJ55" s="1316"/>
      <c r="BK55" s="1316"/>
      <c r="BL55" s="1316"/>
      <c r="BM55" s="1316"/>
      <c r="BN55" s="1316"/>
      <c r="BO55" s="1316"/>
      <c r="BP55" s="1328"/>
      <c r="BQ55" s="1313"/>
      <c r="BR55" s="1313"/>
      <c r="BS55" s="1313"/>
      <c r="BT55" s="1313"/>
      <c r="BU55" s="1313"/>
      <c r="BV55" s="1313"/>
      <c r="BW55" s="1313"/>
      <c r="BX55" s="1328"/>
      <c r="BY55" s="1313"/>
      <c r="BZ55" s="1313"/>
      <c r="CA55" s="1313"/>
      <c r="CB55" s="1313"/>
      <c r="CC55" s="1313"/>
      <c r="CD55" s="1313"/>
      <c r="CE55" s="1313"/>
      <c r="CF55" s="1328"/>
      <c r="CG55" s="1313"/>
      <c r="CH55" s="1313"/>
      <c r="CI55" s="1313"/>
      <c r="CJ55" s="1313"/>
      <c r="CK55" s="1313"/>
      <c r="CL55" s="1313"/>
      <c r="CM55" s="1313"/>
      <c r="CN55" s="1328"/>
      <c r="CO55" s="1313"/>
      <c r="CP55" s="1313"/>
      <c r="CQ55" s="1313"/>
      <c r="CR55" s="1313"/>
      <c r="CS55" s="1313"/>
      <c r="CT55" s="1313"/>
      <c r="CU55" s="1313"/>
      <c r="CV55" s="1328"/>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622</v>
      </c>
      <c r="BC57" s="1316"/>
      <c r="BD57" s="1316"/>
      <c r="BE57" s="1316"/>
      <c r="BF57" s="1316"/>
      <c r="BG57" s="1316"/>
      <c r="BH57" s="1316"/>
      <c r="BI57" s="1316"/>
      <c r="BJ57" s="1316"/>
      <c r="BK57" s="1316"/>
      <c r="BL57" s="1316"/>
      <c r="BM57" s="1316"/>
      <c r="BN57" s="1316"/>
      <c r="BO57" s="1316"/>
      <c r="BP57" s="1328"/>
      <c r="BQ57" s="1313"/>
      <c r="BR57" s="1313"/>
      <c r="BS57" s="1313"/>
      <c r="BT57" s="1313"/>
      <c r="BU57" s="1313"/>
      <c r="BV57" s="1313"/>
      <c r="BW57" s="1313"/>
      <c r="BX57" s="1328"/>
      <c r="BY57" s="1313"/>
      <c r="BZ57" s="1313"/>
      <c r="CA57" s="1313"/>
      <c r="CB57" s="1313"/>
      <c r="CC57" s="1313"/>
      <c r="CD57" s="1313"/>
      <c r="CE57" s="1313"/>
      <c r="CF57" s="1328"/>
      <c r="CG57" s="1313"/>
      <c r="CH57" s="1313"/>
      <c r="CI57" s="1313"/>
      <c r="CJ57" s="1313"/>
      <c r="CK57" s="1313"/>
      <c r="CL57" s="1313"/>
      <c r="CM57" s="1313"/>
      <c r="CN57" s="1328"/>
      <c r="CO57" s="1313"/>
      <c r="CP57" s="1313"/>
      <c r="CQ57" s="1313"/>
      <c r="CR57" s="1313"/>
      <c r="CS57" s="1313"/>
      <c r="CT57" s="1313"/>
      <c r="CU57" s="1313"/>
      <c r="CV57" s="1328"/>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624</v>
      </c>
    </row>
    <row r="64" spans="1:109">
      <c r="B64" s="397"/>
      <c r="G64" s="404"/>
      <c r="I64" s="417"/>
      <c r="J64" s="417"/>
      <c r="K64" s="417"/>
      <c r="L64" s="417"/>
      <c r="M64" s="417"/>
      <c r="N64" s="418"/>
      <c r="AM64" s="404"/>
      <c r="AN64" s="404" t="s">
        <v>618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627</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619</v>
      </c>
    </row>
    <row r="72" spans="2:107">
      <c r="B72" s="397"/>
      <c r="G72" s="1311"/>
      <c r="H72" s="1311"/>
      <c r="I72" s="1311"/>
      <c r="J72" s="1311"/>
      <c r="K72" s="407"/>
      <c r="L72" s="407"/>
      <c r="M72" s="408"/>
      <c r="N72" s="408"/>
      <c r="AN72" s="1330"/>
      <c r="AO72" s="1331"/>
      <c r="AP72" s="1331"/>
      <c r="AQ72" s="1331"/>
      <c r="AR72" s="1331"/>
      <c r="AS72" s="1331"/>
      <c r="AT72" s="1331"/>
      <c r="AU72" s="1331"/>
      <c r="AV72" s="1331"/>
      <c r="AW72" s="1331"/>
      <c r="AX72" s="1331"/>
      <c r="AY72" s="1331"/>
      <c r="AZ72" s="1331"/>
      <c r="BA72" s="1331"/>
      <c r="BB72" s="1331"/>
      <c r="BC72" s="1331"/>
      <c r="BD72" s="1331"/>
      <c r="BE72" s="1331"/>
      <c r="BF72" s="1331"/>
      <c r="BG72" s="1331"/>
      <c r="BH72" s="1331"/>
      <c r="BI72" s="1331"/>
      <c r="BJ72" s="1331"/>
      <c r="BK72" s="1331"/>
      <c r="BL72" s="1331"/>
      <c r="BM72" s="1331"/>
      <c r="BN72" s="1331"/>
      <c r="BO72" s="1332"/>
      <c r="BP72" s="1317" t="s">
        <v>566</v>
      </c>
      <c r="BQ72" s="1317"/>
      <c r="BR72" s="1317"/>
      <c r="BS72" s="1317"/>
      <c r="BT72" s="1317"/>
      <c r="BU72" s="1317"/>
      <c r="BV72" s="1317"/>
      <c r="BW72" s="1317"/>
      <c r="BX72" s="1317" t="s">
        <v>567</v>
      </c>
      <c r="BY72" s="1317"/>
      <c r="BZ72" s="1317"/>
      <c r="CA72" s="1317"/>
      <c r="CB72" s="1317"/>
      <c r="CC72" s="1317"/>
      <c r="CD72" s="1317"/>
      <c r="CE72" s="1317"/>
      <c r="CF72" s="1317" t="s">
        <v>568</v>
      </c>
      <c r="CG72" s="1317"/>
      <c r="CH72" s="1317"/>
      <c r="CI72" s="1317"/>
      <c r="CJ72" s="1317"/>
      <c r="CK72" s="1317"/>
      <c r="CL72" s="1317"/>
      <c r="CM72" s="1317"/>
      <c r="CN72" s="1317" t="s">
        <v>569</v>
      </c>
      <c r="CO72" s="1317"/>
      <c r="CP72" s="1317"/>
      <c r="CQ72" s="1317"/>
      <c r="CR72" s="1317"/>
      <c r="CS72" s="1317"/>
      <c r="CT72" s="1317"/>
      <c r="CU72" s="1317"/>
      <c r="CV72" s="1317" t="s">
        <v>570</v>
      </c>
      <c r="CW72" s="1317"/>
      <c r="CX72" s="1317"/>
      <c r="CY72" s="1317"/>
      <c r="CZ72" s="1317"/>
      <c r="DA72" s="1317"/>
      <c r="DB72" s="1317"/>
      <c r="DC72" s="1317"/>
    </row>
    <row r="73" spans="2:107">
      <c r="B73" s="397"/>
      <c r="G73" s="1329"/>
      <c r="H73" s="1329"/>
      <c r="I73" s="1329"/>
      <c r="J73" s="1329"/>
      <c r="K73" s="1312"/>
      <c r="L73" s="1312"/>
      <c r="M73" s="1312"/>
      <c r="N73" s="1312"/>
      <c r="AM73" s="406"/>
      <c r="AN73" s="1316" t="s">
        <v>620</v>
      </c>
      <c r="AO73" s="1316"/>
      <c r="AP73" s="1316"/>
      <c r="AQ73" s="1316"/>
      <c r="AR73" s="1316"/>
      <c r="AS73" s="1316"/>
      <c r="AT73" s="1316"/>
      <c r="AU73" s="1316"/>
      <c r="AV73" s="1316"/>
      <c r="AW73" s="1316"/>
      <c r="AX73" s="1316"/>
      <c r="AY73" s="1316"/>
      <c r="AZ73" s="1316"/>
      <c r="BA73" s="1316"/>
      <c r="BB73" s="1316" t="s">
        <v>621</v>
      </c>
      <c r="BC73" s="1316"/>
      <c r="BD73" s="1316"/>
      <c r="BE73" s="1316"/>
      <c r="BF73" s="1316"/>
      <c r="BG73" s="1316"/>
      <c r="BH73" s="1316"/>
      <c r="BI73" s="1316"/>
      <c r="BJ73" s="1316"/>
      <c r="BK73" s="1316"/>
      <c r="BL73" s="1316"/>
      <c r="BM73" s="1316"/>
      <c r="BN73" s="1316"/>
      <c r="BO73" s="1316"/>
      <c r="BP73" s="1313">
        <v>15.6</v>
      </c>
      <c r="BQ73" s="1313"/>
      <c r="BR73" s="1313"/>
      <c r="BS73" s="1313"/>
      <c r="BT73" s="1313"/>
      <c r="BU73" s="1313"/>
      <c r="BV73" s="1313"/>
      <c r="BW73" s="1313"/>
      <c r="BX73" s="1313">
        <v>27.5</v>
      </c>
      <c r="BY73" s="1313"/>
      <c r="BZ73" s="1313"/>
      <c r="CA73" s="1313"/>
      <c r="CB73" s="1313"/>
      <c r="CC73" s="1313"/>
      <c r="CD73" s="1313"/>
      <c r="CE73" s="1313"/>
      <c r="CF73" s="1313">
        <v>19.7</v>
      </c>
      <c r="CG73" s="1313"/>
      <c r="CH73" s="1313"/>
      <c r="CI73" s="1313"/>
      <c r="CJ73" s="1313"/>
      <c r="CK73" s="1313"/>
      <c r="CL73" s="1313"/>
      <c r="CM73" s="1313"/>
      <c r="CN73" s="1313">
        <v>17.3</v>
      </c>
      <c r="CO73" s="1313"/>
      <c r="CP73" s="1313"/>
      <c r="CQ73" s="1313"/>
      <c r="CR73" s="1313"/>
      <c r="CS73" s="1313"/>
      <c r="CT73" s="1313"/>
      <c r="CU73" s="1313"/>
      <c r="CV73" s="1313">
        <v>12.2</v>
      </c>
      <c r="CW73" s="1313"/>
      <c r="CX73" s="1313"/>
      <c r="CY73" s="1313"/>
      <c r="CZ73" s="1313"/>
      <c r="DA73" s="1313"/>
      <c r="DB73" s="1313"/>
      <c r="DC73" s="1313"/>
    </row>
    <row r="74" spans="2:107">
      <c r="B74" s="397"/>
      <c r="G74" s="1329"/>
      <c r="H74" s="1329"/>
      <c r="I74" s="1329"/>
      <c r="J74" s="1329"/>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9"/>
      <c r="H75" s="1329"/>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625</v>
      </c>
      <c r="BC75" s="1316"/>
      <c r="BD75" s="1316"/>
      <c r="BE75" s="1316"/>
      <c r="BF75" s="1316"/>
      <c r="BG75" s="1316"/>
      <c r="BH75" s="1316"/>
      <c r="BI75" s="1316"/>
      <c r="BJ75" s="1316"/>
      <c r="BK75" s="1316"/>
      <c r="BL75" s="1316"/>
      <c r="BM75" s="1316"/>
      <c r="BN75" s="1316"/>
      <c r="BO75" s="1316"/>
      <c r="BP75" s="1313">
        <v>4.5</v>
      </c>
      <c r="BQ75" s="1313"/>
      <c r="BR75" s="1313"/>
      <c r="BS75" s="1313"/>
      <c r="BT75" s="1313"/>
      <c r="BU75" s="1313"/>
      <c r="BV75" s="1313"/>
      <c r="BW75" s="1313"/>
      <c r="BX75" s="1313">
        <v>4.2</v>
      </c>
      <c r="BY75" s="1313"/>
      <c r="BZ75" s="1313"/>
      <c r="CA75" s="1313"/>
      <c r="CB75" s="1313"/>
      <c r="CC75" s="1313"/>
      <c r="CD75" s="1313"/>
      <c r="CE75" s="1313"/>
      <c r="CF75" s="1313">
        <v>4.3</v>
      </c>
      <c r="CG75" s="1313"/>
      <c r="CH75" s="1313"/>
      <c r="CI75" s="1313"/>
      <c r="CJ75" s="1313"/>
      <c r="CK75" s="1313"/>
      <c r="CL75" s="1313"/>
      <c r="CM75" s="1313"/>
      <c r="CN75" s="1313">
        <v>5.2</v>
      </c>
      <c r="CO75" s="1313"/>
      <c r="CP75" s="1313"/>
      <c r="CQ75" s="1313"/>
      <c r="CR75" s="1313"/>
      <c r="CS75" s="1313"/>
      <c r="CT75" s="1313"/>
      <c r="CU75" s="1313"/>
      <c r="CV75" s="1313">
        <v>6</v>
      </c>
      <c r="CW75" s="1313"/>
      <c r="CX75" s="1313"/>
      <c r="CY75" s="1313"/>
      <c r="CZ75" s="1313"/>
      <c r="DA75" s="1313"/>
      <c r="DB75" s="1313"/>
      <c r="DC75" s="1313"/>
    </row>
    <row r="76" spans="2:107">
      <c r="B76" s="397"/>
      <c r="G76" s="1329"/>
      <c r="H76" s="1329"/>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623</v>
      </c>
      <c r="AO77" s="1317"/>
      <c r="AP77" s="1317"/>
      <c r="AQ77" s="1317"/>
      <c r="AR77" s="1317"/>
      <c r="AS77" s="1317"/>
      <c r="AT77" s="1317"/>
      <c r="AU77" s="1317"/>
      <c r="AV77" s="1317"/>
      <c r="AW77" s="1317"/>
      <c r="AX77" s="1317"/>
      <c r="AY77" s="1317"/>
      <c r="AZ77" s="1317"/>
      <c r="BA77" s="1317"/>
      <c r="BB77" s="1316" t="s">
        <v>621</v>
      </c>
      <c r="BC77" s="1316"/>
      <c r="BD77" s="1316"/>
      <c r="BE77" s="1316"/>
      <c r="BF77" s="1316"/>
      <c r="BG77" s="1316"/>
      <c r="BH77" s="1316"/>
      <c r="BI77" s="1316"/>
      <c r="BJ77" s="1316"/>
      <c r="BK77" s="1316"/>
      <c r="BL77" s="1316"/>
      <c r="BM77" s="1316"/>
      <c r="BN77" s="1316"/>
      <c r="BO77" s="1316"/>
      <c r="BP77" s="1313">
        <v>15</v>
      </c>
      <c r="BQ77" s="1313"/>
      <c r="BR77" s="1313"/>
      <c r="BS77" s="1313"/>
      <c r="BT77" s="1313"/>
      <c r="BU77" s="1313"/>
      <c r="BV77" s="1313"/>
      <c r="BW77" s="1313"/>
      <c r="BX77" s="1313">
        <v>12.2</v>
      </c>
      <c r="BY77" s="1313"/>
      <c r="BZ77" s="1313"/>
      <c r="CA77" s="1313"/>
      <c r="CB77" s="1313"/>
      <c r="CC77" s="1313"/>
      <c r="CD77" s="1313"/>
      <c r="CE77" s="1313"/>
      <c r="CF77" s="1313">
        <v>5</v>
      </c>
      <c r="CG77" s="1313"/>
      <c r="CH77" s="1313"/>
      <c r="CI77" s="1313"/>
      <c r="CJ77" s="1313"/>
      <c r="CK77" s="1313"/>
      <c r="CL77" s="1313"/>
      <c r="CM77" s="1313"/>
      <c r="CN77" s="1313">
        <v>5.4</v>
      </c>
      <c r="CO77" s="1313"/>
      <c r="CP77" s="1313"/>
      <c r="CQ77" s="1313"/>
      <c r="CR77" s="1313"/>
      <c r="CS77" s="1313"/>
      <c r="CT77" s="1313"/>
      <c r="CU77" s="1313"/>
      <c r="CV77" s="1313">
        <v>3.9</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625</v>
      </c>
      <c r="BC79" s="1316"/>
      <c r="BD79" s="1316"/>
      <c r="BE79" s="1316"/>
      <c r="BF79" s="1316"/>
      <c r="BG79" s="1316"/>
      <c r="BH79" s="1316"/>
      <c r="BI79" s="1316"/>
      <c r="BJ79" s="1316"/>
      <c r="BK79" s="1316"/>
      <c r="BL79" s="1316"/>
      <c r="BM79" s="1316"/>
      <c r="BN79" s="1316"/>
      <c r="BO79" s="1316"/>
      <c r="BP79" s="1313">
        <v>5</v>
      </c>
      <c r="BQ79" s="1313"/>
      <c r="BR79" s="1313"/>
      <c r="BS79" s="1313"/>
      <c r="BT79" s="1313"/>
      <c r="BU79" s="1313"/>
      <c r="BV79" s="1313"/>
      <c r="BW79" s="1313"/>
      <c r="BX79" s="1313">
        <v>4.8</v>
      </c>
      <c r="BY79" s="1313"/>
      <c r="BZ79" s="1313"/>
      <c r="CA79" s="1313"/>
      <c r="CB79" s="1313"/>
      <c r="CC79" s="1313"/>
      <c r="CD79" s="1313"/>
      <c r="CE79" s="1313"/>
      <c r="CF79" s="1313">
        <v>4.5</v>
      </c>
      <c r="CG79" s="1313"/>
      <c r="CH79" s="1313"/>
      <c r="CI79" s="1313"/>
      <c r="CJ79" s="1313"/>
      <c r="CK79" s="1313"/>
      <c r="CL79" s="1313"/>
      <c r="CM79" s="1313"/>
      <c r="CN79" s="1313">
        <v>4.2</v>
      </c>
      <c r="CO79" s="1313"/>
      <c r="CP79" s="1313"/>
      <c r="CQ79" s="1313"/>
      <c r="CR79" s="1313"/>
      <c r="CS79" s="1313"/>
      <c r="CT79" s="1313"/>
      <c r="CU79" s="1313"/>
      <c r="CV79" s="1313">
        <v>4.2</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bXpnkO1QCSKMmSNZ/D4hs/UdK2am17zMPd/U5mS5CROApV/qLdzuJMpanY/20y29LC39e+D6Kjq59LsheYILEg==" saltValue="05j1E7W8HpCnhTVjPTIBV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513</v>
      </c>
    </row>
  </sheetData>
  <sheetProtection algorithmName="SHA-512" hashValue="7vG7hoR8r3htx3AP4rKVciZ25Ko2rpcSA74GGRSlIE4SiKf0ouRz0sML6QOZ7LLDA0T8I0IRWxmz8Oo4wZwDhQ==" saltValue="LE+Uvk97D0zBmnCGAGvu9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513</v>
      </c>
    </row>
  </sheetData>
  <sheetProtection algorithmName="SHA-512" hashValue="ZFedvu427V9CXP4Ye6lDRfjxgCu8ru3tGKitb34C9XL63yBIyOGqiemutVEjpdSfxMaMSWLlFUMPDVXtd15S6w==" saltValue="38x2N9DNeUAGbRaXS7C15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563</v>
      </c>
      <c r="G2" s="157"/>
      <c r="H2" s="158"/>
    </row>
    <row r="3" spans="1:8">
      <c r="A3" s="154" t="s">
        <v>556</v>
      </c>
      <c r="B3" s="159"/>
      <c r="C3" s="160"/>
      <c r="D3" s="161">
        <v>130541</v>
      </c>
      <c r="E3" s="162"/>
      <c r="F3" s="163">
        <v>40879</v>
      </c>
      <c r="G3" s="164"/>
      <c r="H3" s="165"/>
    </row>
    <row r="4" spans="1:8">
      <c r="A4" s="166"/>
      <c r="B4" s="167"/>
      <c r="C4" s="168"/>
      <c r="D4" s="169">
        <v>87682</v>
      </c>
      <c r="E4" s="170"/>
      <c r="F4" s="171">
        <v>24087</v>
      </c>
      <c r="G4" s="172"/>
      <c r="H4" s="173"/>
    </row>
    <row r="5" spans="1:8">
      <c r="A5" s="154" t="s">
        <v>558</v>
      </c>
      <c r="B5" s="159"/>
      <c r="C5" s="160"/>
      <c r="D5" s="161">
        <v>82943</v>
      </c>
      <c r="E5" s="162"/>
      <c r="F5" s="163">
        <v>42651</v>
      </c>
      <c r="G5" s="164"/>
      <c r="H5" s="165"/>
    </row>
    <row r="6" spans="1:8">
      <c r="A6" s="166"/>
      <c r="B6" s="167"/>
      <c r="C6" s="168"/>
      <c r="D6" s="169">
        <v>54715</v>
      </c>
      <c r="E6" s="170"/>
      <c r="F6" s="171">
        <v>22675</v>
      </c>
      <c r="G6" s="172"/>
      <c r="H6" s="173"/>
    </row>
    <row r="7" spans="1:8">
      <c r="A7" s="154" t="s">
        <v>559</v>
      </c>
      <c r="B7" s="159"/>
      <c r="C7" s="160"/>
      <c r="D7" s="161">
        <v>41256</v>
      </c>
      <c r="E7" s="162"/>
      <c r="F7" s="163">
        <v>43226</v>
      </c>
      <c r="G7" s="164"/>
      <c r="H7" s="165"/>
    </row>
    <row r="8" spans="1:8">
      <c r="A8" s="166"/>
      <c r="B8" s="167"/>
      <c r="C8" s="168"/>
      <c r="D8" s="169">
        <v>30085</v>
      </c>
      <c r="E8" s="170"/>
      <c r="F8" s="171">
        <v>22622</v>
      </c>
      <c r="G8" s="172"/>
      <c r="H8" s="173"/>
    </row>
    <row r="9" spans="1:8">
      <c r="A9" s="154" t="s">
        <v>560</v>
      </c>
      <c r="B9" s="159"/>
      <c r="C9" s="160"/>
      <c r="D9" s="161">
        <v>57913</v>
      </c>
      <c r="E9" s="162"/>
      <c r="F9" s="163">
        <v>42836</v>
      </c>
      <c r="G9" s="164"/>
      <c r="H9" s="165"/>
    </row>
    <row r="10" spans="1:8">
      <c r="A10" s="166"/>
      <c r="B10" s="167"/>
      <c r="C10" s="168"/>
      <c r="D10" s="169">
        <v>37157</v>
      </c>
      <c r="E10" s="170"/>
      <c r="F10" s="171">
        <v>22936</v>
      </c>
      <c r="G10" s="172"/>
      <c r="H10" s="173"/>
    </row>
    <row r="11" spans="1:8">
      <c r="A11" s="154" t="s">
        <v>561</v>
      </c>
      <c r="B11" s="159"/>
      <c r="C11" s="160"/>
      <c r="D11" s="161">
        <v>48001</v>
      </c>
      <c r="E11" s="162"/>
      <c r="F11" s="163">
        <v>44161</v>
      </c>
      <c r="G11" s="164"/>
      <c r="H11" s="165"/>
    </row>
    <row r="12" spans="1:8">
      <c r="A12" s="166"/>
      <c r="B12" s="167"/>
      <c r="C12" s="174"/>
      <c r="D12" s="169">
        <v>28913</v>
      </c>
      <c r="E12" s="170"/>
      <c r="F12" s="171">
        <v>23644</v>
      </c>
      <c r="G12" s="172"/>
      <c r="H12" s="173"/>
    </row>
    <row r="13" spans="1:8">
      <c r="A13" s="154"/>
      <c r="B13" s="159"/>
      <c r="C13" s="175"/>
      <c r="D13" s="176">
        <v>72131</v>
      </c>
      <c r="E13" s="177"/>
      <c r="F13" s="178">
        <v>42751</v>
      </c>
      <c r="G13" s="179"/>
      <c r="H13" s="165"/>
    </row>
    <row r="14" spans="1:8">
      <c r="A14" s="166"/>
      <c r="B14" s="167"/>
      <c r="C14" s="168"/>
      <c r="D14" s="169">
        <v>47710</v>
      </c>
      <c r="E14" s="170"/>
      <c r="F14" s="171">
        <v>23193</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1.84</v>
      </c>
      <c r="C19" s="180">
        <f>ROUND(VALUE(SUBSTITUTE(実質収支比率等に係る経年分析!G$48,"▲","-")),2)</f>
        <v>4.92</v>
      </c>
      <c r="D19" s="180">
        <f>ROUND(VALUE(SUBSTITUTE(実質収支比率等に係る経年分析!H$48,"▲","-")),2)</f>
        <v>4.22</v>
      </c>
      <c r="E19" s="180">
        <f>ROUND(VALUE(SUBSTITUTE(実質収支比率等に係る経年分析!I$48,"▲","-")),2)</f>
        <v>3.05</v>
      </c>
      <c r="F19" s="180">
        <f>ROUND(VALUE(SUBSTITUTE(実質収支比率等に係る経年分析!J$48,"▲","-")),2)</f>
        <v>3.41</v>
      </c>
    </row>
    <row r="20" spans="1:11">
      <c r="A20" s="180" t="s">
        <v>55</v>
      </c>
      <c r="B20" s="180">
        <f>ROUND(VALUE(SUBSTITUTE(実質収支比率等に係る経年分析!F$47,"▲","-")),2)</f>
        <v>26.68</v>
      </c>
      <c r="C20" s="180">
        <f>ROUND(VALUE(SUBSTITUTE(実質収支比率等に係る経年分析!G$47,"▲","-")),2)</f>
        <v>25.1</v>
      </c>
      <c r="D20" s="180">
        <f>ROUND(VALUE(SUBSTITUTE(実質収支比率等に係る経年分析!H$47,"▲","-")),2)</f>
        <v>24.96</v>
      </c>
      <c r="E20" s="180">
        <f>ROUND(VALUE(SUBSTITUTE(実質収支比率等に係る経年分析!I$47,"▲","-")),2)</f>
        <v>26.51</v>
      </c>
      <c r="F20" s="180">
        <f>ROUND(VALUE(SUBSTITUTE(実質収支比率等に係る経年分析!J$47,"▲","-")),2)</f>
        <v>25.67</v>
      </c>
    </row>
    <row r="21" spans="1:11">
      <c r="A21" s="180" t="s">
        <v>56</v>
      </c>
      <c r="B21" s="180">
        <f>IF(ISNUMBER(VALUE(SUBSTITUTE(実質収支比率等に係る経年分析!F$49,"▲","-"))),ROUND(VALUE(SUBSTITUTE(実質収支比率等に係る経年分析!F$49,"▲","-")),2),NA())</f>
        <v>-4.96</v>
      </c>
      <c r="C21" s="180">
        <f>IF(ISNUMBER(VALUE(SUBSTITUTE(実質収支比率等に係る経年分析!G$49,"▲","-"))),ROUND(VALUE(SUBSTITUTE(実質収支比率等に係る経年分析!G$49,"▲","-")),2),NA())</f>
        <v>0.81</v>
      </c>
      <c r="D21" s="180">
        <f>IF(ISNUMBER(VALUE(SUBSTITUTE(実質収支比率等に係る経年分析!H$49,"▲","-"))),ROUND(VALUE(SUBSTITUTE(実質収支比率等に係る経年分析!H$49,"▲","-")),2),NA())</f>
        <v>-2.04</v>
      </c>
      <c r="E21" s="180">
        <f>IF(ISNUMBER(VALUE(SUBSTITUTE(実質収支比率等に係る経年分析!I$49,"▲","-"))),ROUND(VALUE(SUBSTITUTE(実質収支比率等に係る経年分析!I$49,"▲","-")),2),NA())</f>
        <v>-1.03</v>
      </c>
      <c r="F21" s="180">
        <f>IF(ISNUMBER(VALUE(SUBSTITUTE(実質収支比率等に係る経年分析!J$49,"▲","-"))),ROUND(VALUE(SUBSTITUTE(実質収支比率等に係る経年分析!J$49,"▲","-")),2),NA())</f>
        <v>-1.51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1.24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0.33</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介護保険特別会計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0.16</v>
      </c>
    </row>
    <row r="30" spans="1:11">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1.55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1.87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1.27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0.27</v>
      </c>
    </row>
    <row r="31" spans="1:11">
      <c r="A31" s="181" t="str">
        <f>IF(連結実質赤字比率に係る赤字・黒字の構成分析!C$39="",NA(),連結実質赤字比率に係る赤字・黒字の構成分析!C$39)</f>
        <v>地方卸売市場事業特別会計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0.37</v>
      </c>
    </row>
    <row r="32" spans="1:11">
      <c r="A32" s="181" t="str">
        <f>IF(連結実質赤字比率に係る赤字・黒字の構成分析!C$38="",NA(),連結実質赤字比率に係る赤字・黒字の構成分析!C$38)</f>
        <v>工業用地造成事業特別会計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4.26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4.04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4.03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0.28000000000000003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0.38</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2.65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2.57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2.79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3.09</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4.91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3.29</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5.95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4.3499999999999996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4.22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4.33</v>
      </c>
    </row>
    <row r="36" spans="1:16">
      <c r="A36" s="181" t="str">
        <f>IF(連結実質赤字比率に係る赤字・黒字の構成分析!C$34="",NA(),連結実質赤字比率に係る赤字・黒字の構成分析!C$34)</f>
        <v>小型自動車競走事業特別会計</v>
      </c>
      <c r="B36" s="181">
        <f>IF(ROUND(VALUE(SUBSTITUTE(連結実質赤字比率に係る赤字・黒字の構成分析!F$34,"▲", "-")), 2) &lt; 0, ABS(ROUND(VALUE(SUBSTITUTE(連結実質赤字比率に係る赤字・黒字の構成分析!F$34,"▲", "-")), 2)), NA())</f>
        <v>4.7300000000000004</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4.45</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4.2300000000000004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4.05</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3.1</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5776</v>
      </c>
      <c r="E42" s="182"/>
      <c r="F42" s="182"/>
      <c r="G42" s="182">
        <f>'実質公債費比率（分子）の構造'!L$52</f>
        <v>5701</v>
      </c>
      <c r="H42" s="182"/>
      <c r="I42" s="182"/>
      <c r="J42" s="182">
        <f>'実質公債費比率（分子）の構造'!M$52</f>
        <v>5838</v>
      </c>
      <c r="K42" s="182"/>
      <c r="L42" s="182"/>
      <c r="M42" s="182">
        <f>'実質公債費比率（分子）の構造'!N$52</f>
        <v>5660</v>
      </c>
      <c r="N42" s="182"/>
      <c r="O42" s="182"/>
      <c r="P42" s="182">
        <f>'実質公債費比率（分子）の構造'!O$52</f>
        <v>5721</v>
      </c>
    </row>
    <row r="43" spans="1:16">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125</v>
      </c>
      <c r="C44" s="182"/>
      <c r="D44" s="182"/>
      <c r="E44" s="182">
        <f>'実質公債費比率（分子）の構造'!L$50</f>
        <v>116</v>
      </c>
      <c r="F44" s="182"/>
      <c r="G44" s="182"/>
      <c r="H44" s="182">
        <f>'実質公債費比率（分子）の構造'!M$50</f>
        <v>75</v>
      </c>
      <c r="I44" s="182"/>
      <c r="J44" s="182"/>
      <c r="K44" s="182">
        <f>'実質公債費比率（分子）の構造'!N$50</f>
        <v>60</v>
      </c>
      <c r="L44" s="182"/>
      <c r="M44" s="182"/>
      <c r="N44" s="182">
        <f>'実質公債費比率（分子）の構造'!O$50</f>
        <v>35</v>
      </c>
      <c r="O44" s="182"/>
      <c r="P44" s="182"/>
    </row>
    <row r="45" spans="1:16">
      <c r="A45" s="182" t="s">
        <v>66</v>
      </c>
      <c r="B45" s="182">
        <f>'実質公債費比率（分子）の構造'!K$49</f>
        <v>71</v>
      </c>
      <c r="C45" s="182"/>
      <c r="D45" s="182"/>
      <c r="E45" s="182">
        <f>'実質公債費比率（分子）の構造'!L$49</f>
        <v>27</v>
      </c>
      <c r="F45" s="182"/>
      <c r="G45" s="182"/>
      <c r="H45" s="182">
        <f>'実質公債費比率（分子）の構造'!M$49</f>
        <v>4</v>
      </c>
      <c r="I45" s="182"/>
      <c r="J45" s="182"/>
      <c r="K45" s="182">
        <f>'実質公債費比率（分子）の構造'!N$49</f>
        <v>17</v>
      </c>
      <c r="L45" s="182"/>
      <c r="M45" s="182"/>
      <c r="N45" s="182">
        <f>'実質公債費比率（分子）の構造'!O$49</f>
        <v>40</v>
      </c>
      <c r="O45" s="182"/>
      <c r="P45" s="182"/>
    </row>
    <row r="46" spans="1:16">
      <c r="A46" s="182" t="s">
        <v>67</v>
      </c>
      <c r="B46" s="182">
        <f>'実質公債費比率（分子）の構造'!K$48</f>
        <v>539</v>
      </c>
      <c r="C46" s="182"/>
      <c r="D46" s="182"/>
      <c r="E46" s="182">
        <f>'実質公債費比率（分子）の構造'!L$48</f>
        <v>478</v>
      </c>
      <c r="F46" s="182"/>
      <c r="G46" s="182"/>
      <c r="H46" s="182">
        <f>'実質公債費比率（分子）の構造'!M$48</f>
        <v>503</v>
      </c>
      <c r="I46" s="182"/>
      <c r="J46" s="182"/>
      <c r="K46" s="182">
        <f>'実質公債費比率（分子）の構造'!N$48</f>
        <v>510</v>
      </c>
      <c r="L46" s="182"/>
      <c r="M46" s="182"/>
      <c r="N46" s="182">
        <f>'実質公債費比率（分子）の構造'!O$48</f>
        <v>478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6120</v>
      </c>
      <c r="C49" s="182"/>
      <c r="D49" s="182"/>
      <c r="E49" s="182">
        <f>'実質公債費比率（分子）の構造'!L$45</f>
        <v>6195</v>
      </c>
      <c r="F49" s="182"/>
      <c r="G49" s="182"/>
      <c r="H49" s="182">
        <f>'実質公債費比率（分子）の構造'!M$45</f>
        <v>6698</v>
      </c>
      <c r="I49" s="182"/>
      <c r="J49" s="182"/>
      <c r="K49" s="182">
        <f>'実質公債費比率（分子）の構造'!N$45</f>
        <v>6869</v>
      </c>
      <c r="L49" s="182"/>
      <c r="M49" s="182"/>
      <c r="N49" s="182">
        <f>'実質公債費比率（分子）の構造'!O$45</f>
        <v>6901</v>
      </c>
      <c r="O49" s="182"/>
      <c r="P49" s="182"/>
    </row>
    <row r="50" spans="1:16">
      <c r="A50" s="182" t="s">
        <v>71</v>
      </c>
      <c r="B50" s="182" t="e">
        <f>NA()</f>
        <v>#N/A</v>
      </c>
      <c r="C50" s="182">
        <f>IF(ISNUMBER('実質公債費比率（分子）の構造'!K$53),'実質公債費比率（分子）の構造'!K$53,NA())</f>
        <v>1079</v>
      </c>
      <c r="D50" s="182" t="e">
        <f>NA()</f>
        <v>#N/A</v>
      </c>
      <c r="E50" s="182" t="e">
        <f>NA()</f>
        <v>#N/A</v>
      </c>
      <c r="F50" s="182">
        <f>IF(ISNUMBER('実質公債費比率（分子）の構造'!L$53),'実質公債費比率（分子）の構造'!L$53,NA())</f>
        <v>1115</v>
      </c>
      <c r="G50" s="182" t="e">
        <f>NA()</f>
        <v>#N/A</v>
      </c>
      <c r="H50" s="182" t="e">
        <f>NA()</f>
        <v>#N/A</v>
      </c>
      <c r="I50" s="182">
        <f>IF(ISNUMBER('実質公債費比率（分子）の構造'!M$53),'実質公債費比率（分子）の構造'!M$53,NA())</f>
        <v>1442</v>
      </c>
      <c r="J50" s="182" t="e">
        <f>NA()</f>
        <v>#N/A</v>
      </c>
      <c r="K50" s="182" t="e">
        <f>NA()</f>
        <v>#N/A</v>
      </c>
      <c r="L50" s="182">
        <f>IF(ISNUMBER('実質公債費比率（分子）の構造'!N$53),'実質公債費比率（分子）の構造'!N$53,NA())</f>
        <v>1796</v>
      </c>
      <c r="M50" s="182" t="e">
        <f>NA()</f>
        <v>#N/A</v>
      </c>
      <c r="N50" s="182" t="e">
        <f>NA()</f>
        <v>#N/A</v>
      </c>
      <c r="O50" s="182">
        <f>IF(ISNUMBER('実質公債費比率（分子）の構造'!O$53),'実質公債費比率（分子）の構造'!O$53,NA())</f>
        <v>1733</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62895</v>
      </c>
      <c r="E56" s="181"/>
      <c r="F56" s="181"/>
      <c r="G56" s="181">
        <f>'将来負担比率（分子）の構造'!J$52</f>
        <v>62057</v>
      </c>
      <c r="H56" s="181"/>
      <c r="I56" s="181"/>
      <c r="J56" s="181">
        <f>'将来負担比率（分子）の構造'!K$52</f>
        <v>60614</v>
      </c>
      <c r="K56" s="181"/>
      <c r="L56" s="181"/>
      <c r="M56" s="181">
        <f>'将来負担比率（分子）の構造'!L$52</f>
        <v>59711</v>
      </c>
      <c r="N56" s="181"/>
      <c r="O56" s="181"/>
      <c r="P56" s="181">
        <f>'将来負担比率（分子）の構造'!M$52</f>
        <v>58619</v>
      </c>
    </row>
    <row r="57" spans="1:16">
      <c r="A57" s="181" t="s">
        <v>42</v>
      </c>
      <c r="B57" s="181"/>
      <c r="C57" s="181"/>
      <c r="D57" s="181">
        <f>'将来負担比率（分子）の構造'!I$51</f>
        <v>5655</v>
      </c>
      <c r="E57" s="181"/>
      <c r="F57" s="181"/>
      <c r="G57" s="181">
        <f>'将来負担比率（分子）の構造'!J$51</f>
        <v>5567</v>
      </c>
      <c r="H57" s="181"/>
      <c r="I57" s="181"/>
      <c r="J57" s="181">
        <f>'将来負担比率（分子）の構造'!K$51</f>
        <v>5354</v>
      </c>
      <c r="K57" s="181"/>
      <c r="L57" s="181"/>
      <c r="M57" s="181">
        <f>'将来負担比率（分子）の構造'!L$51</f>
        <v>3523</v>
      </c>
      <c r="N57" s="181"/>
      <c r="O57" s="181"/>
      <c r="P57" s="181">
        <f>'将来負担比率（分子）の構造'!M$51</f>
        <v>3218</v>
      </c>
    </row>
    <row r="58" spans="1:16">
      <c r="A58" s="181" t="s">
        <v>41</v>
      </c>
      <c r="B58" s="181"/>
      <c r="C58" s="181"/>
      <c r="D58" s="181">
        <f>'将来負担比率（分子）の構造'!I$50</f>
        <v>21455</v>
      </c>
      <c r="E58" s="181"/>
      <c r="F58" s="181"/>
      <c r="G58" s="181">
        <f>'将来負担比率（分子）の構造'!J$50</f>
        <v>21587</v>
      </c>
      <c r="H58" s="181"/>
      <c r="I58" s="181"/>
      <c r="J58" s="181">
        <f>'将来負担比率（分子）の構造'!K$50</f>
        <v>22403</v>
      </c>
      <c r="K58" s="181"/>
      <c r="L58" s="181"/>
      <c r="M58" s="181">
        <f>'将来負担比率（分子）の構造'!L$50</f>
        <v>23549</v>
      </c>
      <c r="N58" s="181"/>
      <c r="O58" s="181"/>
      <c r="P58" s="181">
        <f>'将来負担比率（分子）の構造'!M$50</f>
        <v>23436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0</v>
      </c>
      <c r="C61" s="181"/>
      <c r="D61" s="181"/>
      <c r="E61" s="181" t="str">
        <f>'将来負担比率（分子）の構造'!J$46</f>
        <v>-</v>
      </c>
      <c r="F61" s="181"/>
      <c r="G61" s="181"/>
      <c r="H61" s="181">
        <f>'将来負担比率（分子）の構造'!K$46</f>
        <v>1</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8946</v>
      </c>
      <c r="C62" s="181"/>
      <c r="D62" s="181"/>
      <c r="E62" s="181">
        <f>'将来負担比率（分子）の構造'!J$45</f>
        <v>9095</v>
      </c>
      <c r="F62" s="181"/>
      <c r="G62" s="181"/>
      <c r="H62" s="181">
        <f>'将来負担比率（分子）の構造'!K$45</f>
        <v>7925</v>
      </c>
      <c r="I62" s="181"/>
      <c r="J62" s="181"/>
      <c r="K62" s="181">
        <f>'将来負担比率（分子）の構造'!L$45</f>
        <v>7854</v>
      </c>
      <c r="L62" s="181"/>
      <c r="M62" s="181"/>
      <c r="N62" s="181">
        <f>'将来負担比率（分子）の構造'!M$45</f>
        <v>6911</v>
      </c>
      <c r="O62" s="181"/>
      <c r="P62" s="181"/>
    </row>
    <row r="63" spans="1:16">
      <c r="A63" s="181" t="s">
        <v>34</v>
      </c>
      <c r="B63" s="181">
        <f>'将来負担比率（分子）の構造'!I$44</f>
        <v>300</v>
      </c>
      <c r="C63" s="181"/>
      <c r="D63" s="181"/>
      <c r="E63" s="181">
        <f>'将来負担比率（分子）の構造'!J$44</f>
        <v>160</v>
      </c>
      <c r="F63" s="181"/>
      <c r="G63" s="181"/>
      <c r="H63" s="181">
        <f>'将来負担比率（分子）の構造'!K$44</f>
        <v>88</v>
      </c>
      <c r="I63" s="181"/>
      <c r="J63" s="181"/>
      <c r="K63" s="181">
        <f>'将来負担比率（分子）の構造'!L$44</f>
        <v>32</v>
      </c>
      <c r="L63" s="181"/>
      <c r="M63" s="181"/>
      <c r="N63" s="181" t="str">
        <f>'将来負担比率（分子）の構造'!M$44</f>
        <v>-</v>
      </c>
      <c r="O63" s="181"/>
      <c r="P63" s="181"/>
    </row>
    <row r="64" spans="1:16">
      <c r="A64" s="181" t="s">
        <v>33</v>
      </c>
      <c r="B64" s="181">
        <f>'将来負担比率（分子）の構造'!I$43</f>
        <v>8588</v>
      </c>
      <c r="C64" s="181"/>
      <c r="D64" s="181"/>
      <c r="E64" s="181">
        <f>'将来負担比率（分子）の構造'!J$43</f>
        <v>8024</v>
      </c>
      <c r="F64" s="181"/>
      <c r="G64" s="181"/>
      <c r="H64" s="181">
        <f>'将来負担比率（分子）の構造'!K$43</f>
        <v>7749</v>
      </c>
      <c r="I64" s="181"/>
      <c r="J64" s="181"/>
      <c r="K64" s="181">
        <f>'将来負担比率（分子）の構造'!L$43</f>
        <v>8157</v>
      </c>
      <c r="L64" s="181"/>
      <c r="M64" s="181"/>
      <c r="N64" s="181">
        <f>'将来負担比率（分子）の構造'!M$43</f>
        <v>8137</v>
      </c>
      <c r="O64" s="181"/>
      <c r="P64" s="181"/>
    </row>
    <row r="65" spans="1:16">
      <c r="A65" s="181" t="s">
        <v>32</v>
      </c>
      <c r="B65" s="181">
        <f>'将来負担比率（分子）の構造'!I$42</f>
        <v>1590</v>
      </c>
      <c r="C65" s="181"/>
      <c r="D65" s="181"/>
      <c r="E65" s="181">
        <f>'将来負担比率（分子）の構造'!J$42</f>
        <v>1686</v>
      </c>
      <c r="F65" s="181"/>
      <c r="G65" s="181"/>
      <c r="H65" s="181">
        <f>'将来負担比率（分子）の構造'!K$42</f>
        <v>1600</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74939</v>
      </c>
      <c r="C66" s="181"/>
      <c r="D66" s="181"/>
      <c r="E66" s="181">
        <f>'将来負担比率（分子）の構造'!J$41</f>
        <v>77869</v>
      </c>
      <c r="F66" s="181"/>
      <c r="G66" s="181"/>
      <c r="H66" s="181">
        <f>'将来負担比率（分子）の構造'!K$41</f>
        <v>76452</v>
      </c>
      <c r="I66" s="181"/>
      <c r="J66" s="181"/>
      <c r="K66" s="181">
        <f>'将来負担比率（分子）の構造'!L$41</f>
        <v>75475</v>
      </c>
      <c r="L66" s="181"/>
      <c r="M66" s="181"/>
      <c r="N66" s="181">
        <f>'将来負担比率（分子）の構造'!M$41</f>
        <v>73620</v>
      </c>
      <c r="O66" s="181"/>
      <c r="P66" s="181"/>
    </row>
    <row r="67" spans="1:16">
      <c r="A67" s="181" t="s">
        <v>75</v>
      </c>
      <c r="B67" s="181" t="e">
        <f>NA()</f>
        <v>#N/A</v>
      </c>
      <c r="C67" s="181">
        <f>IF(ISNUMBER('将来負担比率（分子）の構造'!I$53), IF('将来負担比率（分子）の構造'!I$53 &lt; 0, 0, '将来負担比率（分子）の構造'!I$53), NA())</f>
        <v>4358</v>
      </c>
      <c r="D67" s="181" t="e">
        <f>NA()</f>
        <v>#N/A</v>
      </c>
      <c r="E67" s="181" t="e">
        <f>NA()</f>
        <v>#N/A</v>
      </c>
      <c r="F67" s="181">
        <f>IF(ISNUMBER('将来負担比率（分子）の構造'!J$53), IF('将来負担比率（分子）の構造'!J$53 &lt; 0, 0, '将来負担比率（分子）の構造'!J$53), NA())</f>
        <v>7624</v>
      </c>
      <c r="G67" s="181" t="e">
        <f>NA()</f>
        <v>#N/A</v>
      </c>
      <c r="H67" s="181" t="e">
        <f>NA()</f>
        <v>#N/A</v>
      </c>
      <c r="I67" s="181">
        <f>IF(ISNUMBER('将来負担比率（分子）の構造'!K$53), IF('将来負担比率（分子）の構造'!K$53 &lt; 0, 0, '将来負担比率（分子）の構造'!K$53), NA())</f>
        <v>5445</v>
      </c>
      <c r="J67" s="181" t="e">
        <f>NA()</f>
        <v>#N/A</v>
      </c>
      <c r="K67" s="181" t="e">
        <f>NA()</f>
        <v>#N/A</v>
      </c>
      <c r="L67" s="181">
        <f>IF(ISNUMBER('将来負担比率（分子）の構造'!L$53), IF('将来負担比率（分子）の構造'!L$53 &lt; 0, 0, '将来負担比率（分子）の構造'!L$53), NA())</f>
        <v>4735</v>
      </c>
      <c r="M67" s="181" t="e">
        <f>NA()</f>
        <v>#N/A</v>
      </c>
      <c r="N67" s="181" t="e">
        <f>NA()</f>
        <v>#N/A</v>
      </c>
      <c r="O67" s="181">
        <f>IF(ISNUMBER('将来負担比率（分子）の構造'!M$53), IF('将来負担比率（分子）の構造'!M$53 &lt; 0, 0, '将来負担比率（分子）の構造'!M$53), NA())</f>
        <v>3394</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8221</v>
      </c>
      <c r="C72" s="185">
        <f>基金残高に係る経年分析!G55</f>
        <v>8627</v>
      </c>
      <c r="D72" s="185">
        <f>基金残高に係る経年分析!H55</f>
        <v>8487</v>
      </c>
    </row>
    <row r="73" spans="1:16">
      <c r="A73" s="184" t="s">
        <v>78</v>
      </c>
      <c r="B73" s="185">
        <f>基金残高に係る経年分析!F56</f>
        <v>7804</v>
      </c>
      <c r="C73" s="185">
        <f>基金残高に係る経年分析!G56</f>
        <v>7476</v>
      </c>
      <c r="D73" s="185">
        <f>基金残高に係る経年分析!H56</f>
        <v>6795</v>
      </c>
    </row>
    <row r="74" spans="1:16">
      <c r="A74" s="184" t="s">
        <v>79</v>
      </c>
      <c r="B74" s="185">
        <f>基金残高に係る経年分析!F57</f>
        <v>7366</v>
      </c>
      <c r="C74" s="185">
        <f>基金残高に係る経年分析!G57</f>
        <v>8167</v>
      </c>
      <c r="D74" s="185">
        <f>基金残高に係る経年分析!H57</f>
        <v>9015</v>
      </c>
    </row>
  </sheetData>
  <sheetProtection algorithmName="SHA-512" hashValue="ums2k5JwkIdNQVCD52OOhx7nYlzXERHqpWs72r3w4BXDBUeWQ8cSv0AnVrSq3UO6nhyws71CImjzzurfQmf8dw==" saltValue="NqXWgN26Va8HLGI3QIRFy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227</v>
      </c>
      <c r="C5" s="672"/>
      <c r="D5" s="672"/>
      <c r="E5" s="672"/>
      <c r="F5" s="672"/>
      <c r="G5" s="672"/>
      <c r="H5" s="672"/>
      <c r="I5" s="672"/>
      <c r="J5" s="672"/>
      <c r="K5" s="672"/>
      <c r="L5" s="672"/>
      <c r="M5" s="672"/>
      <c r="N5" s="672"/>
      <c r="O5" s="672"/>
      <c r="P5" s="672"/>
      <c r="Q5" s="673"/>
      <c r="R5" s="674">
        <v>14346776</v>
      </c>
      <c r="S5" s="675"/>
      <c r="T5" s="675"/>
      <c r="U5" s="675"/>
      <c r="V5" s="675"/>
      <c r="W5" s="675"/>
      <c r="X5" s="675"/>
      <c r="Y5" s="676"/>
      <c r="Z5" s="677">
        <v>15.7</v>
      </c>
      <c r="AA5" s="677"/>
      <c r="AB5" s="677"/>
      <c r="AC5" s="677"/>
      <c r="AD5" s="678">
        <v>14346776</v>
      </c>
      <c r="AE5" s="678"/>
      <c r="AF5" s="678"/>
      <c r="AG5" s="678"/>
      <c r="AH5" s="678"/>
      <c r="AI5" s="678"/>
      <c r="AJ5" s="678"/>
      <c r="AK5" s="678"/>
      <c r="AL5" s="679">
        <v>45.1</v>
      </c>
      <c r="AM5" s="680"/>
      <c r="AN5" s="680"/>
      <c r="AO5" s="681"/>
      <c r="AP5" s="671" t="s">
        <v>228</v>
      </c>
      <c r="AQ5" s="672"/>
      <c r="AR5" s="672"/>
      <c r="AS5" s="672"/>
      <c r="AT5" s="672"/>
      <c r="AU5" s="672"/>
      <c r="AV5" s="672"/>
      <c r="AW5" s="672"/>
      <c r="AX5" s="672"/>
      <c r="AY5" s="672"/>
      <c r="AZ5" s="672"/>
      <c r="BA5" s="672"/>
      <c r="BB5" s="672"/>
      <c r="BC5" s="672"/>
      <c r="BD5" s="672"/>
      <c r="BE5" s="672"/>
      <c r="BF5" s="673"/>
      <c r="BG5" s="685">
        <v>14346184</v>
      </c>
      <c r="BH5" s="686"/>
      <c r="BI5" s="686"/>
      <c r="BJ5" s="686"/>
      <c r="BK5" s="686"/>
      <c r="BL5" s="686"/>
      <c r="BM5" s="686"/>
      <c r="BN5" s="687"/>
      <c r="BO5" s="688">
        <v>100</v>
      </c>
      <c r="BP5" s="688"/>
      <c r="BQ5" s="688"/>
      <c r="BR5" s="688"/>
      <c r="BS5" s="689">
        <v>88211</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221</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c r="B6" s="682" t="s">
        <v>232</v>
      </c>
      <c r="C6" s="683"/>
      <c r="D6" s="683"/>
      <c r="E6" s="683"/>
      <c r="F6" s="683"/>
      <c r="G6" s="683"/>
      <c r="H6" s="683"/>
      <c r="I6" s="683"/>
      <c r="J6" s="683"/>
      <c r="K6" s="683"/>
      <c r="L6" s="683"/>
      <c r="M6" s="683"/>
      <c r="N6" s="683"/>
      <c r="O6" s="683"/>
      <c r="P6" s="683"/>
      <c r="Q6" s="684"/>
      <c r="R6" s="685">
        <v>432807</v>
      </c>
      <c r="S6" s="686"/>
      <c r="T6" s="686"/>
      <c r="U6" s="686"/>
      <c r="V6" s="686"/>
      <c r="W6" s="686"/>
      <c r="X6" s="686"/>
      <c r="Y6" s="687"/>
      <c r="Z6" s="688">
        <v>0.5</v>
      </c>
      <c r="AA6" s="688"/>
      <c r="AB6" s="688"/>
      <c r="AC6" s="688"/>
      <c r="AD6" s="689">
        <v>432807</v>
      </c>
      <c r="AE6" s="689"/>
      <c r="AF6" s="689"/>
      <c r="AG6" s="689"/>
      <c r="AH6" s="689"/>
      <c r="AI6" s="689"/>
      <c r="AJ6" s="689"/>
      <c r="AK6" s="689"/>
      <c r="AL6" s="690">
        <v>1.4</v>
      </c>
      <c r="AM6" s="691"/>
      <c r="AN6" s="691"/>
      <c r="AO6" s="692"/>
      <c r="AP6" s="682" t="s">
        <v>233</v>
      </c>
      <c r="AQ6" s="683"/>
      <c r="AR6" s="683"/>
      <c r="AS6" s="683"/>
      <c r="AT6" s="683"/>
      <c r="AU6" s="683"/>
      <c r="AV6" s="683"/>
      <c r="AW6" s="683"/>
      <c r="AX6" s="683"/>
      <c r="AY6" s="683"/>
      <c r="AZ6" s="683"/>
      <c r="BA6" s="683"/>
      <c r="BB6" s="683"/>
      <c r="BC6" s="683"/>
      <c r="BD6" s="683"/>
      <c r="BE6" s="683"/>
      <c r="BF6" s="684"/>
      <c r="BG6" s="685">
        <v>14346184</v>
      </c>
      <c r="BH6" s="686"/>
      <c r="BI6" s="686"/>
      <c r="BJ6" s="686"/>
      <c r="BK6" s="686"/>
      <c r="BL6" s="686"/>
      <c r="BM6" s="686"/>
      <c r="BN6" s="687"/>
      <c r="BO6" s="688">
        <v>100</v>
      </c>
      <c r="BP6" s="688"/>
      <c r="BQ6" s="688"/>
      <c r="BR6" s="688"/>
      <c r="BS6" s="689">
        <v>88211</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339822</v>
      </c>
      <c r="CS6" s="686"/>
      <c r="CT6" s="686"/>
      <c r="CU6" s="686"/>
      <c r="CV6" s="686"/>
      <c r="CW6" s="686"/>
      <c r="CX6" s="686"/>
      <c r="CY6" s="687"/>
      <c r="CZ6" s="679">
        <v>0.4</v>
      </c>
      <c r="DA6" s="680"/>
      <c r="DB6" s="680"/>
      <c r="DC6" s="699"/>
      <c r="DD6" s="694" t="s">
        <v>128</v>
      </c>
      <c r="DE6" s="686"/>
      <c r="DF6" s="686"/>
      <c r="DG6" s="686"/>
      <c r="DH6" s="686"/>
      <c r="DI6" s="686"/>
      <c r="DJ6" s="686"/>
      <c r="DK6" s="686"/>
      <c r="DL6" s="686"/>
      <c r="DM6" s="686"/>
      <c r="DN6" s="686"/>
      <c r="DO6" s="686"/>
      <c r="DP6" s="687"/>
      <c r="DQ6" s="694">
        <v>339783</v>
      </c>
      <c r="DR6" s="686"/>
      <c r="DS6" s="686"/>
      <c r="DT6" s="686"/>
      <c r="DU6" s="686"/>
      <c r="DV6" s="686"/>
      <c r="DW6" s="686"/>
      <c r="DX6" s="686"/>
      <c r="DY6" s="686"/>
      <c r="DZ6" s="686"/>
      <c r="EA6" s="686"/>
      <c r="EB6" s="686"/>
      <c r="EC6" s="695"/>
    </row>
    <row r="7" spans="2:143" ht="11.25" customHeight="1">
      <c r="B7" s="682" t="s">
        <v>235</v>
      </c>
      <c r="C7" s="683"/>
      <c r="D7" s="683"/>
      <c r="E7" s="683"/>
      <c r="F7" s="683"/>
      <c r="G7" s="683"/>
      <c r="H7" s="683"/>
      <c r="I7" s="683"/>
      <c r="J7" s="683"/>
      <c r="K7" s="683"/>
      <c r="L7" s="683"/>
      <c r="M7" s="683"/>
      <c r="N7" s="683"/>
      <c r="O7" s="683"/>
      <c r="P7" s="683"/>
      <c r="Q7" s="684"/>
      <c r="R7" s="685">
        <v>9308</v>
      </c>
      <c r="S7" s="686"/>
      <c r="T7" s="686"/>
      <c r="U7" s="686"/>
      <c r="V7" s="686"/>
      <c r="W7" s="686"/>
      <c r="X7" s="686"/>
      <c r="Y7" s="687"/>
      <c r="Z7" s="688">
        <v>0</v>
      </c>
      <c r="AA7" s="688"/>
      <c r="AB7" s="688"/>
      <c r="AC7" s="688"/>
      <c r="AD7" s="689">
        <v>9308</v>
      </c>
      <c r="AE7" s="689"/>
      <c r="AF7" s="689"/>
      <c r="AG7" s="689"/>
      <c r="AH7" s="689"/>
      <c r="AI7" s="689"/>
      <c r="AJ7" s="689"/>
      <c r="AK7" s="689"/>
      <c r="AL7" s="690">
        <v>0</v>
      </c>
      <c r="AM7" s="691"/>
      <c r="AN7" s="691"/>
      <c r="AO7" s="692"/>
      <c r="AP7" s="682" t="s">
        <v>236</v>
      </c>
      <c r="AQ7" s="683"/>
      <c r="AR7" s="683"/>
      <c r="AS7" s="683"/>
      <c r="AT7" s="683"/>
      <c r="AU7" s="683"/>
      <c r="AV7" s="683"/>
      <c r="AW7" s="683"/>
      <c r="AX7" s="683"/>
      <c r="AY7" s="683"/>
      <c r="AZ7" s="683"/>
      <c r="BA7" s="683"/>
      <c r="BB7" s="683"/>
      <c r="BC7" s="683"/>
      <c r="BD7" s="683"/>
      <c r="BE7" s="683"/>
      <c r="BF7" s="684"/>
      <c r="BG7" s="685">
        <v>6545888</v>
      </c>
      <c r="BH7" s="686"/>
      <c r="BI7" s="686"/>
      <c r="BJ7" s="686"/>
      <c r="BK7" s="686"/>
      <c r="BL7" s="686"/>
      <c r="BM7" s="686"/>
      <c r="BN7" s="687"/>
      <c r="BO7" s="688">
        <v>45.6</v>
      </c>
      <c r="BP7" s="688"/>
      <c r="BQ7" s="688"/>
      <c r="BR7" s="688"/>
      <c r="BS7" s="689">
        <v>88211</v>
      </c>
      <c r="BT7" s="689"/>
      <c r="BU7" s="689"/>
      <c r="BV7" s="689"/>
      <c r="BW7" s="689"/>
      <c r="BX7" s="689"/>
      <c r="BY7" s="689"/>
      <c r="BZ7" s="689"/>
      <c r="CA7" s="689"/>
      <c r="CB7" s="693"/>
      <c r="CD7" s="700" t="s">
        <v>237</v>
      </c>
      <c r="CE7" s="701"/>
      <c r="CF7" s="701"/>
      <c r="CG7" s="701"/>
      <c r="CH7" s="701"/>
      <c r="CI7" s="701"/>
      <c r="CJ7" s="701"/>
      <c r="CK7" s="701"/>
      <c r="CL7" s="701"/>
      <c r="CM7" s="701"/>
      <c r="CN7" s="701"/>
      <c r="CO7" s="701"/>
      <c r="CP7" s="701"/>
      <c r="CQ7" s="702"/>
      <c r="CR7" s="685">
        <v>26963191</v>
      </c>
      <c r="CS7" s="686"/>
      <c r="CT7" s="686"/>
      <c r="CU7" s="686"/>
      <c r="CV7" s="686"/>
      <c r="CW7" s="686"/>
      <c r="CX7" s="686"/>
      <c r="CY7" s="687"/>
      <c r="CZ7" s="688">
        <v>30.1</v>
      </c>
      <c r="DA7" s="688"/>
      <c r="DB7" s="688"/>
      <c r="DC7" s="688"/>
      <c r="DD7" s="694">
        <v>1541627</v>
      </c>
      <c r="DE7" s="686"/>
      <c r="DF7" s="686"/>
      <c r="DG7" s="686"/>
      <c r="DH7" s="686"/>
      <c r="DI7" s="686"/>
      <c r="DJ7" s="686"/>
      <c r="DK7" s="686"/>
      <c r="DL7" s="686"/>
      <c r="DM7" s="686"/>
      <c r="DN7" s="686"/>
      <c r="DO7" s="686"/>
      <c r="DP7" s="687"/>
      <c r="DQ7" s="694">
        <v>9188492</v>
      </c>
      <c r="DR7" s="686"/>
      <c r="DS7" s="686"/>
      <c r="DT7" s="686"/>
      <c r="DU7" s="686"/>
      <c r="DV7" s="686"/>
      <c r="DW7" s="686"/>
      <c r="DX7" s="686"/>
      <c r="DY7" s="686"/>
      <c r="DZ7" s="686"/>
      <c r="EA7" s="686"/>
      <c r="EB7" s="686"/>
      <c r="EC7" s="695"/>
    </row>
    <row r="8" spans="2:143" ht="11.25" customHeight="1">
      <c r="B8" s="682" t="s">
        <v>238</v>
      </c>
      <c r="C8" s="683"/>
      <c r="D8" s="683"/>
      <c r="E8" s="683"/>
      <c r="F8" s="683"/>
      <c r="G8" s="683"/>
      <c r="H8" s="683"/>
      <c r="I8" s="683"/>
      <c r="J8" s="683"/>
      <c r="K8" s="683"/>
      <c r="L8" s="683"/>
      <c r="M8" s="683"/>
      <c r="N8" s="683"/>
      <c r="O8" s="683"/>
      <c r="P8" s="683"/>
      <c r="Q8" s="684"/>
      <c r="R8" s="685">
        <v>46758</v>
      </c>
      <c r="S8" s="686"/>
      <c r="T8" s="686"/>
      <c r="U8" s="686"/>
      <c r="V8" s="686"/>
      <c r="W8" s="686"/>
      <c r="X8" s="686"/>
      <c r="Y8" s="687"/>
      <c r="Z8" s="688">
        <v>0.1</v>
      </c>
      <c r="AA8" s="688"/>
      <c r="AB8" s="688"/>
      <c r="AC8" s="688"/>
      <c r="AD8" s="689">
        <v>46758</v>
      </c>
      <c r="AE8" s="689"/>
      <c r="AF8" s="689"/>
      <c r="AG8" s="689"/>
      <c r="AH8" s="689"/>
      <c r="AI8" s="689"/>
      <c r="AJ8" s="689"/>
      <c r="AK8" s="689"/>
      <c r="AL8" s="690">
        <v>0.1</v>
      </c>
      <c r="AM8" s="691"/>
      <c r="AN8" s="691"/>
      <c r="AO8" s="692"/>
      <c r="AP8" s="682" t="s">
        <v>239</v>
      </c>
      <c r="AQ8" s="683"/>
      <c r="AR8" s="683"/>
      <c r="AS8" s="683"/>
      <c r="AT8" s="683"/>
      <c r="AU8" s="683"/>
      <c r="AV8" s="683"/>
      <c r="AW8" s="683"/>
      <c r="AX8" s="683"/>
      <c r="AY8" s="683"/>
      <c r="AZ8" s="683"/>
      <c r="BA8" s="683"/>
      <c r="BB8" s="683"/>
      <c r="BC8" s="683"/>
      <c r="BD8" s="683"/>
      <c r="BE8" s="683"/>
      <c r="BF8" s="684"/>
      <c r="BG8" s="685">
        <v>204046</v>
      </c>
      <c r="BH8" s="686"/>
      <c r="BI8" s="686"/>
      <c r="BJ8" s="686"/>
      <c r="BK8" s="686"/>
      <c r="BL8" s="686"/>
      <c r="BM8" s="686"/>
      <c r="BN8" s="687"/>
      <c r="BO8" s="688">
        <v>1.4</v>
      </c>
      <c r="BP8" s="688"/>
      <c r="BQ8" s="688"/>
      <c r="BR8" s="688"/>
      <c r="BS8" s="694" t="s">
        <v>128</v>
      </c>
      <c r="BT8" s="686"/>
      <c r="BU8" s="686"/>
      <c r="BV8" s="686"/>
      <c r="BW8" s="686"/>
      <c r="BX8" s="686"/>
      <c r="BY8" s="686"/>
      <c r="BZ8" s="686"/>
      <c r="CA8" s="686"/>
      <c r="CB8" s="695"/>
      <c r="CD8" s="700" t="s">
        <v>240</v>
      </c>
      <c r="CE8" s="701"/>
      <c r="CF8" s="701"/>
      <c r="CG8" s="701"/>
      <c r="CH8" s="701"/>
      <c r="CI8" s="701"/>
      <c r="CJ8" s="701"/>
      <c r="CK8" s="701"/>
      <c r="CL8" s="701"/>
      <c r="CM8" s="701"/>
      <c r="CN8" s="701"/>
      <c r="CO8" s="701"/>
      <c r="CP8" s="701"/>
      <c r="CQ8" s="702"/>
      <c r="CR8" s="685">
        <v>30924055</v>
      </c>
      <c r="CS8" s="686"/>
      <c r="CT8" s="686"/>
      <c r="CU8" s="686"/>
      <c r="CV8" s="686"/>
      <c r="CW8" s="686"/>
      <c r="CX8" s="686"/>
      <c r="CY8" s="687"/>
      <c r="CZ8" s="688">
        <v>34.6</v>
      </c>
      <c r="DA8" s="688"/>
      <c r="DB8" s="688"/>
      <c r="DC8" s="688"/>
      <c r="DD8" s="694">
        <v>426264</v>
      </c>
      <c r="DE8" s="686"/>
      <c r="DF8" s="686"/>
      <c r="DG8" s="686"/>
      <c r="DH8" s="686"/>
      <c r="DI8" s="686"/>
      <c r="DJ8" s="686"/>
      <c r="DK8" s="686"/>
      <c r="DL8" s="686"/>
      <c r="DM8" s="686"/>
      <c r="DN8" s="686"/>
      <c r="DO8" s="686"/>
      <c r="DP8" s="687"/>
      <c r="DQ8" s="694">
        <v>12988182</v>
      </c>
      <c r="DR8" s="686"/>
      <c r="DS8" s="686"/>
      <c r="DT8" s="686"/>
      <c r="DU8" s="686"/>
      <c r="DV8" s="686"/>
      <c r="DW8" s="686"/>
      <c r="DX8" s="686"/>
      <c r="DY8" s="686"/>
      <c r="DZ8" s="686"/>
      <c r="EA8" s="686"/>
      <c r="EB8" s="686"/>
      <c r="EC8" s="695"/>
    </row>
    <row r="9" spans="2:143" ht="11.25" customHeight="1">
      <c r="B9" s="682" t="s">
        <v>241</v>
      </c>
      <c r="C9" s="683"/>
      <c r="D9" s="683"/>
      <c r="E9" s="683"/>
      <c r="F9" s="683"/>
      <c r="G9" s="683"/>
      <c r="H9" s="683"/>
      <c r="I9" s="683"/>
      <c r="J9" s="683"/>
      <c r="K9" s="683"/>
      <c r="L9" s="683"/>
      <c r="M9" s="683"/>
      <c r="N9" s="683"/>
      <c r="O9" s="683"/>
      <c r="P9" s="683"/>
      <c r="Q9" s="684"/>
      <c r="R9" s="685">
        <v>60982</v>
      </c>
      <c r="S9" s="686"/>
      <c r="T9" s="686"/>
      <c r="U9" s="686"/>
      <c r="V9" s="686"/>
      <c r="W9" s="686"/>
      <c r="X9" s="686"/>
      <c r="Y9" s="687"/>
      <c r="Z9" s="688">
        <v>0.1</v>
      </c>
      <c r="AA9" s="688"/>
      <c r="AB9" s="688"/>
      <c r="AC9" s="688"/>
      <c r="AD9" s="689">
        <v>60982</v>
      </c>
      <c r="AE9" s="689"/>
      <c r="AF9" s="689"/>
      <c r="AG9" s="689"/>
      <c r="AH9" s="689"/>
      <c r="AI9" s="689"/>
      <c r="AJ9" s="689"/>
      <c r="AK9" s="689"/>
      <c r="AL9" s="690">
        <v>0.2</v>
      </c>
      <c r="AM9" s="691"/>
      <c r="AN9" s="691"/>
      <c r="AO9" s="692"/>
      <c r="AP9" s="682" t="s">
        <v>242</v>
      </c>
      <c r="AQ9" s="683"/>
      <c r="AR9" s="683"/>
      <c r="AS9" s="683"/>
      <c r="AT9" s="683"/>
      <c r="AU9" s="683"/>
      <c r="AV9" s="683"/>
      <c r="AW9" s="683"/>
      <c r="AX9" s="683"/>
      <c r="AY9" s="683"/>
      <c r="AZ9" s="683"/>
      <c r="BA9" s="683"/>
      <c r="BB9" s="683"/>
      <c r="BC9" s="683"/>
      <c r="BD9" s="683"/>
      <c r="BE9" s="683"/>
      <c r="BF9" s="684"/>
      <c r="BG9" s="685">
        <v>5293733</v>
      </c>
      <c r="BH9" s="686"/>
      <c r="BI9" s="686"/>
      <c r="BJ9" s="686"/>
      <c r="BK9" s="686"/>
      <c r="BL9" s="686"/>
      <c r="BM9" s="686"/>
      <c r="BN9" s="687"/>
      <c r="BO9" s="688">
        <v>36.9</v>
      </c>
      <c r="BP9" s="688"/>
      <c r="BQ9" s="688"/>
      <c r="BR9" s="688"/>
      <c r="BS9" s="694" t="s">
        <v>243</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5831240</v>
      </c>
      <c r="CS9" s="686"/>
      <c r="CT9" s="686"/>
      <c r="CU9" s="686"/>
      <c r="CV9" s="686"/>
      <c r="CW9" s="686"/>
      <c r="CX9" s="686"/>
      <c r="CY9" s="687"/>
      <c r="CZ9" s="688">
        <v>6.5</v>
      </c>
      <c r="DA9" s="688"/>
      <c r="DB9" s="688"/>
      <c r="DC9" s="688"/>
      <c r="DD9" s="694">
        <v>82747</v>
      </c>
      <c r="DE9" s="686"/>
      <c r="DF9" s="686"/>
      <c r="DG9" s="686"/>
      <c r="DH9" s="686"/>
      <c r="DI9" s="686"/>
      <c r="DJ9" s="686"/>
      <c r="DK9" s="686"/>
      <c r="DL9" s="686"/>
      <c r="DM9" s="686"/>
      <c r="DN9" s="686"/>
      <c r="DO9" s="686"/>
      <c r="DP9" s="687"/>
      <c r="DQ9" s="694">
        <v>4452349</v>
      </c>
      <c r="DR9" s="686"/>
      <c r="DS9" s="686"/>
      <c r="DT9" s="686"/>
      <c r="DU9" s="686"/>
      <c r="DV9" s="686"/>
      <c r="DW9" s="686"/>
      <c r="DX9" s="686"/>
      <c r="DY9" s="686"/>
      <c r="DZ9" s="686"/>
      <c r="EA9" s="686"/>
      <c r="EB9" s="686"/>
      <c r="EC9" s="695"/>
    </row>
    <row r="10" spans="2:143" ht="11.25" customHeight="1">
      <c r="B10" s="682" t="s">
        <v>245</v>
      </c>
      <c r="C10" s="683"/>
      <c r="D10" s="683"/>
      <c r="E10" s="683"/>
      <c r="F10" s="683"/>
      <c r="G10" s="683"/>
      <c r="H10" s="683"/>
      <c r="I10" s="683"/>
      <c r="J10" s="683"/>
      <c r="K10" s="683"/>
      <c r="L10" s="683"/>
      <c r="M10" s="683"/>
      <c r="N10" s="683"/>
      <c r="O10" s="683"/>
      <c r="P10" s="683"/>
      <c r="Q10" s="684"/>
      <c r="R10" s="685" t="s">
        <v>128</v>
      </c>
      <c r="S10" s="686"/>
      <c r="T10" s="686"/>
      <c r="U10" s="686"/>
      <c r="V10" s="686"/>
      <c r="W10" s="686"/>
      <c r="X10" s="686"/>
      <c r="Y10" s="687"/>
      <c r="Z10" s="688" t="s">
        <v>128</v>
      </c>
      <c r="AA10" s="688"/>
      <c r="AB10" s="688"/>
      <c r="AC10" s="688"/>
      <c r="AD10" s="689" t="s">
        <v>243</v>
      </c>
      <c r="AE10" s="689"/>
      <c r="AF10" s="689"/>
      <c r="AG10" s="689"/>
      <c r="AH10" s="689"/>
      <c r="AI10" s="689"/>
      <c r="AJ10" s="689"/>
      <c r="AK10" s="689"/>
      <c r="AL10" s="690" t="s">
        <v>243</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324126</v>
      </c>
      <c r="BH10" s="686"/>
      <c r="BI10" s="686"/>
      <c r="BJ10" s="686"/>
      <c r="BK10" s="686"/>
      <c r="BL10" s="686"/>
      <c r="BM10" s="686"/>
      <c r="BN10" s="687"/>
      <c r="BO10" s="688">
        <v>2.2999999999999998</v>
      </c>
      <c r="BP10" s="688"/>
      <c r="BQ10" s="688"/>
      <c r="BR10" s="688"/>
      <c r="BS10" s="694" t="s">
        <v>128</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v>47801</v>
      </c>
      <c r="CS10" s="686"/>
      <c r="CT10" s="686"/>
      <c r="CU10" s="686"/>
      <c r="CV10" s="686"/>
      <c r="CW10" s="686"/>
      <c r="CX10" s="686"/>
      <c r="CY10" s="687"/>
      <c r="CZ10" s="688">
        <v>0.1</v>
      </c>
      <c r="DA10" s="688"/>
      <c r="DB10" s="688"/>
      <c r="DC10" s="688"/>
      <c r="DD10" s="694" t="s">
        <v>128</v>
      </c>
      <c r="DE10" s="686"/>
      <c r="DF10" s="686"/>
      <c r="DG10" s="686"/>
      <c r="DH10" s="686"/>
      <c r="DI10" s="686"/>
      <c r="DJ10" s="686"/>
      <c r="DK10" s="686"/>
      <c r="DL10" s="686"/>
      <c r="DM10" s="686"/>
      <c r="DN10" s="686"/>
      <c r="DO10" s="686"/>
      <c r="DP10" s="687"/>
      <c r="DQ10" s="694">
        <v>34691</v>
      </c>
      <c r="DR10" s="686"/>
      <c r="DS10" s="686"/>
      <c r="DT10" s="686"/>
      <c r="DU10" s="686"/>
      <c r="DV10" s="686"/>
      <c r="DW10" s="686"/>
      <c r="DX10" s="686"/>
      <c r="DY10" s="686"/>
      <c r="DZ10" s="686"/>
      <c r="EA10" s="686"/>
      <c r="EB10" s="686"/>
      <c r="EC10" s="695"/>
    </row>
    <row r="11" spans="2:143" ht="11.25" customHeight="1">
      <c r="B11" s="682" t="s">
        <v>248</v>
      </c>
      <c r="C11" s="683"/>
      <c r="D11" s="683"/>
      <c r="E11" s="683"/>
      <c r="F11" s="683"/>
      <c r="G11" s="683"/>
      <c r="H11" s="683"/>
      <c r="I11" s="683"/>
      <c r="J11" s="683"/>
      <c r="K11" s="683"/>
      <c r="L11" s="683"/>
      <c r="M11" s="683"/>
      <c r="N11" s="683"/>
      <c r="O11" s="683"/>
      <c r="P11" s="683"/>
      <c r="Q11" s="684"/>
      <c r="R11" s="685">
        <v>2758792</v>
      </c>
      <c r="S11" s="686"/>
      <c r="T11" s="686"/>
      <c r="U11" s="686"/>
      <c r="V11" s="686"/>
      <c r="W11" s="686"/>
      <c r="X11" s="686"/>
      <c r="Y11" s="687"/>
      <c r="Z11" s="690">
        <v>3</v>
      </c>
      <c r="AA11" s="691"/>
      <c r="AB11" s="691"/>
      <c r="AC11" s="703"/>
      <c r="AD11" s="694">
        <v>2758792</v>
      </c>
      <c r="AE11" s="686"/>
      <c r="AF11" s="686"/>
      <c r="AG11" s="686"/>
      <c r="AH11" s="686"/>
      <c r="AI11" s="686"/>
      <c r="AJ11" s="686"/>
      <c r="AK11" s="687"/>
      <c r="AL11" s="690">
        <v>8.6999999999999993</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723983</v>
      </c>
      <c r="BH11" s="686"/>
      <c r="BI11" s="686"/>
      <c r="BJ11" s="686"/>
      <c r="BK11" s="686"/>
      <c r="BL11" s="686"/>
      <c r="BM11" s="686"/>
      <c r="BN11" s="687"/>
      <c r="BO11" s="688">
        <v>5</v>
      </c>
      <c r="BP11" s="688"/>
      <c r="BQ11" s="688"/>
      <c r="BR11" s="688"/>
      <c r="BS11" s="694">
        <v>88211</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974398</v>
      </c>
      <c r="CS11" s="686"/>
      <c r="CT11" s="686"/>
      <c r="CU11" s="686"/>
      <c r="CV11" s="686"/>
      <c r="CW11" s="686"/>
      <c r="CX11" s="686"/>
      <c r="CY11" s="687"/>
      <c r="CZ11" s="688">
        <v>1.1000000000000001</v>
      </c>
      <c r="DA11" s="688"/>
      <c r="DB11" s="688"/>
      <c r="DC11" s="688"/>
      <c r="DD11" s="694">
        <v>240806</v>
      </c>
      <c r="DE11" s="686"/>
      <c r="DF11" s="686"/>
      <c r="DG11" s="686"/>
      <c r="DH11" s="686"/>
      <c r="DI11" s="686"/>
      <c r="DJ11" s="686"/>
      <c r="DK11" s="686"/>
      <c r="DL11" s="686"/>
      <c r="DM11" s="686"/>
      <c r="DN11" s="686"/>
      <c r="DO11" s="686"/>
      <c r="DP11" s="687"/>
      <c r="DQ11" s="694">
        <v>608661</v>
      </c>
      <c r="DR11" s="686"/>
      <c r="DS11" s="686"/>
      <c r="DT11" s="686"/>
      <c r="DU11" s="686"/>
      <c r="DV11" s="686"/>
      <c r="DW11" s="686"/>
      <c r="DX11" s="686"/>
      <c r="DY11" s="686"/>
      <c r="DZ11" s="686"/>
      <c r="EA11" s="686"/>
      <c r="EB11" s="686"/>
      <c r="EC11" s="695"/>
    </row>
    <row r="12" spans="2:143" ht="11.25" customHeight="1">
      <c r="B12" s="682" t="s">
        <v>251</v>
      </c>
      <c r="C12" s="683"/>
      <c r="D12" s="683"/>
      <c r="E12" s="683"/>
      <c r="F12" s="683"/>
      <c r="G12" s="683"/>
      <c r="H12" s="683"/>
      <c r="I12" s="683"/>
      <c r="J12" s="683"/>
      <c r="K12" s="683"/>
      <c r="L12" s="683"/>
      <c r="M12" s="683"/>
      <c r="N12" s="683"/>
      <c r="O12" s="683"/>
      <c r="P12" s="683"/>
      <c r="Q12" s="684"/>
      <c r="R12" s="685">
        <v>82948</v>
      </c>
      <c r="S12" s="686"/>
      <c r="T12" s="686"/>
      <c r="U12" s="686"/>
      <c r="V12" s="686"/>
      <c r="W12" s="686"/>
      <c r="X12" s="686"/>
      <c r="Y12" s="687"/>
      <c r="Z12" s="688">
        <v>0.1</v>
      </c>
      <c r="AA12" s="688"/>
      <c r="AB12" s="688"/>
      <c r="AC12" s="688"/>
      <c r="AD12" s="689">
        <v>82948</v>
      </c>
      <c r="AE12" s="689"/>
      <c r="AF12" s="689"/>
      <c r="AG12" s="689"/>
      <c r="AH12" s="689"/>
      <c r="AI12" s="689"/>
      <c r="AJ12" s="689"/>
      <c r="AK12" s="689"/>
      <c r="AL12" s="690">
        <v>0.3</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6337275</v>
      </c>
      <c r="BH12" s="686"/>
      <c r="BI12" s="686"/>
      <c r="BJ12" s="686"/>
      <c r="BK12" s="686"/>
      <c r="BL12" s="686"/>
      <c r="BM12" s="686"/>
      <c r="BN12" s="687"/>
      <c r="BO12" s="688">
        <v>44.2</v>
      </c>
      <c r="BP12" s="688"/>
      <c r="BQ12" s="688"/>
      <c r="BR12" s="688"/>
      <c r="BS12" s="694" t="s">
        <v>243</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4565026</v>
      </c>
      <c r="CS12" s="686"/>
      <c r="CT12" s="686"/>
      <c r="CU12" s="686"/>
      <c r="CV12" s="686"/>
      <c r="CW12" s="686"/>
      <c r="CX12" s="686"/>
      <c r="CY12" s="687"/>
      <c r="CZ12" s="688">
        <v>5.0999999999999996</v>
      </c>
      <c r="DA12" s="688"/>
      <c r="DB12" s="688"/>
      <c r="DC12" s="688"/>
      <c r="DD12" s="694">
        <v>76423</v>
      </c>
      <c r="DE12" s="686"/>
      <c r="DF12" s="686"/>
      <c r="DG12" s="686"/>
      <c r="DH12" s="686"/>
      <c r="DI12" s="686"/>
      <c r="DJ12" s="686"/>
      <c r="DK12" s="686"/>
      <c r="DL12" s="686"/>
      <c r="DM12" s="686"/>
      <c r="DN12" s="686"/>
      <c r="DO12" s="686"/>
      <c r="DP12" s="687"/>
      <c r="DQ12" s="694">
        <v>1470201</v>
      </c>
      <c r="DR12" s="686"/>
      <c r="DS12" s="686"/>
      <c r="DT12" s="686"/>
      <c r="DU12" s="686"/>
      <c r="DV12" s="686"/>
      <c r="DW12" s="686"/>
      <c r="DX12" s="686"/>
      <c r="DY12" s="686"/>
      <c r="DZ12" s="686"/>
      <c r="EA12" s="686"/>
      <c r="EB12" s="686"/>
      <c r="EC12" s="695"/>
    </row>
    <row r="13" spans="2:143" ht="11.25" customHeight="1">
      <c r="B13" s="682" t="s">
        <v>254</v>
      </c>
      <c r="C13" s="683"/>
      <c r="D13" s="683"/>
      <c r="E13" s="683"/>
      <c r="F13" s="683"/>
      <c r="G13" s="683"/>
      <c r="H13" s="683"/>
      <c r="I13" s="683"/>
      <c r="J13" s="683"/>
      <c r="K13" s="683"/>
      <c r="L13" s="683"/>
      <c r="M13" s="683"/>
      <c r="N13" s="683"/>
      <c r="O13" s="683"/>
      <c r="P13" s="683"/>
      <c r="Q13" s="684"/>
      <c r="R13" s="685" t="s">
        <v>243</v>
      </c>
      <c r="S13" s="686"/>
      <c r="T13" s="686"/>
      <c r="U13" s="686"/>
      <c r="V13" s="686"/>
      <c r="W13" s="686"/>
      <c r="X13" s="686"/>
      <c r="Y13" s="687"/>
      <c r="Z13" s="688" t="s">
        <v>128</v>
      </c>
      <c r="AA13" s="688"/>
      <c r="AB13" s="688"/>
      <c r="AC13" s="688"/>
      <c r="AD13" s="689" t="s">
        <v>243</v>
      </c>
      <c r="AE13" s="689"/>
      <c r="AF13" s="689"/>
      <c r="AG13" s="689"/>
      <c r="AH13" s="689"/>
      <c r="AI13" s="689"/>
      <c r="AJ13" s="689"/>
      <c r="AK13" s="689"/>
      <c r="AL13" s="690" t="s">
        <v>128</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6263374</v>
      </c>
      <c r="BH13" s="686"/>
      <c r="BI13" s="686"/>
      <c r="BJ13" s="686"/>
      <c r="BK13" s="686"/>
      <c r="BL13" s="686"/>
      <c r="BM13" s="686"/>
      <c r="BN13" s="687"/>
      <c r="BO13" s="688">
        <v>43.7</v>
      </c>
      <c r="BP13" s="688"/>
      <c r="BQ13" s="688"/>
      <c r="BR13" s="688"/>
      <c r="BS13" s="694" t="s">
        <v>128</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3253228</v>
      </c>
      <c r="CS13" s="686"/>
      <c r="CT13" s="686"/>
      <c r="CU13" s="686"/>
      <c r="CV13" s="686"/>
      <c r="CW13" s="686"/>
      <c r="CX13" s="686"/>
      <c r="CY13" s="687"/>
      <c r="CZ13" s="688">
        <v>3.6</v>
      </c>
      <c r="DA13" s="688"/>
      <c r="DB13" s="688"/>
      <c r="DC13" s="688"/>
      <c r="DD13" s="694">
        <v>1270093</v>
      </c>
      <c r="DE13" s="686"/>
      <c r="DF13" s="686"/>
      <c r="DG13" s="686"/>
      <c r="DH13" s="686"/>
      <c r="DI13" s="686"/>
      <c r="DJ13" s="686"/>
      <c r="DK13" s="686"/>
      <c r="DL13" s="686"/>
      <c r="DM13" s="686"/>
      <c r="DN13" s="686"/>
      <c r="DO13" s="686"/>
      <c r="DP13" s="687"/>
      <c r="DQ13" s="694">
        <v>2467043</v>
      </c>
      <c r="DR13" s="686"/>
      <c r="DS13" s="686"/>
      <c r="DT13" s="686"/>
      <c r="DU13" s="686"/>
      <c r="DV13" s="686"/>
      <c r="DW13" s="686"/>
      <c r="DX13" s="686"/>
      <c r="DY13" s="686"/>
      <c r="DZ13" s="686"/>
      <c r="EA13" s="686"/>
      <c r="EB13" s="686"/>
      <c r="EC13" s="695"/>
    </row>
    <row r="14" spans="2:143" ht="11.25" customHeight="1">
      <c r="B14" s="682" t="s">
        <v>257</v>
      </c>
      <c r="C14" s="683"/>
      <c r="D14" s="683"/>
      <c r="E14" s="683"/>
      <c r="F14" s="683"/>
      <c r="G14" s="683"/>
      <c r="H14" s="683"/>
      <c r="I14" s="683"/>
      <c r="J14" s="683"/>
      <c r="K14" s="683"/>
      <c r="L14" s="683"/>
      <c r="M14" s="683"/>
      <c r="N14" s="683"/>
      <c r="O14" s="683"/>
      <c r="P14" s="683"/>
      <c r="Q14" s="684"/>
      <c r="R14" s="685" t="s">
        <v>128</v>
      </c>
      <c r="S14" s="686"/>
      <c r="T14" s="686"/>
      <c r="U14" s="686"/>
      <c r="V14" s="686"/>
      <c r="W14" s="686"/>
      <c r="X14" s="686"/>
      <c r="Y14" s="687"/>
      <c r="Z14" s="688" t="s">
        <v>243</v>
      </c>
      <c r="AA14" s="688"/>
      <c r="AB14" s="688"/>
      <c r="AC14" s="688"/>
      <c r="AD14" s="689" t="s">
        <v>243</v>
      </c>
      <c r="AE14" s="689"/>
      <c r="AF14" s="689"/>
      <c r="AG14" s="689"/>
      <c r="AH14" s="689"/>
      <c r="AI14" s="689"/>
      <c r="AJ14" s="689"/>
      <c r="AK14" s="689"/>
      <c r="AL14" s="690" t="s">
        <v>243</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399496</v>
      </c>
      <c r="BH14" s="686"/>
      <c r="BI14" s="686"/>
      <c r="BJ14" s="686"/>
      <c r="BK14" s="686"/>
      <c r="BL14" s="686"/>
      <c r="BM14" s="686"/>
      <c r="BN14" s="687"/>
      <c r="BO14" s="688">
        <v>2.8</v>
      </c>
      <c r="BP14" s="688"/>
      <c r="BQ14" s="688"/>
      <c r="BR14" s="688"/>
      <c r="BS14" s="694" t="s">
        <v>243</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1618675</v>
      </c>
      <c r="CS14" s="686"/>
      <c r="CT14" s="686"/>
      <c r="CU14" s="686"/>
      <c r="CV14" s="686"/>
      <c r="CW14" s="686"/>
      <c r="CX14" s="686"/>
      <c r="CY14" s="687"/>
      <c r="CZ14" s="688">
        <v>1.8</v>
      </c>
      <c r="DA14" s="688"/>
      <c r="DB14" s="688"/>
      <c r="DC14" s="688"/>
      <c r="DD14" s="694">
        <v>76440</v>
      </c>
      <c r="DE14" s="686"/>
      <c r="DF14" s="686"/>
      <c r="DG14" s="686"/>
      <c r="DH14" s="686"/>
      <c r="DI14" s="686"/>
      <c r="DJ14" s="686"/>
      <c r="DK14" s="686"/>
      <c r="DL14" s="686"/>
      <c r="DM14" s="686"/>
      <c r="DN14" s="686"/>
      <c r="DO14" s="686"/>
      <c r="DP14" s="687"/>
      <c r="DQ14" s="694">
        <v>1536700</v>
      </c>
      <c r="DR14" s="686"/>
      <c r="DS14" s="686"/>
      <c r="DT14" s="686"/>
      <c r="DU14" s="686"/>
      <c r="DV14" s="686"/>
      <c r="DW14" s="686"/>
      <c r="DX14" s="686"/>
      <c r="DY14" s="686"/>
      <c r="DZ14" s="686"/>
      <c r="EA14" s="686"/>
      <c r="EB14" s="686"/>
      <c r="EC14" s="695"/>
    </row>
    <row r="15" spans="2:143" ht="11.25" customHeight="1">
      <c r="B15" s="682" t="s">
        <v>260</v>
      </c>
      <c r="C15" s="683"/>
      <c r="D15" s="683"/>
      <c r="E15" s="683"/>
      <c r="F15" s="683"/>
      <c r="G15" s="683"/>
      <c r="H15" s="683"/>
      <c r="I15" s="683"/>
      <c r="J15" s="683"/>
      <c r="K15" s="683"/>
      <c r="L15" s="683"/>
      <c r="M15" s="683"/>
      <c r="N15" s="683"/>
      <c r="O15" s="683"/>
      <c r="P15" s="683"/>
      <c r="Q15" s="684"/>
      <c r="R15" s="685" t="s">
        <v>261</v>
      </c>
      <c r="S15" s="686"/>
      <c r="T15" s="686"/>
      <c r="U15" s="686"/>
      <c r="V15" s="686"/>
      <c r="W15" s="686"/>
      <c r="X15" s="686"/>
      <c r="Y15" s="687"/>
      <c r="Z15" s="688" t="s">
        <v>261</v>
      </c>
      <c r="AA15" s="688"/>
      <c r="AB15" s="688"/>
      <c r="AC15" s="688"/>
      <c r="AD15" s="689" t="s">
        <v>243</v>
      </c>
      <c r="AE15" s="689"/>
      <c r="AF15" s="689"/>
      <c r="AG15" s="689"/>
      <c r="AH15" s="689"/>
      <c r="AI15" s="689"/>
      <c r="AJ15" s="689"/>
      <c r="AK15" s="689"/>
      <c r="AL15" s="690" t="s">
        <v>243</v>
      </c>
      <c r="AM15" s="691"/>
      <c r="AN15" s="691"/>
      <c r="AO15" s="692"/>
      <c r="AP15" s="682" t="s">
        <v>262</v>
      </c>
      <c r="AQ15" s="683"/>
      <c r="AR15" s="683"/>
      <c r="AS15" s="683"/>
      <c r="AT15" s="683"/>
      <c r="AU15" s="683"/>
      <c r="AV15" s="683"/>
      <c r="AW15" s="683"/>
      <c r="AX15" s="683"/>
      <c r="AY15" s="683"/>
      <c r="AZ15" s="683"/>
      <c r="BA15" s="683"/>
      <c r="BB15" s="683"/>
      <c r="BC15" s="683"/>
      <c r="BD15" s="683"/>
      <c r="BE15" s="683"/>
      <c r="BF15" s="684"/>
      <c r="BG15" s="685">
        <v>1063272</v>
      </c>
      <c r="BH15" s="686"/>
      <c r="BI15" s="686"/>
      <c r="BJ15" s="686"/>
      <c r="BK15" s="686"/>
      <c r="BL15" s="686"/>
      <c r="BM15" s="686"/>
      <c r="BN15" s="687"/>
      <c r="BO15" s="688">
        <v>7.4</v>
      </c>
      <c r="BP15" s="688"/>
      <c r="BQ15" s="688"/>
      <c r="BR15" s="688"/>
      <c r="BS15" s="694" t="s">
        <v>128</v>
      </c>
      <c r="BT15" s="686"/>
      <c r="BU15" s="686"/>
      <c r="BV15" s="686"/>
      <c r="BW15" s="686"/>
      <c r="BX15" s="686"/>
      <c r="BY15" s="686"/>
      <c r="BZ15" s="686"/>
      <c r="CA15" s="686"/>
      <c r="CB15" s="695"/>
      <c r="CD15" s="700" t="s">
        <v>263</v>
      </c>
      <c r="CE15" s="701"/>
      <c r="CF15" s="701"/>
      <c r="CG15" s="701"/>
      <c r="CH15" s="701"/>
      <c r="CI15" s="701"/>
      <c r="CJ15" s="701"/>
      <c r="CK15" s="701"/>
      <c r="CL15" s="701"/>
      <c r="CM15" s="701"/>
      <c r="CN15" s="701"/>
      <c r="CO15" s="701"/>
      <c r="CP15" s="701"/>
      <c r="CQ15" s="702"/>
      <c r="CR15" s="685">
        <v>7896604</v>
      </c>
      <c r="CS15" s="686"/>
      <c r="CT15" s="686"/>
      <c r="CU15" s="686"/>
      <c r="CV15" s="686"/>
      <c r="CW15" s="686"/>
      <c r="CX15" s="686"/>
      <c r="CY15" s="687"/>
      <c r="CZ15" s="688">
        <v>8.8000000000000007</v>
      </c>
      <c r="DA15" s="688"/>
      <c r="DB15" s="688"/>
      <c r="DC15" s="688"/>
      <c r="DD15" s="694">
        <v>2408192</v>
      </c>
      <c r="DE15" s="686"/>
      <c r="DF15" s="686"/>
      <c r="DG15" s="686"/>
      <c r="DH15" s="686"/>
      <c r="DI15" s="686"/>
      <c r="DJ15" s="686"/>
      <c r="DK15" s="686"/>
      <c r="DL15" s="686"/>
      <c r="DM15" s="686"/>
      <c r="DN15" s="686"/>
      <c r="DO15" s="686"/>
      <c r="DP15" s="687"/>
      <c r="DQ15" s="694">
        <v>3971611</v>
      </c>
      <c r="DR15" s="686"/>
      <c r="DS15" s="686"/>
      <c r="DT15" s="686"/>
      <c r="DU15" s="686"/>
      <c r="DV15" s="686"/>
      <c r="DW15" s="686"/>
      <c r="DX15" s="686"/>
      <c r="DY15" s="686"/>
      <c r="DZ15" s="686"/>
      <c r="EA15" s="686"/>
      <c r="EB15" s="686"/>
      <c r="EC15" s="695"/>
    </row>
    <row r="16" spans="2:143" ht="11.25" customHeight="1">
      <c r="B16" s="682" t="s">
        <v>264</v>
      </c>
      <c r="C16" s="683"/>
      <c r="D16" s="683"/>
      <c r="E16" s="683"/>
      <c r="F16" s="683"/>
      <c r="G16" s="683"/>
      <c r="H16" s="683"/>
      <c r="I16" s="683"/>
      <c r="J16" s="683"/>
      <c r="K16" s="683"/>
      <c r="L16" s="683"/>
      <c r="M16" s="683"/>
      <c r="N16" s="683"/>
      <c r="O16" s="683"/>
      <c r="P16" s="683"/>
      <c r="Q16" s="684"/>
      <c r="R16" s="685">
        <v>52618</v>
      </c>
      <c r="S16" s="686"/>
      <c r="T16" s="686"/>
      <c r="U16" s="686"/>
      <c r="V16" s="686"/>
      <c r="W16" s="686"/>
      <c r="X16" s="686"/>
      <c r="Y16" s="687"/>
      <c r="Z16" s="688">
        <v>0.1</v>
      </c>
      <c r="AA16" s="688"/>
      <c r="AB16" s="688"/>
      <c r="AC16" s="688"/>
      <c r="AD16" s="689">
        <v>52618</v>
      </c>
      <c r="AE16" s="689"/>
      <c r="AF16" s="689"/>
      <c r="AG16" s="689"/>
      <c r="AH16" s="689"/>
      <c r="AI16" s="689"/>
      <c r="AJ16" s="689"/>
      <c r="AK16" s="689"/>
      <c r="AL16" s="690">
        <v>0.2</v>
      </c>
      <c r="AM16" s="691"/>
      <c r="AN16" s="691"/>
      <c r="AO16" s="692"/>
      <c r="AP16" s="682" t="s">
        <v>265</v>
      </c>
      <c r="AQ16" s="683"/>
      <c r="AR16" s="683"/>
      <c r="AS16" s="683"/>
      <c r="AT16" s="683"/>
      <c r="AU16" s="683"/>
      <c r="AV16" s="683"/>
      <c r="AW16" s="683"/>
      <c r="AX16" s="683"/>
      <c r="AY16" s="683"/>
      <c r="AZ16" s="683"/>
      <c r="BA16" s="683"/>
      <c r="BB16" s="683"/>
      <c r="BC16" s="683"/>
      <c r="BD16" s="683"/>
      <c r="BE16" s="683"/>
      <c r="BF16" s="684"/>
      <c r="BG16" s="685">
        <v>253</v>
      </c>
      <c r="BH16" s="686"/>
      <c r="BI16" s="686"/>
      <c r="BJ16" s="686"/>
      <c r="BK16" s="686"/>
      <c r="BL16" s="686"/>
      <c r="BM16" s="686"/>
      <c r="BN16" s="687"/>
      <c r="BO16" s="688">
        <v>0</v>
      </c>
      <c r="BP16" s="688"/>
      <c r="BQ16" s="688"/>
      <c r="BR16" s="688"/>
      <c r="BS16" s="694" t="s">
        <v>243</v>
      </c>
      <c r="BT16" s="686"/>
      <c r="BU16" s="686"/>
      <c r="BV16" s="686"/>
      <c r="BW16" s="686"/>
      <c r="BX16" s="686"/>
      <c r="BY16" s="686"/>
      <c r="BZ16" s="686"/>
      <c r="CA16" s="686"/>
      <c r="CB16" s="695"/>
      <c r="CD16" s="700" t="s">
        <v>266</v>
      </c>
      <c r="CE16" s="701"/>
      <c r="CF16" s="701"/>
      <c r="CG16" s="701"/>
      <c r="CH16" s="701"/>
      <c r="CI16" s="701"/>
      <c r="CJ16" s="701"/>
      <c r="CK16" s="701"/>
      <c r="CL16" s="701"/>
      <c r="CM16" s="701"/>
      <c r="CN16" s="701"/>
      <c r="CO16" s="701"/>
      <c r="CP16" s="701"/>
      <c r="CQ16" s="702"/>
      <c r="CR16" s="685">
        <v>157008</v>
      </c>
      <c r="CS16" s="686"/>
      <c r="CT16" s="686"/>
      <c r="CU16" s="686"/>
      <c r="CV16" s="686"/>
      <c r="CW16" s="686"/>
      <c r="CX16" s="686"/>
      <c r="CY16" s="687"/>
      <c r="CZ16" s="688">
        <v>0.2</v>
      </c>
      <c r="DA16" s="688"/>
      <c r="DB16" s="688"/>
      <c r="DC16" s="688"/>
      <c r="DD16" s="694" t="s">
        <v>128</v>
      </c>
      <c r="DE16" s="686"/>
      <c r="DF16" s="686"/>
      <c r="DG16" s="686"/>
      <c r="DH16" s="686"/>
      <c r="DI16" s="686"/>
      <c r="DJ16" s="686"/>
      <c r="DK16" s="686"/>
      <c r="DL16" s="686"/>
      <c r="DM16" s="686"/>
      <c r="DN16" s="686"/>
      <c r="DO16" s="686"/>
      <c r="DP16" s="687"/>
      <c r="DQ16" s="694">
        <v>133817</v>
      </c>
      <c r="DR16" s="686"/>
      <c r="DS16" s="686"/>
      <c r="DT16" s="686"/>
      <c r="DU16" s="686"/>
      <c r="DV16" s="686"/>
      <c r="DW16" s="686"/>
      <c r="DX16" s="686"/>
      <c r="DY16" s="686"/>
      <c r="DZ16" s="686"/>
      <c r="EA16" s="686"/>
      <c r="EB16" s="686"/>
      <c r="EC16" s="695"/>
    </row>
    <row r="17" spans="2:133" ht="11.25" customHeight="1">
      <c r="B17" s="682" t="s">
        <v>267</v>
      </c>
      <c r="C17" s="683"/>
      <c r="D17" s="683"/>
      <c r="E17" s="683"/>
      <c r="F17" s="683"/>
      <c r="G17" s="683"/>
      <c r="H17" s="683"/>
      <c r="I17" s="683"/>
      <c r="J17" s="683"/>
      <c r="K17" s="683"/>
      <c r="L17" s="683"/>
      <c r="M17" s="683"/>
      <c r="N17" s="683"/>
      <c r="O17" s="683"/>
      <c r="P17" s="683"/>
      <c r="Q17" s="684"/>
      <c r="R17" s="685">
        <v>92122</v>
      </c>
      <c r="S17" s="686"/>
      <c r="T17" s="686"/>
      <c r="U17" s="686"/>
      <c r="V17" s="686"/>
      <c r="W17" s="686"/>
      <c r="X17" s="686"/>
      <c r="Y17" s="687"/>
      <c r="Z17" s="688">
        <v>0.1</v>
      </c>
      <c r="AA17" s="688"/>
      <c r="AB17" s="688"/>
      <c r="AC17" s="688"/>
      <c r="AD17" s="689">
        <v>92122</v>
      </c>
      <c r="AE17" s="689"/>
      <c r="AF17" s="689"/>
      <c r="AG17" s="689"/>
      <c r="AH17" s="689"/>
      <c r="AI17" s="689"/>
      <c r="AJ17" s="689"/>
      <c r="AK17" s="689"/>
      <c r="AL17" s="690">
        <v>0.3</v>
      </c>
      <c r="AM17" s="691"/>
      <c r="AN17" s="691"/>
      <c r="AO17" s="692"/>
      <c r="AP17" s="682" t="s">
        <v>268</v>
      </c>
      <c r="AQ17" s="683"/>
      <c r="AR17" s="683"/>
      <c r="AS17" s="683"/>
      <c r="AT17" s="683"/>
      <c r="AU17" s="683"/>
      <c r="AV17" s="683"/>
      <c r="AW17" s="683"/>
      <c r="AX17" s="683"/>
      <c r="AY17" s="683"/>
      <c r="AZ17" s="683"/>
      <c r="BA17" s="683"/>
      <c r="BB17" s="683"/>
      <c r="BC17" s="683"/>
      <c r="BD17" s="683"/>
      <c r="BE17" s="683"/>
      <c r="BF17" s="684"/>
      <c r="BG17" s="685" t="s">
        <v>243</v>
      </c>
      <c r="BH17" s="686"/>
      <c r="BI17" s="686"/>
      <c r="BJ17" s="686"/>
      <c r="BK17" s="686"/>
      <c r="BL17" s="686"/>
      <c r="BM17" s="686"/>
      <c r="BN17" s="687"/>
      <c r="BO17" s="688" t="s">
        <v>128</v>
      </c>
      <c r="BP17" s="688"/>
      <c r="BQ17" s="688"/>
      <c r="BR17" s="688"/>
      <c r="BS17" s="694" t="s">
        <v>128</v>
      </c>
      <c r="BT17" s="686"/>
      <c r="BU17" s="686"/>
      <c r="BV17" s="686"/>
      <c r="BW17" s="686"/>
      <c r="BX17" s="686"/>
      <c r="BY17" s="686"/>
      <c r="BZ17" s="686"/>
      <c r="CA17" s="686"/>
      <c r="CB17" s="695"/>
      <c r="CD17" s="700" t="s">
        <v>269</v>
      </c>
      <c r="CE17" s="701"/>
      <c r="CF17" s="701"/>
      <c r="CG17" s="701"/>
      <c r="CH17" s="701"/>
      <c r="CI17" s="701"/>
      <c r="CJ17" s="701"/>
      <c r="CK17" s="701"/>
      <c r="CL17" s="701"/>
      <c r="CM17" s="701"/>
      <c r="CN17" s="701"/>
      <c r="CO17" s="701"/>
      <c r="CP17" s="701"/>
      <c r="CQ17" s="702"/>
      <c r="CR17" s="685">
        <v>6890839</v>
      </c>
      <c r="CS17" s="686"/>
      <c r="CT17" s="686"/>
      <c r="CU17" s="686"/>
      <c r="CV17" s="686"/>
      <c r="CW17" s="686"/>
      <c r="CX17" s="686"/>
      <c r="CY17" s="687"/>
      <c r="CZ17" s="688">
        <v>7.7</v>
      </c>
      <c r="DA17" s="688"/>
      <c r="DB17" s="688"/>
      <c r="DC17" s="688"/>
      <c r="DD17" s="694" t="s">
        <v>243</v>
      </c>
      <c r="DE17" s="686"/>
      <c r="DF17" s="686"/>
      <c r="DG17" s="686"/>
      <c r="DH17" s="686"/>
      <c r="DI17" s="686"/>
      <c r="DJ17" s="686"/>
      <c r="DK17" s="686"/>
      <c r="DL17" s="686"/>
      <c r="DM17" s="686"/>
      <c r="DN17" s="686"/>
      <c r="DO17" s="686"/>
      <c r="DP17" s="687"/>
      <c r="DQ17" s="694">
        <v>6468327</v>
      </c>
      <c r="DR17" s="686"/>
      <c r="DS17" s="686"/>
      <c r="DT17" s="686"/>
      <c r="DU17" s="686"/>
      <c r="DV17" s="686"/>
      <c r="DW17" s="686"/>
      <c r="DX17" s="686"/>
      <c r="DY17" s="686"/>
      <c r="DZ17" s="686"/>
      <c r="EA17" s="686"/>
      <c r="EB17" s="686"/>
      <c r="EC17" s="695"/>
    </row>
    <row r="18" spans="2:133" ht="11.25" customHeight="1">
      <c r="B18" s="682" t="s">
        <v>270</v>
      </c>
      <c r="C18" s="683"/>
      <c r="D18" s="683"/>
      <c r="E18" s="683"/>
      <c r="F18" s="683"/>
      <c r="G18" s="683"/>
      <c r="H18" s="683"/>
      <c r="I18" s="683"/>
      <c r="J18" s="683"/>
      <c r="K18" s="683"/>
      <c r="L18" s="683"/>
      <c r="M18" s="683"/>
      <c r="N18" s="683"/>
      <c r="O18" s="683"/>
      <c r="P18" s="683"/>
      <c r="Q18" s="684"/>
      <c r="R18" s="685">
        <v>130364</v>
      </c>
      <c r="S18" s="686"/>
      <c r="T18" s="686"/>
      <c r="U18" s="686"/>
      <c r="V18" s="686"/>
      <c r="W18" s="686"/>
      <c r="X18" s="686"/>
      <c r="Y18" s="687"/>
      <c r="Z18" s="688">
        <v>0.1</v>
      </c>
      <c r="AA18" s="688"/>
      <c r="AB18" s="688"/>
      <c r="AC18" s="688"/>
      <c r="AD18" s="689">
        <v>130364</v>
      </c>
      <c r="AE18" s="689"/>
      <c r="AF18" s="689"/>
      <c r="AG18" s="689"/>
      <c r="AH18" s="689"/>
      <c r="AI18" s="689"/>
      <c r="AJ18" s="689"/>
      <c r="AK18" s="689"/>
      <c r="AL18" s="690">
        <v>0.4</v>
      </c>
      <c r="AM18" s="691"/>
      <c r="AN18" s="691"/>
      <c r="AO18" s="692"/>
      <c r="AP18" s="682" t="s">
        <v>271</v>
      </c>
      <c r="AQ18" s="683"/>
      <c r="AR18" s="683"/>
      <c r="AS18" s="683"/>
      <c r="AT18" s="683"/>
      <c r="AU18" s="683"/>
      <c r="AV18" s="683"/>
      <c r="AW18" s="683"/>
      <c r="AX18" s="683"/>
      <c r="AY18" s="683"/>
      <c r="AZ18" s="683"/>
      <c r="BA18" s="683"/>
      <c r="BB18" s="683"/>
      <c r="BC18" s="683"/>
      <c r="BD18" s="683"/>
      <c r="BE18" s="683"/>
      <c r="BF18" s="684"/>
      <c r="BG18" s="685" t="s">
        <v>128</v>
      </c>
      <c r="BH18" s="686"/>
      <c r="BI18" s="686"/>
      <c r="BJ18" s="686"/>
      <c r="BK18" s="686"/>
      <c r="BL18" s="686"/>
      <c r="BM18" s="686"/>
      <c r="BN18" s="687"/>
      <c r="BO18" s="688" t="s">
        <v>128</v>
      </c>
      <c r="BP18" s="688"/>
      <c r="BQ18" s="688"/>
      <c r="BR18" s="688"/>
      <c r="BS18" s="694" t="s">
        <v>128</v>
      </c>
      <c r="BT18" s="686"/>
      <c r="BU18" s="686"/>
      <c r="BV18" s="686"/>
      <c r="BW18" s="686"/>
      <c r="BX18" s="686"/>
      <c r="BY18" s="686"/>
      <c r="BZ18" s="686"/>
      <c r="CA18" s="686"/>
      <c r="CB18" s="695"/>
      <c r="CD18" s="700" t="s">
        <v>272</v>
      </c>
      <c r="CE18" s="701"/>
      <c r="CF18" s="701"/>
      <c r="CG18" s="701"/>
      <c r="CH18" s="701"/>
      <c r="CI18" s="701"/>
      <c r="CJ18" s="701"/>
      <c r="CK18" s="701"/>
      <c r="CL18" s="701"/>
      <c r="CM18" s="701"/>
      <c r="CN18" s="701"/>
      <c r="CO18" s="701"/>
      <c r="CP18" s="701"/>
      <c r="CQ18" s="702"/>
      <c r="CR18" s="685" t="s">
        <v>128</v>
      </c>
      <c r="CS18" s="686"/>
      <c r="CT18" s="686"/>
      <c r="CU18" s="686"/>
      <c r="CV18" s="686"/>
      <c r="CW18" s="686"/>
      <c r="CX18" s="686"/>
      <c r="CY18" s="687"/>
      <c r="CZ18" s="688" t="s">
        <v>243</v>
      </c>
      <c r="DA18" s="688"/>
      <c r="DB18" s="688"/>
      <c r="DC18" s="688"/>
      <c r="DD18" s="694" t="s">
        <v>128</v>
      </c>
      <c r="DE18" s="686"/>
      <c r="DF18" s="686"/>
      <c r="DG18" s="686"/>
      <c r="DH18" s="686"/>
      <c r="DI18" s="686"/>
      <c r="DJ18" s="686"/>
      <c r="DK18" s="686"/>
      <c r="DL18" s="686"/>
      <c r="DM18" s="686"/>
      <c r="DN18" s="686"/>
      <c r="DO18" s="686"/>
      <c r="DP18" s="687"/>
      <c r="DQ18" s="694" t="s">
        <v>128</v>
      </c>
      <c r="DR18" s="686"/>
      <c r="DS18" s="686"/>
      <c r="DT18" s="686"/>
      <c r="DU18" s="686"/>
      <c r="DV18" s="686"/>
      <c r="DW18" s="686"/>
      <c r="DX18" s="686"/>
      <c r="DY18" s="686"/>
      <c r="DZ18" s="686"/>
      <c r="EA18" s="686"/>
      <c r="EB18" s="686"/>
      <c r="EC18" s="695"/>
    </row>
    <row r="19" spans="2:133" ht="11.25" customHeight="1">
      <c r="B19" s="682" t="s">
        <v>273</v>
      </c>
      <c r="C19" s="683"/>
      <c r="D19" s="683"/>
      <c r="E19" s="683"/>
      <c r="F19" s="683"/>
      <c r="G19" s="683"/>
      <c r="H19" s="683"/>
      <c r="I19" s="683"/>
      <c r="J19" s="683"/>
      <c r="K19" s="683"/>
      <c r="L19" s="683"/>
      <c r="M19" s="683"/>
      <c r="N19" s="683"/>
      <c r="O19" s="683"/>
      <c r="P19" s="683"/>
      <c r="Q19" s="684"/>
      <c r="R19" s="685">
        <v>98645</v>
      </c>
      <c r="S19" s="686"/>
      <c r="T19" s="686"/>
      <c r="U19" s="686"/>
      <c r="V19" s="686"/>
      <c r="W19" s="686"/>
      <c r="X19" s="686"/>
      <c r="Y19" s="687"/>
      <c r="Z19" s="688">
        <v>0.1</v>
      </c>
      <c r="AA19" s="688"/>
      <c r="AB19" s="688"/>
      <c r="AC19" s="688"/>
      <c r="AD19" s="689">
        <v>98645</v>
      </c>
      <c r="AE19" s="689"/>
      <c r="AF19" s="689"/>
      <c r="AG19" s="689"/>
      <c r="AH19" s="689"/>
      <c r="AI19" s="689"/>
      <c r="AJ19" s="689"/>
      <c r="AK19" s="689"/>
      <c r="AL19" s="690">
        <v>0.3</v>
      </c>
      <c r="AM19" s="691"/>
      <c r="AN19" s="691"/>
      <c r="AO19" s="692"/>
      <c r="AP19" s="682" t="s">
        <v>274</v>
      </c>
      <c r="AQ19" s="683"/>
      <c r="AR19" s="683"/>
      <c r="AS19" s="683"/>
      <c r="AT19" s="683"/>
      <c r="AU19" s="683"/>
      <c r="AV19" s="683"/>
      <c r="AW19" s="683"/>
      <c r="AX19" s="683"/>
      <c r="AY19" s="683"/>
      <c r="AZ19" s="683"/>
      <c r="BA19" s="683"/>
      <c r="BB19" s="683"/>
      <c r="BC19" s="683"/>
      <c r="BD19" s="683"/>
      <c r="BE19" s="683"/>
      <c r="BF19" s="684"/>
      <c r="BG19" s="685">
        <v>592</v>
      </c>
      <c r="BH19" s="686"/>
      <c r="BI19" s="686"/>
      <c r="BJ19" s="686"/>
      <c r="BK19" s="686"/>
      <c r="BL19" s="686"/>
      <c r="BM19" s="686"/>
      <c r="BN19" s="687"/>
      <c r="BO19" s="688">
        <v>0</v>
      </c>
      <c r="BP19" s="688"/>
      <c r="BQ19" s="688"/>
      <c r="BR19" s="688"/>
      <c r="BS19" s="694" t="s">
        <v>128</v>
      </c>
      <c r="BT19" s="686"/>
      <c r="BU19" s="686"/>
      <c r="BV19" s="686"/>
      <c r="BW19" s="686"/>
      <c r="BX19" s="686"/>
      <c r="BY19" s="686"/>
      <c r="BZ19" s="686"/>
      <c r="CA19" s="686"/>
      <c r="CB19" s="695"/>
      <c r="CD19" s="700" t="s">
        <v>275</v>
      </c>
      <c r="CE19" s="701"/>
      <c r="CF19" s="701"/>
      <c r="CG19" s="701"/>
      <c r="CH19" s="701"/>
      <c r="CI19" s="701"/>
      <c r="CJ19" s="701"/>
      <c r="CK19" s="701"/>
      <c r="CL19" s="701"/>
      <c r="CM19" s="701"/>
      <c r="CN19" s="701"/>
      <c r="CO19" s="701"/>
      <c r="CP19" s="701"/>
      <c r="CQ19" s="702"/>
      <c r="CR19" s="685" t="s">
        <v>128</v>
      </c>
      <c r="CS19" s="686"/>
      <c r="CT19" s="686"/>
      <c r="CU19" s="686"/>
      <c r="CV19" s="686"/>
      <c r="CW19" s="686"/>
      <c r="CX19" s="686"/>
      <c r="CY19" s="687"/>
      <c r="CZ19" s="688" t="s">
        <v>128</v>
      </c>
      <c r="DA19" s="688"/>
      <c r="DB19" s="688"/>
      <c r="DC19" s="688"/>
      <c r="DD19" s="694" t="s">
        <v>128</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c r="B20" s="682" t="s">
        <v>276</v>
      </c>
      <c r="C20" s="683"/>
      <c r="D20" s="683"/>
      <c r="E20" s="683"/>
      <c r="F20" s="683"/>
      <c r="G20" s="683"/>
      <c r="H20" s="683"/>
      <c r="I20" s="683"/>
      <c r="J20" s="683"/>
      <c r="K20" s="683"/>
      <c r="L20" s="683"/>
      <c r="M20" s="683"/>
      <c r="N20" s="683"/>
      <c r="O20" s="683"/>
      <c r="P20" s="683"/>
      <c r="Q20" s="684"/>
      <c r="R20" s="685">
        <v>23146</v>
      </c>
      <c r="S20" s="686"/>
      <c r="T20" s="686"/>
      <c r="U20" s="686"/>
      <c r="V20" s="686"/>
      <c r="W20" s="686"/>
      <c r="X20" s="686"/>
      <c r="Y20" s="687"/>
      <c r="Z20" s="688">
        <v>0</v>
      </c>
      <c r="AA20" s="688"/>
      <c r="AB20" s="688"/>
      <c r="AC20" s="688"/>
      <c r="AD20" s="689">
        <v>23146</v>
      </c>
      <c r="AE20" s="689"/>
      <c r="AF20" s="689"/>
      <c r="AG20" s="689"/>
      <c r="AH20" s="689"/>
      <c r="AI20" s="689"/>
      <c r="AJ20" s="689"/>
      <c r="AK20" s="689"/>
      <c r="AL20" s="690">
        <v>0.1</v>
      </c>
      <c r="AM20" s="691"/>
      <c r="AN20" s="691"/>
      <c r="AO20" s="692"/>
      <c r="AP20" s="682" t="s">
        <v>277</v>
      </c>
      <c r="AQ20" s="683"/>
      <c r="AR20" s="683"/>
      <c r="AS20" s="683"/>
      <c r="AT20" s="683"/>
      <c r="AU20" s="683"/>
      <c r="AV20" s="683"/>
      <c r="AW20" s="683"/>
      <c r="AX20" s="683"/>
      <c r="AY20" s="683"/>
      <c r="AZ20" s="683"/>
      <c r="BA20" s="683"/>
      <c r="BB20" s="683"/>
      <c r="BC20" s="683"/>
      <c r="BD20" s="683"/>
      <c r="BE20" s="683"/>
      <c r="BF20" s="684"/>
      <c r="BG20" s="685">
        <v>592</v>
      </c>
      <c r="BH20" s="686"/>
      <c r="BI20" s="686"/>
      <c r="BJ20" s="686"/>
      <c r="BK20" s="686"/>
      <c r="BL20" s="686"/>
      <c r="BM20" s="686"/>
      <c r="BN20" s="687"/>
      <c r="BO20" s="688">
        <v>0</v>
      </c>
      <c r="BP20" s="688"/>
      <c r="BQ20" s="688"/>
      <c r="BR20" s="688"/>
      <c r="BS20" s="694" t="s">
        <v>128</v>
      </c>
      <c r="BT20" s="686"/>
      <c r="BU20" s="686"/>
      <c r="BV20" s="686"/>
      <c r="BW20" s="686"/>
      <c r="BX20" s="686"/>
      <c r="BY20" s="686"/>
      <c r="BZ20" s="686"/>
      <c r="CA20" s="686"/>
      <c r="CB20" s="695"/>
      <c r="CD20" s="700" t="s">
        <v>278</v>
      </c>
      <c r="CE20" s="701"/>
      <c r="CF20" s="701"/>
      <c r="CG20" s="701"/>
      <c r="CH20" s="701"/>
      <c r="CI20" s="701"/>
      <c r="CJ20" s="701"/>
      <c r="CK20" s="701"/>
      <c r="CL20" s="701"/>
      <c r="CM20" s="701"/>
      <c r="CN20" s="701"/>
      <c r="CO20" s="701"/>
      <c r="CP20" s="701"/>
      <c r="CQ20" s="702"/>
      <c r="CR20" s="685">
        <v>89461887</v>
      </c>
      <c r="CS20" s="686"/>
      <c r="CT20" s="686"/>
      <c r="CU20" s="686"/>
      <c r="CV20" s="686"/>
      <c r="CW20" s="686"/>
      <c r="CX20" s="686"/>
      <c r="CY20" s="687"/>
      <c r="CZ20" s="688">
        <v>100</v>
      </c>
      <c r="DA20" s="688"/>
      <c r="DB20" s="688"/>
      <c r="DC20" s="688"/>
      <c r="DD20" s="694">
        <v>6122592</v>
      </c>
      <c r="DE20" s="686"/>
      <c r="DF20" s="686"/>
      <c r="DG20" s="686"/>
      <c r="DH20" s="686"/>
      <c r="DI20" s="686"/>
      <c r="DJ20" s="686"/>
      <c r="DK20" s="686"/>
      <c r="DL20" s="686"/>
      <c r="DM20" s="686"/>
      <c r="DN20" s="686"/>
      <c r="DO20" s="686"/>
      <c r="DP20" s="687"/>
      <c r="DQ20" s="694">
        <v>43659857</v>
      </c>
      <c r="DR20" s="686"/>
      <c r="DS20" s="686"/>
      <c r="DT20" s="686"/>
      <c r="DU20" s="686"/>
      <c r="DV20" s="686"/>
      <c r="DW20" s="686"/>
      <c r="DX20" s="686"/>
      <c r="DY20" s="686"/>
      <c r="DZ20" s="686"/>
      <c r="EA20" s="686"/>
      <c r="EB20" s="686"/>
      <c r="EC20" s="695"/>
    </row>
    <row r="21" spans="2:133" ht="11.25" customHeight="1">
      <c r="B21" s="682" t="s">
        <v>279</v>
      </c>
      <c r="C21" s="683"/>
      <c r="D21" s="683"/>
      <c r="E21" s="683"/>
      <c r="F21" s="683"/>
      <c r="G21" s="683"/>
      <c r="H21" s="683"/>
      <c r="I21" s="683"/>
      <c r="J21" s="683"/>
      <c r="K21" s="683"/>
      <c r="L21" s="683"/>
      <c r="M21" s="683"/>
      <c r="N21" s="683"/>
      <c r="O21" s="683"/>
      <c r="P21" s="683"/>
      <c r="Q21" s="684"/>
      <c r="R21" s="685">
        <v>8573</v>
      </c>
      <c r="S21" s="686"/>
      <c r="T21" s="686"/>
      <c r="U21" s="686"/>
      <c r="V21" s="686"/>
      <c r="W21" s="686"/>
      <c r="X21" s="686"/>
      <c r="Y21" s="687"/>
      <c r="Z21" s="688">
        <v>0</v>
      </c>
      <c r="AA21" s="688"/>
      <c r="AB21" s="688"/>
      <c r="AC21" s="688"/>
      <c r="AD21" s="689">
        <v>8573</v>
      </c>
      <c r="AE21" s="689"/>
      <c r="AF21" s="689"/>
      <c r="AG21" s="689"/>
      <c r="AH21" s="689"/>
      <c r="AI21" s="689"/>
      <c r="AJ21" s="689"/>
      <c r="AK21" s="689"/>
      <c r="AL21" s="690">
        <v>0</v>
      </c>
      <c r="AM21" s="691"/>
      <c r="AN21" s="691"/>
      <c r="AO21" s="692"/>
      <c r="AP21" s="704" t="s">
        <v>280</v>
      </c>
      <c r="AQ21" s="705"/>
      <c r="AR21" s="705"/>
      <c r="AS21" s="705"/>
      <c r="AT21" s="705"/>
      <c r="AU21" s="705"/>
      <c r="AV21" s="705"/>
      <c r="AW21" s="705"/>
      <c r="AX21" s="705"/>
      <c r="AY21" s="705"/>
      <c r="AZ21" s="705"/>
      <c r="BA21" s="705"/>
      <c r="BB21" s="705"/>
      <c r="BC21" s="705"/>
      <c r="BD21" s="705"/>
      <c r="BE21" s="705"/>
      <c r="BF21" s="706"/>
      <c r="BG21" s="685">
        <v>592</v>
      </c>
      <c r="BH21" s="686"/>
      <c r="BI21" s="686"/>
      <c r="BJ21" s="686"/>
      <c r="BK21" s="686"/>
      <c r="BL21" s="686"/>
      <c r="BM21" s="686"/>
      <c r="BN21" s="687"/>
      <c r="BO21" s="688">
        <v>0</v>
      </c>
      <c r="BP21" s="688"/>
      <c r="BQ21" s="688"/>
      <c r="BR21" s="688"/>
      <c r="BS21" s="694" t="s">
        <v>128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281</v>
      </c>
      <c r="C22" s="683"/>
      <c r="D22" s="683"/>
      <c r="E22" s="683"/>
      <c r="F22" s="683"/>
      <c r="G22" s="683"/>
      <c r="H22" s="683"/>
      <c r="I22" s="683"/>
      <c r="J22" s="683"/>
      <c r="K22" s="683"/>
      <c r="L22" s="683"/>
      <c r="M22" s="683"/>
      <c r="N22" s="683"/>
      <c r="O22" s="683"/>
      <c r="P22" s="683"/>
      <c r="Q22" s="684"/>
      <c r="R22" s="685">
        <v>15598719</v>
      </c>
      <c r="S22" s="686"/>
      <c r="T22" s="686"/>
      <c r="U22" s="686"/>
      <c r="V22" s="686"/>
      <c r="W22" s="686"/>
      <c r="X22" s="686"/>
      <c r="Y22" s="687"/>
      <c r="Z22" s="688">
        <v>17.100000000000001</v>
      </c>
      <c r="AA22" s="688"/>
      <c r="AB22" s="688"/>
      <c r="AC22" s="688"/>
      <c r="AD22" s="689">
        <v>13661624</v>
      </c>
      <c r="AE22" s="689"/>
      <c r="AF22" s="689"/>
      <c r="AG22" s="689"/>
      <c r="AH22" s="689"/>
      <c r="AI22" s="689"/>
      <c r="AJ22" s="689"/>
      <c r="AK22" s="689"/>
      <c r="AL22" s="690">
        <v>43</v>
      </c>
      <c r="AM22" s="691"/>
      <c r="AN22" s="691"/>
      <c r="AO22" s="692"/>
      <c r="AP22" s="704" t="s">
        <v>282</v>
      </c>
      <c r="AQ22" s="705"/>
      <c r="AR22" s="705"/>
      <c r="AS22" s="705"/>
      <c r="AT22" s="705"/>
      <c r="AU22" s="705"/>
      <c r="AV22" s="705"/>
      <c r="AW22" s="705"/>
      <c r="AX22" s="705"/>
      <c r="AY22" s="705"/>
      <c r="AZ22" s="705"/>
      <c r="BA22" s="705"/>
      <c r="BB22" s="705"/>
      <c r="BC22" s="705"/>
      <c r="BD22" s="705"/>
      <c r="BE22" s="705"/>
      <c r="BF22" s="706"/>
      <c r="BG22" s="685" t="s">
        <v>128</v>
      </c>
      <c r="BH22" s="686"/>
      <c r="BI22" s="686"/>
      <c r="BJ22" s="686"/>
      <c r="BK22" s="686"/>
      <c r="BL22" s="686"/>
      <c r="BM22" s="686"/>
      <c r="BN22" s="687"/>
      <c r="BO22" s="688" t="s">
        <v>243</v>
      </c>
      <c r="BP22" s="688"/>
      <c r="BQ22" s="688"/>
      <c r="BR22" s="688"/>
      <c r="BS22" s="694" t="s">
        <v>128</v>
      </c>
      <c r="BT22" s="686"/>
      <c r="BU22" s="686"/>
      <c r="BV22" s="686"/>
      <c r="BW22" s="686"/>
      <c r="BX22" s="686"/>
      <c r="BY22" s="686"/>
      <c r="BZ22" s="686"/>
      <c r="CA22" s="686"/>
      <c r="CB22" s="695"/>
      <c r="CD22" s="667" t="s">
        <v>283</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284</v>
      </c>
      <c r="C23" s="683"/>
      <c r="D23" s="683"/>
      <c r="E23" s="683"/>
      <c r="F23" s="683"/>
      <c r="G23" s="683"/>
      <c r="H23" s="683"/>
      <c r="I23" s="683"/>
      <c r="J23" s="683"/>
      <c r="K23" s="683"/>
      <c r="L23" s="683"/>
      <c r="M23" s="683"/>
      <c r="N23" s="683"/>
      <c r="O23" s="683"/>
      <c r="P23" s="683"/>
      <c r="Q23" s="684"/>
      <c r="R23" s="685">
        <v>13661624</v>
      </c>
      <c r="S23" s="686"/>
      <c r="T23" s="686"/>
      <c r="U23" s="686"/>
      <c r="V23" s="686"/>
      <c r="W23" s="686"/>
      <c r="X23" s="686"/>
      <c r="Y23" s="687"/>
      <c r="Z23" s="688">
        <v>15</v>
      </c>
      <c r="AA23" s="688"/>
      <c r="AB23" s="688"/>
      <c r="AC23" s="688"/>
      <c r="AD23" s="689">
        <v>13661624</v>
      </c>
      <c r="AE23" s="689"/>
      <c r="AF23" s="689"/>
      <c r="AG23" s="689"/>
      <c r="AH23" s="689"/>
      <c r="AI23" s="689"/>
      <c r="AJ23" s="689"/>
      <c r="AK23" s="689"/>
      <c r="AL23" s="690">
        <v>43</v>
      </c>
      <c r="AM23" s="691"/>
      <c r="AN23" s="691"/>
      <c r="AO23" s="692"/>
      <c r="AP23" s="704" t="s">
        <v>285</v>
      </c>
      <c r="AQ23" s="705"/>
      <c r="AR23" s="705"/>
      <c r="AS23" s="705"/>
      <c r="AT23" s="705"/>
      <c r="AU23" s="705"/>
      <c r="AV23" s="705"/>
      <c r="AW23" s="705"/>
      <c r="AX23" s="705"/>
      <c r="AY23" s="705"/>
      <c r="AZ23" s="705"/>
      <c r="BA23" s="705"/>
      <c r="BB23" s="705"/>
      <c r="BC23" s="705"/>
      <c r="BD23" s="705"/>
      <c r="BE23" s="705"/>
      <c r="BF23" s="706"/>
      <c r="BG23" s="685" t="s">
        <v>128</v>
      </c>
      <c r="BH23" s="686"/>
      <c r="BI23" s="686"/>
      <c r="BJ23" s="686"/>
      <c r="BK23" s="686"/>
      <c r="BL23" s="686"/>
      <c r="BM23" s="686"/>
      <c r="BN23" s="687"/>
      <c r="BO23" s="688" t="s">
        <v>128</v>
      </c>
      <c r="BP23" s="688"/>
      <c r="BQ23" s="688"/>
      <c r="BR23" s="688"/>
      <c r="BS23" s="694" t="s">
        <v>128</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286</v>
      </c>
      <c r="CS23" s="668"/>
      <c r="CT23" s="668"/>
      <c r="CU23" s="668"/>
      <c r="CV23" s="668"/>
      <c r="CW23" s="668"/>
      <c r="CX23" s="668"/>
      <c r="CY23" s="669"/>
      <c r="CZ23" s="667" t="s">
        <v>287</v>
      </c>
      <c r="DA23" s="668"/>
      <c r="DB23" s="668"/>
      <c r="DC23" s="669"/>
      <c r="DD23" s="667" t="s">
        <v>288</v>
      </c>
      <c r="DE23" s="668"/>
      <c r="DF23" s="668"/>
      <c r="DG23" s="668"/>
      <c r="DH23" s="668"/>
      <c r="DI23" s="668"/>
      <c r="DJ23" s="668"/>
      <c r="DK23" s="669"/>
      <c r="DL23" s="716" t="s">
        <v>289</v>
      </c>
      <c r="DM23" s="717"/>
      <c r="DN23" s="717"/>
      <c r="DO23" s="717"/>
      <c r="DP23" s="717"/>
      <c r="DQ23" s="717"/>
      <c r="DR23" s="717"/>
      <c r="DS23" s="717"/>
      <c r="DT23" s="717"/>
      <c r="DU23" s="717"/>
      <c r="DV23" s="718"/>
      <c r="DW23" s="667" t="s">
        <v>290</v>
      </c>
      <c r="DX23" s="668"/>
      <c r="DY23" s="668"/>
      <c r="DZ23" s="668"/>
      <c r="EA23" s="668"/>
      <c r="EB23" s="668"/>
      <c r="EC23" s="669"/>
    </row>
    <row r="24" spans="2:133" ht="11.25" customHeight="1">
      <c r="B24" s="682" t="s">
        <v>291</v>
      </c>
      <c r="C24" s="683"/>
      <c r="D24" s="683"/>
      <c r="E24" s="683"/>
      <c r="F24" s="683"/>
      <c r="G24" s="683"/>
      <c r="H24" s="683"/>
      <c r="I24" s="683"/>
      <c r="J24" s="683"/>
      <c r="K24" s="683"/>
      <c r="L24" s="683"/>
      <c r="M24" s="683"/>
      <c r="N24" s="683"/>
      <c r="O24" s="683"/>
      <c r="P24" s="683"/>
      <c r="Q24" s="684"/>
      <c r="R24" s="685">
        <v>1937095</v>
      </c>
      <c r="S24" s="686"/>
      <c r="T24" s="686"/>
      <c r="U24" s="686"/>
      <c r="V24" s="686"/>
      <c r="W24" s="686"/>
      <c r="X24" s="686"/>
      <c r="Y24" s="687"/>
      <c r="Z24" s="688">
        <v>2.1</v>
      </c>
      <c r="AA24" s="688"/>
      <c r="AB24" s="688"/>
      <c r="AC24" s="688"/>
      <c r="AD24" s="689" t="s">
        <v>261</v>
      </c>
      <c r="AE24" s="689"/>
      <c r="AF24" s="689"/>
      <c r="AG24" s="689"/>
      <c r="AH24" s="689"/>
      <c r="AI24" s="689"/>
      <c r="AJ24" s="689"/>
      <c r="AK24" s="689"/>
      <c r="AL24" s="690" t="s">
        <v>243</v>
      </c>
      <c r="AM24" s="691"/>
      <c r="AN24" s="691"/>
      <c r="AO24" s="692"/>
      <c r="AP24" s="704" t="s">
        <v>292</v>
      </c>
      <c r="AQ24" s="705"/>
      <c r="AR24" s="705"/>
      <c r="AS24" s="705"/>
      <c r="AT24" s="705"/>
      <c r="AU24" s="705"/>
      <c r="AV24" s="705"/>
      <c r="AW24" s="705"/>
      <c r="AX24" s="705"/>
      <c r="AY24" s="705"/>
      <c r="AZ24" s="705"/>
      <c r="BA24" s="705"/>
      <c r="BB24" s="705"/>
      <c r="BC24" s="705"/>
      <c r="BD24" s="705"/>
      <c r="BE24" s="705"/>
      <c r="BF24" s="706"/>
      <c r="BG24" s="685" t="s">
        <v>128</v>
      </c>
      <c r="BH24" s="686"/>
      <c r="BI24" s="686"/>
      <c r="BJ24" s="686"/>
      <c r="BK24" s="686"/>
      <c r="BL24" s="686"/>
      <c r="BM24" s="686"/>
      <c r="BN24" s="687"/>
      <c r="BO24" s="688" t="s">
        <v>128</v>
      </c>
      <c r="BP24" s="688"/>
      <c r="BQ24" s="688"/>
      <c r="BR24" s="688"/>
      <c r="BS24" s="694" t="s">
        <v>128</v>
      </c>
      <c r="BT24" s="686"/>
      <c r="BU24" s="686"/>
      <c r="BV24" s="686"/>
      <c r="BW24" s="686"/>
      <c r="BX24" s="686"/>
      <c r="BY24" s="686"/>
      <c r="BZ24" s="686"/>
      <c r="CA24" s="686"/>
      <c r="CB24" s="695"/>
      <c r="CD24" s="696" t="s">
        <v>293</v>
      </c>
      <c r="CE24" s="697"/>
      <c r="CF24" s="697"/>
      <c r="CG24" s="697"/>
      <c r="CH24" s="697"/>
      <c r="CI24" s="697"/>
      <c r="CJ24" s="697"/>
      <c r="CK24" s="697"/>
      <c r="CL24" s="697"/>
      <c r="CM24" s="697"/>
      <c r="CN24" s="697"/>
      <c r="CO24" s="697"/>
      <c r="CP24" s="697"/>
      <c r="CQ24" s="698"/>
      <c r="CR24" s="674">
        <v>36847602</v>
      </c>
      <c r="CS24" s="675"/>
      <c r="CT24" s="675"/>
      <c r="CU24" s="675"/>
      <c r="CV24" s="675"/>
      <c r="CW24" s="675"/>
      <c r="CX24" s="675"/>
      <c r="CY24" s="676"/>
      <c r="CZ24" s="679">
        <v>41.2</v>
      </c>
      <c r="DA24" s="680"/>
      <c r="DB24" s="680"/>
      <c r="DC24" s="699"/>
      <c r="DD24" s="724">
        <v>19440757</v>
      </c>
      <c r="DE24" s="675"/>
      <c r="DF24" s="675"/>
      <c r="DG24" s="675"/>
      <c r="DH24" s="675"/>
      <c r="DI24" s="675"/>
      <c r="DJ24" s="675"/>
      <c r="DK24" s="676"/>
      <c r="DL24" s="724">
        <v>19354830</v>
      </c>
      <c r="DM24" s="675"/>
      <c r="DN24" s="675"/>
      <c r="DO24" s="675"/>
      <c r="DP24" s="675"/>
      <c r="DQ24" s="675"/>
      <c r="DR24" s="675"/>
      <c r="DS24" s="675"/>
      <c r="DT24" s="675"/>
      <c r="DU24" s="675"/>
      <c r="DV24" s="676"/>
      <c r="DW24" s="679">
        <v>58.5</v>
      </c>
      <c r="DX24" s="680"/>
      <c r="DY24" s="680"/>
      <c r="DZ24" s="680"/>
      <c r="EA24" s="680"/>
      <c r="EB24" s="680"/>
      <c r="EC24" s="681"/>
    </row>
    <row r="25" spans="2:133" ht="11.25" customHeight="1">
      <c r="B25" s="682" t="s">
        <v>294</v>
      </c>
      <c r="C25" s="683"/>
      <c r="D25" s="683"/>
      <c r="E25" s="683"/>
      <c r="F25" s="683"/>
      <c r="G25" s="683"/>
      <c r="H25" s="683"/>
      <c r="I25" s="683"/>
      <c r="J25" s="683"/>
      <c r="K25" s="683"/>
      <c r="L25" s="683"/>
      <c r="M25" s="683"/>
      <c r="N25" s="683"/>
      <c r="O25" s="683"/>
      <c r="P25" s="683"/>
      <c r="Q25" s="684"/>
      <c r="R25" s="685" t="s">
        <v>128</v>
      </c>
      <c r="S25" s="686"/>
      <c r="T25" s="686"/>
      <c r="U25" s="686"/>
      <c r="V25" s="686"/>
      <c r="W25" s="686"/>
      <c r="X25" s="686"/>
      <c r="Y25" s="687"/>
      <c r="Z25" s="688" t="s">
        <v>128</v>
      </c>
      <c r="AA25" s="688"/>
      <c r="AB25" s="688"/>
      <c r="AC25" s="688"/>
      <c r="AD25" s="689" t="s">
        <v>243</v>
      </c>
      <c r="AE25" s="689"/>
      <c r="AF25" s="689"/>
      <c r="AG25" s="689"/>
      <c r="AH25" s="689"/>
      <c r="AI25" s="689"/>
      <c r="AJ25" s="689"/>
      <c r="AK25" s="689"/>
      <c r="AL25" s="690" t="s">
        <v>128</v>
      </c>
      <c r="AM25" s="691"/>
      <c r="AN25" s="691"/>
      <c r="AO25" s="692"/>
      <c r="AP25" s="704" t="s">
        <v>295</v>
      </c>
      <c r="AQ25" s="705"/>
      <c r="AR25" s="705"/>
      <c r="AS25" s="705"/>
      <c r="AT25" s="705"/>
      <c r="AU25" s="705"/>
      <c r="AV25" s="705"/>
      <c r="AW25" s="705"/>
      <c r="AX25" s="705"/>
      <c r="AY25" s="705"/>
      <c r="AZ25" s="705"/>
      <c r="BA25" s="705"/>
      <c r="BB25" s="705"/>
      <c r="BC25" s="705"/>
      <c r="BD25" s="705"/>
      <c r="BE25" s="705"/>
      <c r="BF25" s="706"/>
      <c r="BG25" s="685" t="s">
        <v>128</v>
      </c>
      <c r="BH25" s="686"/>
      <c r="BI25" s="686"/>
      <c r="BJ25" s="686"/>
      <c r="BK25" s="686"/>
      <c r="BL25" s="686"/>
      <c r="BM25" s="686"/>
      <c r="BN25" s="687"/>
      <c r="BO25" s="688" t="s">
        <v>128</v>
      </c>
      <c r="BP25" s="688"/>
      <c r="BQ25" s="688"/>
      <c r="BR25" s="688"/>
      <c r="BS25" s="694" t="s">
        <v>128</v>
      </c>
      <c r="BT25" s="686"/>
      <c r="BU25" s="686"/>
      <c r="BV25" s="686"/>
      <c r="BW25" s="686"/>
      <c r="BX25" s="686"/>
      <c r="BY25" s="686"/>
      <c r="BZ25" s="686"/>
      <c r="CA25" s="686"/>
      <c r="CB25" s="695"/>
      <c r="CD25" s="700" t="s">
        <v>296</v>
      </c>
      <c r="CE25" s="701"/>
      <c r="CF25" s="701"/>
      <c r="CG25" s="701"/>
      <c r="CH25" s="701"/>
      <c r="CI25" s="701"/>
      <c r="CJ25" s="701"/>
      <c r="CK25" s="701"/>
      <c r="CL25" s="701"/>
      <c r="CM25" s="701"/>
      <c r="CN25" s="701"/>
      <c r="CO25" s="701"/>
      <c r="CP25" s="701"/>
      <c r="CQ25" s="702"/>
      <c r="CR25" s="685">
        <v>8121336</v>
      </c>
      <c r="CS25" s="721"/>
      <c r="CT25" s="721"/>
      <c r="CU25" s="721"/>
      <c r="CV25" s="721"/>
      <c r="CW25" s="721"/>
      <c r="CX25" s="721"/>
      <c r="CY25" s="722"/>
      <c r="CZ25" s="690">
        <v>9.1</v>
      </c>
      <c r="DA25" s="719"/>
      <c r="DB25" s="719"/>
      <c r="DC25" s="723"/>
      <c r="DD25" s="694">
        <v>7401963</v>
      </c>
      <c r="DE25" s="721"/>
      <c r="DF25" s="721"/>
      <c r="DG25" s="721"/>
      <c r="DH25" s="721"/>
      <c r="DI25" s="721"/>
      <c r="DJ25" s="721"/>
      <c r="DK25" s="722"/>
      <c r="DL25" s="694">
        <v>7318228</v>
      </c>
      <c r="DM25" s="721"/>
      <c r="DN25" s="721"/>
      <c r="DO25" s="721"/>
      <c r="DP25" s="721"/>
      <c r="DQ25" s="721"/>
      <c r="DR25" s="721"/>
      <c r="DS25" s="721"/>
      <c r="DT25" s="721"/>
      <c r="DU25" s="721"/>
      <c r="DV25" s="722"/>
      <c r="DW25" s="690">
        <v>22.1</v>
      </c>
      <c r="DX25" s="719"/>
      <c r="DY25" s="719"/>
      <c r="DZ25" s="719"/>
      <c r="EA25" s="719"/>
      <c r="EB25" s="719"/>
      <c r="EC25" s="720"/>
    </row>
    <row r="26" spans="2:133" ht="11.25" customHeight="1">
      <c r="B26" s="682" t="s">
        <v>297</v>
      </c>
      <c r="C26" s="683"/>
      <c r="D26" s="683"/>
      <c r="E26" s="683"/>
      <c r="F26" s="683"/>
      <c r="G26" s="683"/>
      <c r="H26" s="683"/>
      <c r="I26" s="683"/>
      <c r="J26" s="683"/>
      <c r="K26" s="683"/>
      <c r="L26" s="683"/>
      <c r="M26" s="683"/>
      <c r="N26" s="683"/>
      <c r="O26" s="683"/>
      <c r="P26" s="683"/>
      <c r="Q26" s="684"/>
      <c r="R26" s="685">
        <v>33612194</v>
      </c>
      <c r="S26" s="686"/>
      <c r="T26" s="686"/>
      <c r="U26" s="686"/>
      <c r="V26" s="686"/>
      <c r="W26" s="686"/>
      <c r="X26" s="686"/>
      <c r="Y26" s="687"/>
      <c r="Z26" s="688">
        <v>36.9</v>
      </c>
      <c r="AA26" s="688"/>
      <c r="AB26" s="688"/>
      <c r="AC26" s="688"/>
      <c r="AD26" s="689">
        <v>31675099</v>
      </c>
      <c r="AE26" s="689"/>
      <c r="AF26" s="689"/>
      <c r="AG26" s="689"/>
      <c r="AH26" s="689"/>
      <c r="AI26" s="689"/>
      <c r="AJ26" s="689"/>
      <c r="AK26" s="689"/>
      <c r="AL26" s="690">
        <v>99.6</v>
      </c>
      <c r="AM26" s="691"/>
      <c r="AN26" s="691"/>
      <c r="AO26" s="692"/>
      <c r="AP26" s="704" t="s">
        <v>298</v>
      </c>
      <c r="AQ26" s="734"/>
      <c r="AR26" s="734"/>
      <c r="AS26" s="734"/>
      <c r="AT26" s="734"/>
      <c r="AU26" s="734"/>
      <c r="AV26" s="734"/>
      <c r="AW26" s="734"/>
      <c r="AX26" s="734"/>
      <c r="AY26" s="734"/>
      <c r="AZ26" s="734"/>
      <c r="BA26" s="734"/>
      <c r="BB26" s="734"/>
      <c r="BC26" s="734"/>
      <c r="BD26" s="734"/>
      <c r="BE26" s="734"/>
      <c r="BF26" s="706"/>
      <c r="BG26" s="685" t="s">
        <v>128</v>
      </c>
      <c r="BH26" s="686"/>
      <c r="BI26" s="686"/>
      <c r="BJ26" s="686"/>
      <c r="BK26" s="686"/>
      <c r="BL26" s="686"/>
      <c r="BM26" s="686"/>
      <c r="BN26" s="687"/>
      <c r="BO26" s="688" t="s">
        <v>243</v>
      </c>
      <c r="BP26" s="688"/>
      <c r="BQ26" s="688"/>
      <c r="BR26" s="688"/>
      <c r="BS26" s="694" t="s">
        <v>128</v>
      </c>
      <c r="BT26" s="686"/>
      <c r="BU26" s="686"/>
      <c r="BV26" s="686"/>
      <c r="BW26" s="686"/>
      <c r="BX26" s="686"/>
      <c r="BY26" s="686"/>
      <c r="BZ26" s="686"/>
      <c r="CA26" s="686"/>
      <c r="CB26" s="695"/>
      <c r="CD26" s="700" t="s">
        <v>299</v>
      </c>
      <c r="CE26" s="701"/>
      <c r="CF26" s="701"/>
      <c r="CG26" s="701"/>
      <c r="CH26" s="701"/>
      <c r="CI26" s="701"/>
      <c r="CJ26" s="701"/>
      <c r="CK26" s="701"/>
      <c r="CL26" s="701"/>
      <c r="CM26" s="701"/>
      <c r="CN26" s="701"/>
      <c r="CO26" s="701"/>
      <c r="CP26" s="701"/>
      <c r="CQ26" s="702"/>
      <c r="CR26" s="685">
        <v>4818680</v>
      </c>
      <c r="CS26" s="686"/>
      <c r="CT26" s="686"/>
      <c r="CU26" s="686"/>
      <c r="CV26" s="686"/>
      <c r="CW26" s="686"/>
      <c r="CX26" s="686"/>
      <c r="CY26" s="687"/>
      <c r="CZ26" s="690">
        <v>5.4</v>
      </c>
      <c r="DA26" s="719"/>
      <c r="DB26" s="719"/>
      <c r="DC26" s="723"/>
      <c r="DD26" s="694">
        <v>4289965</v>
      </c>
      <c r="DE26" s="686"/>
      <c r="DF26" s="686"/>
      <c r="DG26" s="686"/>
      <c r="DH26" s="686"/>
      <c r="DI26" s="686"/>
      <c r="DJ26" s="686"/>
      <c r="DK26" s="687"/>
      <c r="DL26" s="694" t="s">
        <v>128</v>
      </c>
      <c r="DM26" s="686"/>
      <c r="DN26" s="686"/>
      <c r="DO26" s="686"/>
      <c r="DP26" s="686"/>
      <c r="DQ26" s="686"/>
      <c r="DR26" s="686"/>
      <c r="DS26" s="686"/>
      <c r="DT26" s="686"/>
      <c r="DU26" s="686"/>
      <c r="DV26" s="687"/>
      <c r="DW26" s="690" t="s">
        <v>128</v>
      </c>
      <c r="DX26" s="719"/>
      <c r="DY26" s="719"/>
      <c r="DZ26" s="719"/>
      <c r="EA26" s="719"/>
      <c r="EB26" s="719"/>
      <c r="EC26" s="720"/>
    </row>
    <row r="27" spans="2:133" ht="11.25" customHeight="1">
      <c r="B27" s="682" t="s">
        <v>300</v>
      </c>
      <c r="C27" s="683"/>
      <c r="D27" s="683"/>
      <c r="E27" s="683"/>
      <c r="F27" s="683"/>
      <c r="G27" s="683"/>
      <c r="H27" s="683"/>
      <c r="I27" s="683"/>
      <c r="J27" s="683"/>
      <c r="K27" s="683"/>
      <c r="L27" s="683"/>
      <c r="M27" s="683"/>
      <c r="N27" s="683"/>
      <c r="O27" s="683"/>
      <c r="P27" s="683"/>
      <c r="Q27" s="684"/>
      <c r="R27" s="685">
        <v>27835</v>
      </c>
      <c r="S27" s="686"/>
      <c r="T27" s="686"/>
      <c r="U27" s="686"/>
      <c r="V27" s="686"/>
      <c r="W27" s="686"/>
      <c r="X27" s="686"/>
      <c r="Y27" s="687"/>
      <c r="Z27" s="688">
        <v>0</v>
      </c>
      <c r="AA27" s="688"/>
      <c r="AB27" s="688"/>
      <c r="AC27" s="688"/>
      <c r="AD27" s="689">
        <v>27835</v>
      </c>
      <c r="AE27" s="689"/>
      <c r="AF27" s="689"/>
      <c r="AG27" s="689"/>
      <c r="AH27" s="689"/>
      <c r="AI27" s="689"/>
      <c r="AJ27" s="689"/>
      <c r="AK27" s="689"/>
      <c r="AL27" s="690">
        <v>0.1</v>
      </c>
      <c r="AM27" s="691"/>
      <c r="AN27" s="691"/>
      <c r="AO27" s="692"/>
      <c r="AP27" s="682" t="s">
        <v>301</v>
      </c>
      <c r="AQ27" s="683"/>
      <c r="AR27" s="683"/>
      <c r="AS27" s="683"/>
      <c r="AT27" s="683"/>
      <c r="AU27" s="683"/>
      <c r="AV27" s="683"/>
      <c r="AW27" s="683"/>
      <c r="AX27" s="683"/>
      <c r="AY27" s="683"/>
      <c r="AZ27" s="683"/>
      <c r="BA27" s="683"/>
      <c r="BB27" s="683"/>
      <c r="BC27" s="683"/>
      <c r="BD27" s="683"/>
      <c r="BE27" s="683"/>
      <c r="BF27" s="684"/>
      <c r="BG27" s="685">
        <v>14346776</v>
      </c>
      <c r="BH27" s="686"/>
      <c r="BI27" s="686"/>
      <c r="BJ27" s="686"/>
      <c r="BK27" s="686"/>
      <c r="BL27" s="686"/>
      <c r="BM27" s="686"/>
      <c r="BN27" s="687"/>
      <c r="BO27" s="688">
        <v>100</v>
      </c>
      <c r="BP27" s="688"/>
      <c r="BQ27" s="688"/>
      <c r="BR27" s="688"/>
      <c r="BS27" s="694">
        <v>88211</v>
      </c>
      <c r="BT27" s="686"/>
      <c r="BU27" s="686"/>
      <c r="BV27" s="686"/>
      <c r="BW27" s="686"/>
      <c r="BX27" s="686"/>
      <c r="BY27" s="686"/>
      <c r="BZ27" s="686"/>
      <c r="CA27" s="686"/>
      <c r="CB27" s="695"/>
      <c r="CD27" s="700" t="s">
        <v>302</v>
      </c>
      <c r="CE27" s="701"/>
      <c r="CF27" s="701"/>
      <c r="CG27" s="701"/>
      <c r="CH27" s="701"/>
      <c r="CI27" s="701"/>
      <c r="CJ27" s="701"/>
      <c r="CK27" s="701"/>
      <c r="CL27" s="701"/>
      <c r="CM27" s="701"/>
      <c r="CN27" s="701"/>
      <c r="CO27" s="701"/>
      <c r="CP27" s="701"/>
      <c r="CQ27" s="702"/>
      <c r="CR27" s="685">
        <v>21835427</v>
      </c>
      <c r="CS27" s="721"/>
      <c r="CT27" s="721"/>
      <c r="CU27" s="721"/>
      <c r="CV27" s="721"/>
      <c r="CW27" s="721"/>
      <c r="CX27" s="721"/>
      <c r="CY27" s="722"/>
      <c r="CZ27" s="690">
        <v>24.4</v>
      </c>
      <c r="DA27" s="719"/>
      <c r="DB27" s="719"/>
      <c r="DC27" s="723"/>
      <c r="DD27" s="694">
        <v>5570467</v>
      </c>
      <c r="DE27" s="721"/>
      <c r="DF27" s="721"/>
      <c r="DG27" s="721"/>
      <c r="DH27" s="721"/>
      <c r="DI27" s="721"/>
      <c r="DJ27" s="721"/>
      <c r="DK27" s="722"/>
      <c r="DL27" s="694">
        <v>5570043</v>
      </c>
      <c r="DM27" s="721"/>
      <c r="DN27" s="721"/>
      <c r="DO27" s="721"/>
      <c r="DP27" s="721"/>
      <c r="DQ27" s="721"/>
      <c r="DR27" s="721"/>
      <c r="DS27" s="721"/>
      <c r="DT27" s="721"/>
      <c r="DU27" s="721"/>
      <c r="DV27" s="722"/>
      <c r="DW27" s="690">
        <v>16.8</v>
      </c>
      <c r="DX27" s="719"/>
      <c r="DY27" s="719"/>
      <c r="DZ27" s="719"/>
      <c r="EA27" s="719"/>
      <c r="EB27" s="719"/>
      <c r="EC27" s="720"/>
    </row>
    <row r="28" spans="2:133" ht="11.25" customHeight="1">
      <c r="B28" s="682" t="s">
        <v>303</v>
      </c>
      <c r="C28" s="683"/>
      <c r="D28" s="683"/>
      <c r="E28" s="683"/>
      <c r="F28" s="683"/>
      <c r="G28" s="683"/>
      <c r="H28" s="683"/>
      <c r="I28" s="683"/>
      <c r="J28" s="683"/>
      <c r="K28" s="683"/>
      <c r="L28" s="683"/>
      <c r="M28" s="683"/>
      <c r="N28" s="683"/>
      <c r="O28" s="683"/>
      <c r="P28" s="683"/>
      <c r="Q28" s="684"/>
      <c r="R28" s="685">
        <v>469011</v>
      </c>
      <c r="S28" s="686"/>
      <c r="T28" s="686"/>
      <c r="U28" s="686"/>
      <c r="V28" s="686"/>
      <c r="W28" s="686"/>
      <c r="X28" s="686"/>
      <c r="Y28" s="687"/>
      <c r="Z28" s="688">
        <v>0.5</v>
      </c>
      <c r="AA28" s="688"/>
      <c r="AB28" s="688"/>
      <c r="AC28" s="688"/>
      <c r="AD28" s="689" t="s">
        <v>128</v>
      </c>
      <c r="AE28" s="689"/>
      <c r="AF28" s="689"/>
      <c r="AG28" s="689"/>
      <c r="AH28" s="689"/>
      <c r="AI28" s="689"/>
      <c r="AJ28" s="689"/>
      <c r="AK28" s="689"/>
      <c r="AL28" s="690" t="s">
        <v>128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304</v>
      </c>
      <c r="CE28" s="701"/>
      <c r="CF28" s="701"/>
      <c r="CG28" s="701"/>
      <c r="CH28" s="701"/>
      <c r="CI28" s="701"/>
      <c r="CJ28" s="701"/>
      <c r="CK28" s="701"/>
      <c r="CL28" s="701"/>
      <c r="CM28" s="701"/>
      <c r="CN28" s="701"/>
      <c r="CO28" s="701"/>
      <c r="CP28" s="701"/>
      <c r="CQ28" s="702"/>
      <c r="CR28" s="685">
        <v>6890839</v>
      </c>
      <c r="CS28" s="686"/>
      <c r="CT28" s="686"/>
      <c r="CU28" s="686"/>
      <c r="CV28" s="686"/>
      <c r="CW28" s="686"/>
      <c r="CX28" s="686"/>
      <c r="CY28" s="687"/>
      <c r="CZ28" s="690">
        <v>7.7</v>
      </c>
      <c r="DA28" s="719"/>
      <c r="DB28" s="719"/>
      <c r="DC28" s="723"/>
      <c r="DD28" s="694">
        <v>6468327</v>
      </c>
      <c r="DE28" s="686"/>
      <c r="DF28" s="686"/>
      <c r="DG28" s="686"/>
      <c r="DH28" s="686"/>
      <c r="DI28" s="686"/>
      <c r="DJ28" s="686"/>
      <c r="DK28" s="687"/>
      <c r="DL28" s="694">
        <v>6466559</v>
      </c>
      <c r="DM28" s="686"/>
      <c r="DN28" s="686"/>
      <c r="DO28" s="686"/>
      <c r="DP28" s="686"/>
      <c r="DQ28" s="686"/>
      <c r="DR28" s="686"/>
      <c r="DS28" s="686"/>
      <c r="DT28" s="686"/>
      <c r="DU28" s="686"/>
      <c r="DV28" s="687"/>
      <c r="DW28" s="690">
        <v>19.5</v>
      </c>
      <c r="DX28" s="719"/>
      <c r="DY28" s="719"/>
      <c r="DZ28" s="719"/>
      <c r="EA28" s="719"/>
      <c r="EB28" s="719"/>
      <c r="EC28" s="720"/>
    </row>
    <row r="29" spans="2:133" ht="11.25" customHeight="1">
      <c r="B29" s="682" t="s">
        <v>305</v>
      </c>
      <c r="C29" s="683"/>
      <c r="D29" s="683"/>
      <c r="E29" s="683"/>
      <c r="F29" s="683"/>
      <c r="G29" s="683"/>
      <c r="H29" s="683"/>
      <c r="I29" s="683"/>
      <c r="J29" s="683"/>
      <c r="K29" s="683"/>
      <c r="L29" s="683"/>
      <c r="M29" s="683"/>
      <c r="N29" s="683"/>
      <c r="O29" s="683"/>
      <c r="P29" s="683"/>
      <c r="Q29" s="684"/>
      <c r="R29" s="685">
        <v>851618</v>
      </c>
      <c r="S29" s="686"/>
      <c r="T29" s="686"/>
      <c r="U29" s="686"/>
      <c r="V29" s="686"/>
      <c r="W29" s="686"/>
      <c r="X29" s="686"/>
      <c r="Y29" s="687"/>
      <c r="Z29" s="688">
        <v>0.9</v>
      </c>
      <c r="AA29" s="688"/>
      <c r="AB29" s="688"/>
      <c r="AC29" s="688"/>
      <c r="AD29" s="689">
        <v>54809</v>
      </c>
      <c r="AE29" s="689"/>
      <c r="AF29" s="689"/>
      <c r="AG29" s="689"/>
      <c r="AH29" s="689"/>
      <c r="AI29" s="689"/>
      <c r="AJ29" s="689"/>
      <c r="AK29" s="689"/>
      <c r="AL29" s="690">
        <v>0.2</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306</v>
      </c>
      <c r="CE29" s="726"/>
      <c r="CF29" s="700" t="s">
        <v>307</v>
      </c>
      <c r="CG29" s="701"/>
      <c r="CH29" s="701"/>
      <c r="CI29" s="701"/>
      <c r="CJ29" s="701"/>
      <c r="CK29" s="701"/>
      <c r="CL29" s="701"/>
      <c r="CM29" s="701"/>
      <c r="CN29" s="701"/>
      <c r="CO29" s="701"/>
      <c r="CP29" s="701"/>
      <c r="CQ29" s="702"/>
      <c r="CR29" s="685">
        <v>6890806</v>
      </c>
      <c r="CS29" s="721"/>
      <c r="CT29" s="721"/>
      <c r="CU29" s="721"/>
      <c r="CV29" s="721"/>
      <c r="CW29" s="721"/>
      <c r="CX29" s="721"/>
      <c r="CY29" s="722"/>
      <c r="CZ29" s="690">
        <v>7.7</v>
      </c>
      <c r="DA29" s="719"/>
      <c r="DB29" s="719"/>
      <c r="DC29" s="723"/>
      <c r="DD29" s="694">
        <v>6468294</v>
      </c>
      <c r="DE29" s="721"/>
      <c r="DF29" s="721"/>
      <c r="DG29" s="721"/>
      <c r="DH29" s="721"/>
      <c r="DI29" s="721"/>
      <c r="DJ29" s="721"/>
      <c r="DK29" s="722"/>
      <c r="DL29" s="694">
        <v>6466526</v>
      </c>
      <c r="DM29" s="721"/>
      <c r="DN29" s="721"/>
      <c r="DO29" s="721"/>
      <c r="DP29" s="721"/>
      <c r="DQ29" s="721"/>
      <c r="DR29" s="721"/>
      <c r="DS29" s="721"/>
      <c r="DT29" s="721"/>
      <c r="DU29" s="721"/>
      <c r="DV29" s="722"/>
      <c r="DW29" s="690">
        <v>19.5</v>
      </c>
      <c r="DX29" s="719"/>
      <c r="DY29" s="719"/>
      <c r="DZ29" s="719"/>
      <c r="EA29" s="719"/>
      <c r="EB29" s="719"/>
      <c r="EC29" s="720"/>
    </row>
    <row r="30" spans="2:133" ht="11.25" customHeight="1">
      <c r="B30" s="682" t="s">
        <v>308</v>
      </c>
      <c r="C30" s="683"/>
      <c r="D30" s="683"/>
      <c r="E30" s="683"/>
      <c r="F30" s="683"/>
      <c r="G30" s="683"/>
      <c r="H30" s="683"/>
      <c r="I30" s="683"/>
      <c r="J30" s="683"/>
      <c r="K30" s="683"/>
      <c r="L30" s="683"/>
      <c r="M30" s="683"/>
      <c r="N30" s="683"/>
      <c r="O30" s="683"/>
      <c r="P30" s="683"/>
      <c r="Q30" s="684"/>
      <c r="R30" s="685">
        <v>666637</v>
      </c>
      <c r="S30" s="686"/>
      <c r="T30" s="686"/>
      <c r="U30" s="686"/>
      <c r="V30" s="686"/>
      <c r="W30" s="686"/>
      <c r="X30" s="686"/>
      <c r="Y30" s="687"/>
      <c r="Z30" s="688">
        <v>0.7</v>
      </c>
      <c r="AA30" s="688"/>
      <c r="AB30" s="688"/>
      <c r="AC30" s="688"/>
      <c r="AD30" s="689" t="s">
        <v>128</v>
      </c>
      <c r="AE30" s="689"/>
      <c r="AF30" s="689"/>
      <c r="AG30" s="689"/>
      <c r="AH30" s="689"/>
      <c r="AI30" s="689"/>
      <c r="AJ30" s="689"/>
      <c r="AK30" s="689"/>
      <c r="AL30" s="690" t="s">
        <v>128</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309</v>
      </c>
      <c r="BH30" s="738"/>
      <c r="BI30" s="738"/>
      <c r="BJ30" s="738"/>
      <c r="BK30" s="738"/>
      <c r="BL30" s="738"/>
      <c r="BM30" s="738"/>
      <c r="BN30" s="738"/>
      <c r="BO30" s="738"/>
      <c r="BP30" s="738"/>
      <c r="BQ30" s="739"/>
      <c r="BR30" s="664" t="s">
        <v>310</v>
      </c>
      <c r="BS30" s="738"/>
      <c r="BT30" s="738"/>
      <c r="BU30" s="738"/>
      <c r="BV30" s="738"/>
      <c r="BW30" s="738"/>
      <c r="BX30" s="738"/>
      <c r="BY30" s="738"/>
      <c r="BZ30" s="738"/>
      <c r="CA30" s="738"/>
      <c r="CB30" s="739"/>
      <c r="CD30" s="727"/>
      <c r="CE30" s="728"/>
      <c r="CF30" s="700" t="s">
        <v>311</v>
      </c>
      <c r="CG30" s="701"/>
      <c r="CH30" s="701"/>
      <c r="CI30" s="701"/>
      <c r="CJ30" s="701"/>
      <c r="CK30" s="701"/>
      <c r="CL30" s="701"/>
      <c r="CM30" s="701"/>
      <c r="CN30" s="701"/>
      <c r="CO30" s="701"/>
      <c r="CP30" s="701"/>
      <c r="CQ30" s="702"/>
      <c r="CR30" s="685">
        <v>6433038</v>
      </c>
      <c r="CS30" s="686"/>
      <c r="CT30" s="686"/>
      <c r="CU30" s="686"/>
      <c r="CV30" s="686"/>
      <c r="CW30" s="686"/>
      <c r="CX30" s="686"/>
      <c r="CY30" s="687"/>
      <c r="CZ30" s="690">
        <v>7.2</v>
      </c>
      <c r="DA30" s="719"/>
      <c r="DB30" s="719"/>
      <c r="DC30" s="723"/>
      <c r="DD30" s="694">
        <v>6031380</v>
      </c>
      <c r="DE30" s="686"/>
      <c r="DF30" s="686"/>
      <c r="DG30" s="686"/>
      <c r="DH30" s="686"/>
      <c r="DI30" s="686"/>
      <c r="DJ30" s="686"/>
      <c r="DK30" s="687"/>
      <c r="DL30" s="694">
        <v>6029649</v>
      </c>
      <c r="DM30" s="686"/>
      <c r="DN30" s="686"/>
      <c r="DO30" s="686"/>
      <c r="DP30" s="686"/>
      <c r="DQ30" s="686"/>
      <c r="DR30" s="686"/>
      <c r="DS30" s="686"/>
      <c r="DT30" s="686"/>
      <c r="DU30" s="686"/>
      <c r="DV30" s="687"/>
      <c r="DW30" s="690">
        <v>18.2</v>
      </c>
      <c r="DX30" s="719"/>
      <c r="DY30" s="719"/>
      <c r="DZ30" s="719"/>
      <c r="EA30" s="719"/>
      <c r="EB30" s="719"/>
      <c r="EC30" s="720"/>
    </row>
    <row r="31" spans="2:133" ht="11.25" customHeight="1">
      <c r="B31" s="682" t="s">
        <v>312</v>
      </c>
      <c r="C31" s="683"/>
      <c r="D31" s="683"/>
      <c r="E31" s="683"/>
      <c r="F31" s="683"/>
      <c r="G31" s="683"/>
      <c r="H31" s="683"/>
      <c r="I31" s="683"/>
      <c r="J31" s="683"/>
      <c r="K31" s="683"/>
      <c r="L31" s="683"/>
      <c r="M31" s="683"/>
      <c r="N31" s="683"/>
      <c r="O31" s="683"/>
      <c r="P31" s="683"/>
      <c r="Q31" s="684"/>
      <c r="R31" s="685">
        <v>30892770</v>
      </c>
      <c r="S31" s="686"/>
      <c r="T31" s="686"/>
      <c r="U31" s="686"/>
      <c r="V31" s="686"/>
      <c r="W31" s="686"/>
      <c r="X31" s="686"/>
      <c r="Y31" s="687"/>
      <c r="Z31" s="688">
        <v>33.9</v>
      </c>
      <c r="AA31" s="688"/>
      <c r="AB31" s="688"/>
      <c r="AC31" s="688"/>
      <c r="AD31" s="689" t="s">
        <v>128</v>
      </c>
      <c r="AE31" s="689"/>
      <c r="AF31" s="689"/>
      <c r="AG31" s="689"/>
      <c r="AH31" s="689"/>
      <c r="AI31" s="689"/>
      <c r="AJ31" s="689"/>
      <c r="AK31" s="689"/>
      <c r="AL31" s="690" t="s">
        <v>128</v>
      </c>
      <c r="AM31" s="691"/>
      <c r="AN31" s="691"/>
      <c r="AO31" s="692"/>
      <c r="AP31" s="742" t="s">
        <v>313</v>
      </c>
      <c r="AQ31" s="743"/>
      <c r="AR31" s="743"/>
      <c r="AS31" s="743"/>
      <c r="AT31" s="748" t="s">
        <v>314</v>
      </c>
      <c r="AU31" s="231"/>
      <c r="AV31" s="231"/>
      <c r="AW31" s="231"/>
      <c r="AX31" s="671" t="s">
        <v>188</v>
      </c>
      <c r="AY31" s="672"/>
      <c r="AZ31" s="672"/>
      <c r="BA31" s="672"/>
      <c r="BB31" s="672"/>
      <c r="BC31" s="672"/>
      <c r="BD31" s="672"/>
      <c r="BE31" s="672"/>
      <c r="BF31" s="673"/>
      <c r="BG31" s="753">
        <v>98.2</v>
      </c>
      <c r="BH31" s="740"/>
      <c r="BI31" s="740"/>
      <c r="BJ31" s="740"/>
      <c r="BK31" s="740"/>
      <c r="BL31" s="740"/>
      <c r="BM31" s="680">
        <v>93.7</v>
      </c>
      <c r="BN31" s="740"/>
      <c r="BO31" s="740"/>
      <c r="BP31" s="740"/>
      <c r="BQ31" s="741"/>
      <c r="BR31" s="753">
        <v>99.1</v>
      </c>
      <c r="BS31" s="740"/>
      <c r="BT31" s="740"/>
      <c r="BU31" s="740"/>
      <c r="BV31" s="740"/>
      <c r="BW31" s="740"/>
      <c r="BX31" s="680">
        <v>94.2</v>
      </c>
      <c r="BY31" s="740"/>
      <c r="BZ31" s="740"/>
      <c r="CA31" s="740"/>
      <c r="CB31" s="741"/>
      <c r="CD31" s="727"/>
      <c r="CE31" s="728"/>
      <c r="CF31" s="700" t="s">
        <v>315</v>
      </c>
      <c r="CG31" s="701"/>
      <c r="CH31" s="701"/>
      <c r="CI31" s="701"/>
      <c r="CJ31" s="701"/>
      <c r="CK31" s="701"/>
      <c r="CL31" s="701"/>
      <c r="CM31" s="701"/>
      <c r="CN31" s="701"/>
      <c r="CO31" s="701"/>
      <c r="CP31" s="701"/>
      <c r="CQ31" s="702"/>
      <c r="CR31" s="685">
        <v>457768</v>
      </c>
      <c r="CS31" s="721"/>
      <c r="CT31" s="721"/>
      <c r="CU31" s="721"/>
      <c r="CV31" s="721"/>
      <c r="CW31" s="721"/>
      <c r="CX31" s="721"/>
      <c r="CY31" s="722"/>
      <c r="CZ31" s="690">
        <v>0.5</v>
      </c>
      <c r="DA31" s="719"/>
      <c r="DB31" s="719"/>
      <c r="DC31" s="723"/>
      <c r="DD31" s="694">
        <v>436914</v>
      </c>
      <c r="DE31" s="721"/>
      <c r="DF31" s="721"/>
      <c r="DG31" s="721"/>
      <c r="DH31" s="721"/>
      <c r="DI31" s="721"/>
      <c r="DJ31" s="721"/>
      <c r="DK31" s="722"/>
      <c r="DL31" s="694">
        <v>436877</v>
      </c>
      <c r="DM31" s="721"/>
      <c r="DN31" s="721"/>
      <c r="DO31" s="721"/>
      <c r="DP31" s="721"/>
      <c r="DQ31" s="721"/>
      <c r="DR31" s="721"/>
      <c r="DS31" s="721"/>
      <c r="DT31" s="721"/>
      <c r="DU31" s="721"/>
      <c r="DV31" s="722"/>
      <c r="DW31" s="690">
        <v>1.3</v>
      </c>
      <c r="DX31" s="719"/>
      <c r="DY31" s="719"/>
      <c r="DZ31" s="719"/>
      <c r="EA31" s="719"/>
      <c r="EB31" s="719"/>
      <c r="EC31" s="720"/>
    </row>
    <row r="32" spans="2:133" ht="11.25" customHeight="1">
      <c r="B32" s="731" t="s">
        <v>316</v>
      </c>
      <c r="C32" s="732"/>
      <c r="D32" s="732"/>
      <c r="E32" s="732"/>
      <c r="F32" s="732"/>
      <c r="G32" s="732"/>
      <c r="H32" s="732"/>
      <c r="I32" s="732"/>
      <c r="J32" s="732"/>
      <c r="K32" s="732"/>
      <c r="L32" s="732"/>
      <c r="M32" s="732"/>
      <c r="N32" s="732"/>
      <c r="O32" s="732"/>
      <c r="P32" s="732"/>
      <c r="Q32" s="733"/>
      <c r="R32" s="685">
        <v>24002</v>
      </c>
      <c r="S32" s="686"/>
      <c r="T32" s="686"/>
      <c r="U32" s="686"/>
      <c r="V32" s="686"/>
      <c r="W32" s="686"/>
      <c r="X32" s="686"/>
      <c r="Y32" s="687"/>
      <c r="Z32" s="688">
        <v>0</v>
      </c>
      <c r="AA32" s="688"/>
      <c r="AB32" s="688"/>
      <c r="AC32" s="688"/>
      <c r="AD32" s="689">
        <v>24002</v>
      </c>
      <c r="AE32" s="689"/>
      <c r="AF32" s="689"/>
      <c r="AG32" s="689"/>
      <c r="AH32" s="689"/>
      <c r="AI32" s="689"/>
      <c r="AJ32" s="689"/>
      <c r="AK32" s="689"/>
      <c r="AL32" s="690">
        <v>0.1</v>
      </c>
      <c r="AM32" s="691"/>
      <c r="AN32" s="691"/>
      <c r="AO32" s="692"/>
      <c r="AP32" s="744"/>
      <c r="AQ32" s="745"/>
      <c r="AR32" s="745"/>
      <c r="AS32" s="745"/>
      <c r="AT32" s="749"/>
      <c r="AU32" s="230" t="s">
        <v>317</v>
      </c>
      <c r="AV32" s="230"/>
      <c r="AW32" s="230"/>
      <c r="AX32" s="682" t="s">
        <v>318</v>
      </c>
      <c r="AY32" s="683"/>
      <c r="AZ32" s="683"/>
      <c r="BA32" s="683"/>
      <c r="BB32" s="683"/>
      <c r="BC32" s="683"/>
      <c r="BD32" s="683"/>
      <c r="BE32" s="683"/>
      <c r="BF32" s="684"/>
      <c r="BG32" s="754">
        <v>99</v>
      </c>
      <c r="BH32" s="721"/>
      <c r="BI32" s="721"/>
      <c r="BJ32" s="721"/>
      <c r="BK32" s="721"/>
      <c r="BL32" s="721"/>
      <c r="BM32" s="691">
        <v>95.3</v>
      </c>
      <c r="BN32" s="751"/>
      <c r="BO32" s="751"/>
      <c r="BP32" s="751"/>
      <c r="BQ32" s="752"/>
      <c r="BR32" s="754">
        <v>99</v>
      </c>
      <c r="BS32" s="721"/>
      <c r="BT32" s="721"/>
      <c r="BU32" s="721"/>
      <c r="BV32" s="721"/>
      <c r="BW32" s="721"/>
      <c r="BX32" s="691">
        <v>95.1</v>
      </c>
      <c r="BY32" s="751"/>
      <c r="BZ32" s="751"/>
      <c r="CA32" s="751"/>
      <c r="CB32" s="752"/>
      <c r="CD32" s="729"/>
      <c r="CE32" s="730"/>
      <c r="CF32" s="700" t="s">
        <v>319</v>
      </c>
      <c r="CG32" s="701"/>
      <c r="CH32" s="701"/>
      <c r="CI32" s="701"/>
      <c r="CJ32" s="701"/>
      <c r="CK32" s="701"/>
      <c r="CL32" s="701"/>
      <c r="CM32" s="701"/>
      <c r="CN32" s="701"/>
      <c r="CO32" s="701"/>
      <c r="CP32" s="701"/>
      <c r="CQ32" s="702"/>
      <c r="CR32" s="685">
        <v>33</v>
      </c>
      <c r="CS32" s="686"/>
      <c r="CT32" s="686"/>
      <c r="CU32" s="686"/>
      <c r="CV32" s="686"/>
      <c r="CW32" s="686"/>
      <c r="CX32" s="686"/>
      <c r="CY32" s="687"/>
      <c r="CZ32" s="690">
        <v>0</v>
      </c>
      <c r="DA32" s="719"/>
      <c r="DB32" s="719"/>
      <c r="DC32" s="723"/>
      <c r="DD32" s="694">
        <v>33</v>
      </c>
      <c r="DE32" s="686"/>
      <c r="DF32" s="686"/>
      <c r="DG32" s="686"/>
      <c r="DH32" s="686"/>
      <c r="DI32" s="686"/>
      <c r="DJ32" s="686"/>
      <c r="DK32" s="687"/>
      <c r="DL32" s="694">
        <v>33</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320</v>
      </c>
      <c r="C33" s="683"/>
      <c r="D33" s="683"/>
      <c r="E33" s="683"/>
      <c r="F33" s="683"/>
      <c r="G33" s="683"/>
      <c r="H33" s="683"/>
      <c r="I33" s="683"/>
      <c r="J33" s="683"/>
      <c r="K33" s="683"/>
      <c r="L33" s="683"/>
      <c r="M33" s="683"/>
      <c r="N33" s="683"/>
      <c r="O33" s="683"/>
      <c r="P33" s="683"/>
      <c r="Q33" s="684"/>
      <c r="R33" s="685">
        <v>4769085</v>
      </c>
      <c r="S33" s="686"/>
      <c r="T33" s="686"/>
      <c r="U33" s="686"/>
      <c r="V33" s="686"/>
      <c r="W33" s="686"/>
      <c r="X33" s="686"/>
      <c r="Y33" s="687"/>
      <c r="Z33" s="688">
        <v>5.2</v>
      </c>
      <c r="AA33" s="688"/>
      <c r="AB33" s="688"/>
      <c r="AC33" s="688"/>
      <c r="AD33" s="689" t="s">
        <v>128</v>
      </c>
      <c r="AE33" s="689"/>
      <c r="AF33" s="689"/>
      <c r="AG33" s="689"/>
      <c r="AH33" s="689"/>
      <c r="AI33" s="689"/>
      <c r="AJ33" s="689"/>
      <c r="AK33" s="689"/>
      <c r="AL33" s="690" t="s">
        <v>128</v>
      </c>
      <c r="AM33" s="691"/>
      <c r="AN33" s="691"/>
      <c r="AO33" s="692"/>
      <c r="AP33" s="746"/>
      <c r="AQ33" s="747"/>
      <c r="AR33" s="747"/>
      <c r="AS33" s="747"/>
      <c r="AT33" s="750"/>
      <c r="AU33" s="232"/>
      <c r="AV33" s="232"/>
      <c r="AW33" s="232"/>
      <c r="AX33" s="735" t="s">
        <v>321</v>
      </c>
      <c r="AY33" s="736"/>
      <c r="AZ33" s="736"/>
      <c r="BA33" s="736"/>
      <c r="BB33" s="736"/>
      <c r="BC33" s="736"/>
      <c r="BD33" s="736"/>
      <c r="BE33" s="736"/>
      <c r="BF33" s="737"/>
      <c r="BG33" s="755">
        <v>97.1</v>
      </c>
      <c r="BH33" s="756"/>
      <c r="BI33" s="756"/>
      <c r="BJ33" s="756"/>
      <c r="BK33" s="756"/>
      <c r="BL33" s="756"/>
      <c r="BM33" s="757">
        <v>91.1</v>
      </c>
      <c r="BN33" s="756"/>
      <c r="BO33" s="756"/>
      <c r="BP33" s="756"/>
      <c r="BQ33" s="758"/>
      <c r="BR33" s="755">
        <v>99</v>
      </c>
      <c r="BS33" s="756"/>
      <c r="BT33" s="756"/>
      <c r="BU33" s="756"/>
      <c r="BV33" s="756"/>
      <c r="BW33" s="756"/>
      <c r="BX33" s="757">
        <v>92.3</v>
      </c>
      <c r="BY33" s="756"/>
      <c r="BZ33" s="756"/>
      <c r="CA33" s="756"/>
      <c r="CB33" s="758"/>
      <c r="CD33" s="700" t="s">
        <v>322</v>
      </c>
      <c r="CE33" s="701"/>
      <c r="CF33" s="701"/>
      <c r="CG33" s="701"/>
      <c r="CH33" s="701"/>
      <c r="CI33" s="701"/>
      <c r="CJ33" s="701"/>
      <c r="CK33" s="701"/>
      <c r="CL33" s="701"/>
      <c r="CM33" s="701"/>
      <c r="CN33" s="701"/>
      <c r="CO33" s="701"/>
      <c r="CP33" s="701"/>
      <c r="CQ33" s="702"/>
      <c r="CR33" s="685">
        <v>46334685</v>
      </c>
      <c r="CS33" s="721"/>
      <c r="CT33" s="721"/>
      <c r="CU33" s="721"/>
      <c r="CV33" s="721"/>
      <c r="CW33" s="721"/>
      <c r="CX33" s="721"/>
      <c r="CY33" s="722"/>
      <c r="CZ33" s="690">
        <v>51.8</v>
      </c>
      <c r="DA33" s="719"/>
      <c r="DB33" s="719"/>
      <c r="DC33" s="723"/>
      <c r="DD33" s="694">
        <v>22785655</v>
      </c>
      <c r="DE33" s="721"/>
      <c r="DF33" s="721"/>
      <c r="DG33" s="721"/>
      <c r="DH33" s="721"/>
      <c r="DI33" s="721"/>
      <c r="DJ33" s="721"/>
      <c r="DK33" s="722"/>
      <c r="DL33" s="694">
        <v>13287472</v>
      </c>
      <c r="DM33" s="721"/>
      <c r="DN33" s="721"/>
      <c r="DO33" s="721"/>
      <c r="DP33" s="721"/>
      <c r="DQ33" s="721"/>
      <c r="DR33" s="721"/>
      <c r="DS33" s="721"/>
      <c r="DT33" s="721"/>
      <c r="DU33" s="721"/>
      <c r="DV33" s="722"/>
      <c r="DW33" s="690">
        <v>40.200000000000003</v>
      </c>
      <c r="DX33" s="719"/>
      <c r="DY33" s="719"/>
      <c r="DZ33" s="719"/>
      <c r="EA33" s="719"/>
      <c r="EB33" s="719"/>
      <c r="EC33" s="720"/>
    </row>
    <row r="34" spans="2:133" ht="11.25" customHeight="1">
      <c r="B34" s="682" t="s">
        <v>323</v>
      </c>
      <c r="C34" s="683"/>
      <c r="D34" s="683"/>
      <c r="E34" s="683"/>
      <c r="F34" s="683"/>
      <c r="G34" s="683"/>
      <c r="H34" s="683"/>
      <c r="I34" s="683"/>
      <c r="J34" s="683"/>
      <c r="K34" s="683"/>
      <c r="L34" s="683"/>
      <c r="M34" s="683"/>
      <c r="N34" s="683"/>
      <c r="O34" s="683"/>
      <c r="P34" s="683"/>
      <c r="Q34" s="684"/>
      <c r="R34" s="685">
        <v>624845</v>
      </c>
      <c r="S34" s="686"/>
      <c r="T34" s="686"/>
      <c r="U34" s="686"/>
      <c r="V34" s="686"/>
      <c r="W34" s="686"/>
      <c r="X34" s="686"/>
      <c r="Y34" s="687"/>
      <c r="Z34" s="688">
        <v>0.7</v>
      </c>
      <c r="AA34" s="688"/>
      <c r="AB34" s="688"/>
      <c r="AC34" s="688"/>
      <c r="AD34" s="689" t="s">
        <v>128</v>
      </c>
      <c r="AE34" s="689"/>
      <c r="AF34" s="689"/>
      <c r="AG34" s="689"/>
      <c r="AH34" s="689"/>
      <c r="AI34" s="689"/>
      <c r="AJ34" s="689"/>
      <c r="AK34" s="689"/>
      <c r="AL34" s="690" t="s">
        <v>128</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324</v>
      </c>
      <c r="CE34" s="701"/>
      <c r="CF34" s="701"/>
      <c r="CG34" s="701"/>
      <c r="CH34" s="701"/>
      <c r="CI34" s="701"/>
      <c r="CJ34" s="701"/>
      <c r="CK34" s="701"/>
      <c r="CL34" s="701"/>
      <c r="CM34" s="701"/>
      <c r="CN34" s="701"/>
      <c r="CO34" s="701"/>
      <c r="CP34" s="701"/>
      <c r="CQ34" s="702"/>
      <c r="CR34" s="685">
        <v>8547593</v>
      </c>
      <c r="CS34" s="686"/>
      <c r="CT34" s="686"/>
      <c r="CU34" s="686"/>
      <c r="CV34" s="686"/>
      <c r="CW34" s="686"/>
      <c r="CX34" s="686"/>
      <c r="CY34" s="687"/>
      <c r="CZ34" s="690">
        <v>9.6</v>
      </c>
      <c r="DA34" s="719"/>
      <c r="DB34" s="719"/>
      <c r="DC34" s="723"/>
      <c r="DD34" s="694">
        <v>5008366</v>
      </c>
      <c r="DE34" s="686"/>
      <c r="DF34" s="686"/>
      <c r="DG34" s="686"/>
      <c r="DH34" s="686"/>
      <c r="DI34" s="686"/>
      <c r="DJ34" s="686"/>
      <c r="DK34" s="687"/>
      <c r="DL34" s="694">
        <v>3679910</v>
      </c>
      <c r="DM34" s="686"/>
      <c r="DN34" s="686"/>
      <c r="DO34" s="686"/>
      <c r="DP34" s="686"/>
      <c r="DQ34" s="686"/>
      <c r="DR34" s="686"/>
      <c r="DS34" s="686"/>
      <c r="DT34" s="686"/>
      <c r="DU34" s="686"/>
      <c r="DV34" s="687"/>
      <c r="DW34" s="690">
        <v>11.1</v>
      </c>
      <c r="DX34" s="719"/>
      <c r="DY34" s="719"/>
      <c r="DZ34" s="719"/>
      <c r="EA34" s="719"/>
      <c r="EB34" s="719"/>
      <c r="EC34" s="720"/>
    </row>
    <row r="35" spans="2:133" ht="11.25" customHeight="1">
      <c r="B35" s="682" t="s">
        <v>325</v>
      </c>
      <c r="C35" s="683"/>
      <c r="D35" s="683"/>
      <c r="E35" s="683"/>
      <c r="F35" s="683"/>
      <c r="G35" s="683"/>
      <c r="H35" s="683"/>
      <c r="I35" s="683"/>
      <c r="J35" s="683"/>
      <c r="K35" s="683"/>
      <c r="L35" s="683"/>
      <c r="M35" s="683"/>
      <c r="N35" s="683"/>
      <c r="O35" s="683"/>
      <c r="P35" s="683"/>
      <c r="Q35" s="684"/>
      <c r="R35" s="685">
        <v>4392315</v>
      </c>
      <c r="S35" s="686"/>
      <c r="T35" s="686"/>
      <c r="U35" s="686"/>
      <c r="V35" s="686"/>
      <c r="W35" s="686"/>
      <c r="X35" s="686"/>
      <c r="Y35" s="687"/>
      <c r="Z35" s="688">
        <v>4.8</v>
      </c>
      <c r="AA35" s="688"/>
      <c r="AB35" s="688"/>
      <c r="AC35" s="688"/>
      <c r="AD35" s="689" t="s">
        <v>128</v>
      </c>
      <c r="AE35" s="689"/>
      <c r="AF35" s="689"/>
      <c r="AG35" s="689"/>
      <c r="AH35" s="689"/>
      <c r="AI35" s="689"/>
      <c r="AJ35" s="689"/>
      <c r="AK35" s="689"/>
      <c r="AL35" s="690" t="s">
        <v>128</v>
      </c>
      <c r="AM35" s="691"/>
      <c r="AN35" s="691"/>
      <c r="AO35" s="692"/>
      <c r="AP35" s="235"/>
      <c r="AQ35" s="664" t="s">
        <v>326</v>
      </c>
      <c r="AR35" s="665"/>
      <c r="AS35" s="665"/>
      <c r="AT35" s="665"/>
      <c r="AU35" s="665"/>
      <c r="AV35" s="665"/>
      <c r="AW35" s="665"/>
      <c r="AX35" s="665"/>
      <c r="AY35" s="665"/>
      <c r="AZ35" s="665"/>
      <c r="BA35" s="665"/>
      <c r="BB35" s="665"/>
      <c r="BC35" s="665"/>
      <c r="BD35" s="665"/>
      <c r="BE35" s="665"/>
      <c r="BF35" s="666"/>
      <c r="BG35" s="664" t="s">
        <v>327</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328</v>
      </c>
      <c r="CE35" s="701"/>
      <c r="CF35" s="701"/>
      <c r="CG35" s="701"/>
      <c r="CH35" s="701"/>
      <c r="CI35" s="701"/>
      <c r="CJ35" s="701"/>
      <c r="CK35" s="701"/>
      <c r="CL35" s="701"/>
      <c r="CM35" s="701"/>
      <c r="CN35" s="701"/>
      <c r="CO35" s="701"/>
      <c r="CP35" s="701"/>
      <c r="CQ35" s="702"/>
      <c r="CR35" s="685">
        <v>732901</v>
      </c>
      <c r="CS35" s="721"/>
      <c r="CT35" s="721"/>
      <c r="CU35" s="721"/>
      <c r="CV35" s="721"/>
      <c r="CW35" s="721"/>
      <c r="CX35" s="721"/>
      <c r="CY35" s="722"/>
      <c r="CZ35" s="690">
        <v>0.8</v>
      </c>
      <c r="DA35" s="719"/>
      <c r="DB35" s="719"/>
      <c r="DC35" s="723"/>
      <c r="DD35" s="694">
        <v>567149</v>
      </c>
      <c r="DE35" s="721"/>
      <c r="DF35" s="721"/>
      <c r="DG35" s="721"/>
      <c r="DH35" s="721"/>
      <c r="DI35" s="721"/>
      <c r="DJ35" s="721"/>
      <c r="DK35" s="722"/>
      <c r="DL35" s="694">
        <v>567149</v>
      </c>
      <c r="DM35" s="721"/>
      <c r="DN35" s="721"/>
      <c r="DO35" s="721"/>
      <c r="DP35" s="721"/>
      <c r="DQ35" s="721"/>
      <c r="DR35" s="721"/>
      <c r="DS35" s="721"/>
      <c r="DT35" s="721"/>
      <c r="DU35" s="721"/>
      <c r="DV35" s="722"/>
      <c r="DW35" s="690">
        <v>1.7</v>
      </c>
      <c r="DX35" s="719"/>
      <c r="DY35" s="719"/>
      <c r="DZ35" s="719"/>
      <c r="EA35" s="719"/>
      <c r="EB35" s="719"/>
      <c r="EC35" s="720"/>
    </row>
    <row r="36" spans="2:133" ht="11.25" customHeight="1">
      <c r="B36" s="682" t="s">
        <v>329</v>
      </c>
      <c r="C36" s="683"/>
      <c r="D36" s="683"/>
      <c r="E36" s="683"/>
      <c r="F36" s="683"/>
      <c r="G36" s="683"/>
      <c r="H36" s="683"/>
      <c r="I36" s="683"/>
      <c r="J36" s="683"/>
      <c r="K36" s="683"/>
      <c r="L36" s="683"/>
      <c r="M36" s="683"/>
      <c r="N36" s="683"/>
      <c r="O36" s="683"/>
      <c r="P36" s="683"/>
      <c r="Q36" s="684"/>
      <c r="R36" s="685">
        <v>5676352</v>
      </c>
      <c r="S36" s="686"/>
      <c r="T36" s="686"/>
      <c r="U36" s="686"/>
      <c r="V36" s="686"/>
      <c r="W36" s="686"/>
      <c r="X36" s="686"/>
      <c r="Y36" s="687"/>
      <c r="Z36" s="688">
        <v>6.2</v>
      </c>
      <c r="AA36" s="688"/>
      <c r="AB36" s="688"/>
      <c r="AC36" s="688"/>
      <c r="AD36" s="689" t="s">
        <v>243</v>
      </c>
      <c r="AE36" s="689"/>
      <c r="AF36" s="689"/>
      <c r="AG36" s="689"/>
      <c r="AH36" s="689"/>
      <c r="AI36" s="689"/>
      <c r="AJ36" s="689"/>
      <c r="AK36" s="689"/>
      <c r="AL36" s="690" t="s">
        <v>128</v>
      </c>
      <c r="AM36" s="691"/>
      <c r="AN36" s="691"/>
      <c r="AO36" s="692"/>
      <c r="AP36" s="235"/>
      <c r="AQ36" s="759" t="s">
        <v>330</v>
      </c>
      <c r="AR36" s="760"/>
      <c r="AS36" s="760"/>
      <c r="AT36" s="760"/>
      <c r="AU36" s="760"/>
      <c r="AV36" s="760"/>
      <c r="AW36" s="760"/>
      <c r="AX36" s="760"/>
      <c r="AY36" s="761"/>
      <c r="AZ36" s="674">
        <v>7298736</v>
      </c>
      <c r="BA36" s="675"/>
      <c r="BB36" s="675"/>
      <c r="BC36" s="675"/>
      <c r="BD36" s="675"/>
      <c r="BE36" s="675"/>
      <c r="BF36" s="762"/>
      <c r="BG36" s="696" t="s">
        <v>331</v>
      </c>
      <c r="BH36" s="697"/>
      <c r="BI36" s="697"/>
      <c r="BJ36" s="697"/>
      <c r="BK36" s="697"/>
      <c r="BL36" s="697"/>
      <c r="BM36" s="697"/>
      <c r="BN36" s="697"/>
      <c r="BO36" s="697"/>
      <c r="BP36" s="697"/>
      <c r="BQ36" s="697"/>
      <c r="BR36" s="697"/>
      <c r="BS36" s="697"/>
      <c r="BT36" s="697"/>
      <c r="BU36" s="698"/>
      <c r="BV36" s="674">
        <v>91921</v>
      </c>
      <c r="BW36" s="675"/>
      <c r="BX36" s="675"/>
      <c r="BY36" s="675"/>
      <c r="BZ36" s="675"/>
      <c r="CA36" s="675"/>
      <c r="CB36" s="762"/>
      <c r="CD36" s="700" t="s">
        <v>332</v>
      </c>
      <c r="CE36" s="701"/>
      <c r="CF36" s="701"/>
      <c r="CG36" s="701"/>
      <c r="CH36" s="701"/>
      <c r="CI36" s="701"/>
      <c r="CJ36" s="701"/>
      <c r="CK36" s="701"/>
      <c r="CL36" s="701"/>
      <c r="CM36" s="701"/>
      <c r="CN36" s="701"/>
      <c r="CO36" s="701"/>
      <c r="CP36" s="701"/>
      <c r="CQ36" s="702"/>
      <c r="CR36" s="685">
        <v>24818825</v>
      </c>
      <c r="CS36" s="686"/>
      <c r="CT36" s="686"/>
      <c r="CU36" s="686"/>
      <c r="CV36" s="686"/>
      <c r="CW36" s="686"/>
      <c r="CX36" s="686"/>
      <c r="CY36" s="687"/>
      <c r="CZ36" s="690">
        <v>27.7</v>
      </c>
      <c r="DA36" s="719"/>
      <c r="DB36" s="719"/>
      <c r="DC36" s="723"/>
      <c r="DD36" s="694">
        <v>7210269</v>
      </c>
      <c r="DE36" s="686"/>
      <c r="DF36" s="686"/>
      <c r="DG36" s="686"/>
      <c r="DH36" s="686"/>
      <c r="DI36" s="686"/>
      <c r="DJ36" s="686"/>
      <c r="DK36" s="687"/>
      <c r="DL36" s="694">
        <v>4488575</v>
      </c>
      <c r="DM36" s="686"/>
      <c r="DN36" s="686"/>
      <c r="DO36" s="686"/>
      <c r="DP36" s="686"/>
      <c r="DQ36" s="686"/>
      <c r="DR36" s="686"/>
      <c r="DS36" s="686"/>
      <c r="DT36" s="686"/>
      <c r="DU36" s="686"/>
      <c r="DV36" s="687"/>
      <c r="DW36" s="690">
        <v>13.6</v>
      </c>
      <c r="DX36" s="719"/>
      <c r="DY36" s="719"/>
      <c r="DZ36" s="719"/>
      <c r="EA36" s="719"/>
      <c r="EB36" s="719"/>
      <c r="EC36" s="720"/>
    </row>
    <row r="37" spans="2:133" ht="11.25" customHeight="1">
      <c r="B37" s="682" t="s">
        <v>333</v>
      </c>
      <c r="C37" s="683"/>
      <c r="D37" s="683"/>
      <c r="E37" s="683"/>
      <c r="F37" s="683"/>
      <c r="G37" s="683"/>
      <c r="H37" s="683"/>
      <c r="I37" s="683"/>
      <c r="J37" s="683"/>
      <c r="K37" s="683"/>
      <c r="L37" s="683"/>
      <c r="M37" s="683"/>
      <c r="N37" s="683"/>
      <c r="O37" s="683"/>
      <c r="P37" s="683"/>
      <c r="Q37" s="684"/>
      <c r="R37" s="685">
        <v>783180</v>
      </c>
      <c r="S37" s="686"/>
      <c r="T37" s="686"/>
      <c r="U37" s="686"/>
      <c r="V37" s="686"/>
      <c r="W37" s="686"/>
      <c r="X37" s="686"/>
      <c r="Y37" s="687"/>
      <c r="Z37" s="688">
        <v>0.9</v>
      </c>
      <c r="AA37" s="688"/>
      <c r="AB37" s="688"/>
      <c r="AC37" s="688"/>
      <c r="AD37" s="689" t="s">
        <v>243</v>
      </c>
      <c r="AE37" s="689"/>
      <c r="AF37" s="689"/>
      <c r="AG37" s="689"/>
      <c r="AH37" s="689"/>
      <c r="AI37" s="689"/>
      <c r="AJ37" s="689"/>
      <c r="AK37" s="689"/>
      <c r="AL37" s="690" t="s">
        <v>243</v>
      </c>
      <c r="AM37" s="691"/>
      <c r="AN37" s="691"/>
      <c r="AO37" s="692"/>
      <c r="AQ37" s="763" t="s">
        <v>334</v>
      </c>
      <c r="AR37" s="764"/>
      <c r="AS37" s="764"/>
      <c r="AT37" s="764"/>
      <c r="AU37" s="764"/>
      <c r="AV37" s="764"/>
      <c r="AW37" s="764"/>
      <c r="AX37" s="764"/>
      <c r="AY37" s="765"/>
      <c r="AZ37" s="685">
        <v>511184</v>
      </c>
      <c r="BA37" s="686"/>
      <c r="BB37" s="686"/>
      <c r="BC37" s="686"/>
      <c r="BD37" s="721"/>
      <c r="BE37" s="721"/>
      <c r="BF37" s="752"/>
      <c r="BG37" s="700" t="s">
        <v>335</v>
      </c>
      <c r="BH37" s="701"/>
      <c r="BI37" s="701"/>
      <c r="BJ37" s="701"/>
      <c r="BK37" s="701"/>
      <c r="BL37" s="701"/>
      <c r="BM37" s="701"/>
      <c r="BN37" s="701"/>
      <c r="BO37" s="701"/>
      <c r="BP37" s="701"/>
      <c r="BQ37" s="701"/>
      <c r="BR37" s="701"/>
      <c r="BS37" s="701"/>
      <c r="BT37" s="701"/>
      <c r="BU37" s="702"/>
      <c r="BV37" s="685">
        <v>-212152</v>
      </c>
      <c r="BW37" s="686"/>
      <c r="BX37" s="686"/>
      <c r="BY37" s="686"/>
      <c r="BZ37" s="686"/>
      <c r="CA37" s="686"/>
      <c r="CB37" s="695"/>
      <c r="CD37" s="700" t="s">
        <v>336</v>
      </c>
      <c r="CE37" s="701"/>
      <c r="CF37" s="701"/>
      <c r="CG37" s="701"/>
      <c r="CH37" s="701"/>
      <c r="CI37" s="701"/>
      <c r="CJ37" s="701"/>
      <c r="CK37" s="701"/>
      <c r="CL37" s="701"/>
      <c r="CM37" s="701"/>
      <c r="CN37" s="701"/>
      <c r="CO37" s="701"/>
      <c r="CP37" s="701"/>
      <c r="CQ37" s="702"/>
      <c r="CR37" s="685">
        <v>3385608</v>
      </c>
      <c r="CS37" s="721"/>
      <c r="CT37" s="721"/>
      <c r="CU37" s="721"/>
      <c r="CV37" s="721"/>
      <c r="CW37" s="721"/>
      <c r="CX37" s="721"/>
      <c r="CY37" s="722"/>
      <c r="CZ37" s="690">
        <v>3.8</v>
      </c>
      <c r="DA37" s="719"/>
      <c r="DB37" s="719"/>
      <c r="DC37" s="723"/>
      <c r="DD37" s="694">
        <v>3309019</v>
      </c>
      <c r="DE37" s="721"/>
      <c r="DF37" s="721"/>
      <c r="DG37" s="721"/>
      <c r="DH37" s="721"/>
      <c r="DI37" s="721"/>
      <c r="DJ37" s="721"/>
      <c r="DK37" s="722"/>
      <c r="DL37" s="694">
        <v>3084654</v>
      </c>
      <c r="DM37" s="721"/>
      <c r="DN37" s="721"/>
      <c r="DO37" s="721"/>
      <c r="DP37" s="721"/>
      <c r="DQ37" s="721"/>
      <c r="DR37" s="721"/>
      <c r="DS37" s="721"/>
      <c r="DT37" s="721"/>
      <c r="DU37" s="721"/>
      <c r="DV37" s="722"/>
      <c r="DW37" s="690">
        <v>9.3000000000000007</v>
      </c>
      <c r="DX37" s="719"/>
      <c r="DY37" s="719"/>
      <c r="DZ37" s="719"/>
      <c r="EA37" s="719"/>
      <c r="EB37" s="719"/>
      <c r="EC37" s="720"/>
    </row>
    <row r="38" spans="2:133" ht="11.25" customHeight="1">
      <c r="B38" s="682" t="s">
        <v>337</v>
      </c>
      <c r="C38" s="683"/>
      <c r="D38" s="683"/>
      <c r="E38" s="683"/>
      <c r="F38" s="683"/>
      <c r="G38" s="683"/>
      <c r="H38" s="683"/>
      <c r="I38" s="683"/>
      <c r="J38" s="683"/>
      <c r="K38" s="683"/>
      <c r="L38" s="683"/>
      <c r="M38" s="683"/>
      <c r="N38" s="683"/>
      <c r="O38" s="683"/>
      <c r="P38" s="683"/>
      <c r="Q38" s="684"/>
      <c r="R38" s="685">
        <v>3823924</v>
      </c>
      <c r="S38" s="686"/>
      <c r="T38" s="686"/>
      <c r="U38" s="686"/>
      <c r="V38" s="686"/>
      <c r="W38" s="686"/>
      <c r="X38" s="686"/>
      <c r="Y38" s="687"/>
      <c r="Z38" s="688">
        <v>4.2</v>
      </c>
      <c r="AA38" s="688"/>
      <c r="AB38" s="688"/>
      <c r="AC38" s="688"/>
      <c r="AD38" s="689">
        <v>5877</v>
      </c>
      <c r="AE38" s="689"/>
      <c r="AF38" s="689"/>
      <c r="AG38" s="689"/>
      <c r="AH38" s="689"/>
      <c r="AI38" s="689"/>
      <c r="AJ38" s="689"/>
      <c r="AK38" s="689"/>
      <c r="AL38" s="690">
        <v>0</v>
      </c>
      <c r="AM38" s="691"/>
      <c r="AN38" s="691"/>
      <c r="AO38" s="692"/>
      <c r="AQ38" s="763" t="s">
        <v>338</v>
      </c>
      <c r="AR38" s="764"/>
      <c r="AS38" s="764"/>
      <c r="AT38" s="764"/>
      <c r="AU38" s="764"/>
      <c r="AV38" s="764"/>
      <c r="AW38" s="764"/>
      <c r="AX38" s="764"/>
      <c r="AY38" s="765"/>
      <c r="AZ38" s="685">
        <v>392038</v>
      </c>
      <c r="BA38" s="686"/>
      <c r="BB38" s="686"/>
      <c r="BC38" s="686"/>
      <c r="BD38" s="721"/>
      <c r="BE38" s="721"/>
      <c r="BF38" s="752"/>
      <c r="BG38" s="700" t="s">
        <v>339</v>
      </c>
      <c r="BH38" s="701"/>
      <c r="BI38" s="701"/>
      <c r="BJ38" s="701"/>
      <c r="BK38" s="701"/>
      <c r="BL38" s="701"/>
      <c r="BM38" s="701"/>
      <c r="BN38" s="701"/>
      <c r="BO38" s="701"/>
      <c r="BP38" s="701"/>
      <c r="BQ38" s="701"/>
      <c r="BR38" s="701"/>
      <c r="BS38" s="701"/>
      <c r="BT38" s="701"/>
      <c r="BU38" s="702"/>
      <c r="BV38" s="685">
        <v>17549</v>
      </c>
      <c r="BW38" s="686"/>
      <c r="BX38" s="686"/>
      <c r="BY38" s="686"/>
      <c r="BZ38" s="686"/>
      <c r="CA38" s="686"/>
      <c r="CB38" s="695"/>
      <c r="CD38" s="700" t="s">
        <v>340</v>
      </c>
      <c r="CE38" s="701"/>
      <c r="CF38" s="701"/>
      <c r="CG38" s="701"/>
      <c r="CH38" s="701"/>
      <c r="CI38" s="701"/>
      <c r="CJ38" s="701"/>
      <c r="CK38" s="701"/>
      <c r="CL38" s="701"/>
      <c r="CM38" s="701"/>
      <c r="CN38" s="701"/>
      <c r="CO38" s="701"/>
      <c r="CP38" s="701"/>
      <c r="CQ38" s="702"/>
      <c r="CR38" s="685">
        <v>6048287</v>
      </c>
      <c r="CS38" s="686"/>
      <c r="CT38" s="686"/>
      <c r="CU38" s="686"/>
      <c r="CV38" s="686"/>
      <c r="CW38" s="686"/>
      <c r="CX38" s="686"/>
      <c r="CY38" s="687"/>
      <c r="CZ38" s="690">
        <v>6.8</v>
      </c>
      <c r="DA38" s="719"/>
      <c r="DB38" s="719"/>
      <c r="DC38" s="723"/>
      <c r="DD38" s="694">
        <v>4914555</v>
      </c>
      <c r="DE38" s="686"/>
      <c r="DF38" s="686"/>
      <c r="DG38" s="686"/>
      <c r="DH38" s="686"/>
      <c r="DI38" s="686"/>
      <c r="DJ38" s="686"/>
      <c r="DK38" s="687"/>
      <c r="DL38" s="694">
        <v>4551838</v>
      </c>
      <c r="DM38" s="686"/>
      <c r="DN38" s="686"/>
      <c r="DO38" s="686"/>
      <c r="DP38" s="686"/>
      <c r="DQ38" s="686"/>
      <c r="DR38" s="686"/>
      <c r="DS38" s="686"/>
      <c r="DT38" s="686"/>
      <c r="DU38" s="686"/>
      <c r="DV38" s="687"/>
      <c r="DW38" s="690">
        <v>13.8</v>
      </c>
      <c r="DX38" s="719"/>
      <c r="DY38" s="719"/>
      <c r="DZ38" s="719"/>
      <c r="EA38" s="719"/>
      <c r="EB38" s="719"/>
      <c r="EC38" s="720"/>
    </row>
    <row r="39" spans="2:133" ht="11.25" customHeight="1">
      <c r="B39" s="682" t="s">
        <v>341</v>
      </c>
      <c r="C39" s="683"/>
      <c r="D39" s="683"/>
      <c r="E39" s="683"/>
      <c r="F39" s="683"/>
      <c r="G39" s="683"/>
      <c r="H39" s="683"/>
      <c r="I39" s="683"/>
      <c r="J39" s="683"/>
      <c r="K39" s="683"/>
      <c r="L39" s="683"/>
      <c r="M39" s="683"/>
      <c r="N39" s="683"/>
      <c r="O39" s="683"/>
      <c r="P39" s="683"/>
      <c r="Q39" s="684"/>
      <c r="R39" s="685">
        <v>4588989</v>
      </c>
      <c r="S39" s="686"/>
      <c r="T39" s="686"/>
      <c r="U39" s="686"/>
      <c r="V39" s="686"/>
      <c r="W39" s="686"/>
      <c r="X39" s="686"/>
      <c r="Y39" s="687"/>
      <c r="Z39" s="688">
        <v>5</v>
      </c>
      <c r="AA39" s="688"/>
      <c r="AB39" s="688"/>
      <c r="AC39" s="688"/>
      <c r="AD39" s="689" t="s">
        <v>128</v>
      </c>
      <c r="AE39" s="689"/>
      <c r="AF39" s="689"/>
      <c r="AG39" s="689"/>
      <c r="AH39" s="689"/>
      <c r="AI39" s="689"/>
      <c r="AJ39" s="689"/>
      <c r="AK39" s="689"/>
      <c r="AL39" s="690" t="s">
        <v>243</v>
      </c>
      <c r="AM39" s="691"/>
      <c r="AN39" s="691"/>
      <c r="AO39" s="692"/>
      <c r="AQ39" s="763" t="s">
        <v>342</v>
      </c>
      <c r="AR39" s="764"/>
      <c r="AS39" s="764"/>
      <c r="AT39" s="764"/>
      <c r="AU39" s="764"/>
      <c r="AV39" s="764"/>
      <c r="AW39" s="764"/>
      <c r="AX39" s="764"/>
      <c r="AY39" s="765"/>
      <c r="AZ39" s="685">
        <v>323899</v>
      </c>
      <c r="BA39" s="686"/>
      <c r="BB39" s="686"/>
      <c r="BC39" s="686"/>
      <c r="BD39" s="721"/>
      <c r="BE39" s="721"/>
      <c r="BF39" s="752"/>
      <c r="BG39" s="700" t="s">
        <v>343</v>
      </c>
      <c r="BH39" s="701"/>
      <c r="BI39" s="701"/>
      <c r="BJ39" s="701"/>
      <c r="BK39" s="701"/>
      <c r="BL39" s="701"/>
      <c r="BM39" s="701"/>
      <c r="BN39" s="701"/>
      <c r="BO39" s="701"/>
      <c r="BP39" s="701"/>
      <c r="BQ39" s="701"/>
      <c r="BR39" s="701"/>
      <c r="BS39" s="701"/>
      <c r="BT39" s="701"/>
      <c r="BU39" s="702"/>
      <c r="BV39" s="685">
        <v>26850</v>
      </c>
      <c r="BW39" s="686"/>
      <c r="BX39" s="686"/>
      <c r="BY39" s="686"/>
      <c r="BZ39" s="686"/>
      <c r="CA39" s="686"/>
      <c r="CB39" s="695"/>
      <c r="CD39" s="700" t="s">
        <v>344</v>
      </c>
      <c r="CE39" s="701"/>
      <c r="CF39" s="701"/>
      <c r="CG39" s="701"/>
      <c r="CH39" s="701"/>
      <c r="CI39" s="701"/>
      <c r="CJ39" s="701"/>
      <c r="CK39" s="701"/>
      <c r="CL39" s="701"/>
      <c r="CM39" s="701"/>
      <c r="CN39" s="701"/>
      <c r="CO39" s="701"/>
      <c r="CP39" s="701"/>
      <c r="CQ39" s="702"/>
      <c r="CR39" s="685">
        <v>5208165</v>
      </c>
      <c r="CS39" s="721"/>
      <c r="CT39" s="721"/>
      <c r="CU39" s="721"/>
      <c r="CV39" s="721"/>
      <c r="CW39" s="721"/>
      <c r="CX39" s="721"/>
      <c r="CY39" s="722"/>
      <c r="CZ39" s="690">
        <v>5.8</v>
      </c>
      <c r="DA39" s="719"/>
      <c r="DB39" s="719"/>
      <c r="DC39" s="723"/>
      <c r="DD39" s="694">
        <v>5085316</v>
      </c>
      <c r="DE39" s="721"/>
      <c r="DF39" s="721"/>
      <c r="DG39" s="721"/>
      <c r="DH39" s="721"/>
      <c r="DI39" s="721"/>
      <c r="DJ39" s="721"/>
      <c r="DK39" s="722"/>
      <c r="DL39" s="694" t="s">
        <v>128</v>
      </c>
      <c r="DM39" s="721"/>
      <c r="DN39" s="721"/>
      <c r="DO39" s="721"/>
      <c r="DP39" s="721"/>
      <c r="DQ39" s="721"/>
      <c r="DR39" s="721"/>
      <c r="DS39" s="721"/>
      <c r="DT39" s="721"/>
      <c r="DU39" s="721"/>
      <c r="DV39" s="722"/>
      <c r="DW39" s="690" t="s">
        <v>243</v>
      </c>
      <c r="DX39" s="719"/>
      <c r="DY39" s="719"/>
      <c r="DZ39" s="719"/>
      <c r="EA39" s="719"/>
      <c r="EB39" s="719"/>
      <c r="EC39" s="720"/>
    </row>
    <row r="40" spans="2:133" ht="11.25" customHeight="1">
      <c r="B40" s="682" t="s">
        <v>345</v>
      </c>
      <c r="C40" s="683"/>
      <c r="D40" s="683"/>
      <c r="E40" s="683"/>
      <c r="F40" s="683"/>
      <c r="G40" s="683"/>
      <c r="H40" s="683"/>
      <c r="I40" s="683"/>
      <c r="J40" s="683"/>
      <c r="K40" s="683"/>
      <c r="L40" s="683"/>
      <c r="M40" s="683"/>
      <c r="N40" s="683"/>
      <c r="O40" s="683"/>
      <c r="P40" s="683"/>
      <c r="Q40" s="684"/>
      <c r="R40" s="685" t="s">
        <v>243</v>
      </c>
      <c r="S40" s="686"/>
      <c r="T40" s="686"/>
      <c r="U40" s="686"/>
      <c r="V40" s="686"/>
      <c r="W40" s="686"/>
      <c r="X40" s="686"/>
      <c r="Y40" s="687"/>
      <c r="Z40" s="688" t="s">
        <v>128</v>
      </c>
      <c r="AA40" s="688"/>
      <c r="AB40" s="688"/>
      <c r="AC40" s="688"/>
      <c r="AD40" s="689" t="s">
        <v>128</v>
      </c>
      <c r="AE40" s="689"/>
      <c r="AF40" s="689"/>
      <c r="AG40" s="689"/>
      <c r="AH40" s="689"/>
      <c r="AI40" s="689"/>
      <c r="AJ40" s="689"/>
      <c r="AK40" s="689"/>
      <c r="AL40" s="690" t="s">
        <v>243</v>
      </c>
      <c r="AM40" s="691"/>
      <c r="AN40" s="691"/>
      <c r="AO40" s="692"/>
      <c r="AQ40" s="763" t="s">
        <v>346</v>
      </c>
      <c r="AR40" s="764"/>
      <c r="AS40" s="764"/>
      <c r="AT40" s="764"/>
      <c r="AU40" s="764"/>
      <c r="AV40" s="764"/>
      <c r="AW40" s="764"/>
      <c r="AX40" s="764"/>
      <c r="AY40" s="765"/>
      <c r="AZ40" s="685">
        <v>41528</v>
      </c>
      <c r="BA40" s="686"/>
      <c r="BB40" s="686"/>
      <c r="BC40" s="686"/>
      <c r="BD40" s="721"/>
      <c r="BE40" s="721"/>
      <c r="BF40" s="752"/>
      <c r="BG40" s="772" t="s">
        <v>347</v>
      </c>
      <c r="BH40" s="773"/>
      <c r="BI40" s="773"/>
      <c r="BJ40" s="773"/>
      <c r="BK40" s="773"/>
      <c r="BL40" s="236"/>
      <c r="BM40" s="701" t="s">
        <v>348</v>
      </c>
      <c r="BN40" s="701"/>
      <c r="BO40" s="701"/>
      <c r="BP40" s="701"/>
      <c r="BQ40" s="701"/>
      <c r="BR40" s="701"/>
      <c r="BS40" s="701"/>
      <c r="BT40" s="701"/>
      <c r="BU40" s="702"/>
      <c r="BV40" s="685">
        <v>79</v>
      </c>
      <c r="BW40" s="686"/>
      <c r="BX40" s="686"/>
      <c r="BY40" s="686"/>
      <c r="BZ40" s="686"/>
      <c r="CA40" s="686"/>
      <c r="CB40" s="695"/>
      <c r="CD40" s="700" t="s">
        <v>349</v>
      </c>
      <c r="CE40" s="701"/>
      <c r="CF40" s="701"/>
      <c r="CG40" s="701"/>
      <c r="CH40" s="701"/>
      <c r="CI40" s="701"/>
      <c r="CJ40" s="701"/>
      <c r="CK40" s="701"/>
      <c r="CL40" s="701"/>
      <c r="CM40" s="701"/>
      <c r="CN40" s="701"/>
      <c r="CO40" s="701"/>
      <c r="CP40" s="701"/>
      <c r="CQ40" s="702"/>
      <c r="CR40" s="685">
        <v>978914</v>
      </c>
      <c r="CS40" s="686"/>
      <c r="CT40" s="686"/>
      <c r="CU40" s="686"/>
      <c r="CV40" s="686"/>
      <c r="CW40" s="686"/>
      <c r="CX40" s="686"/>
      <c r="CY40" s="687"/>
      <c r="CZ40" s="690">
        <v>1.1000000000000001</v>
      </c>
      <c r="DA40" s="719"/>
      <c r="DB40" s="719"/>
      <c r="DC40" s="723"/>
      <c r="DD40" s="694" t="s">
        <v>128</v>
      </c>
      <c r="DE40" s="686"/>
      <c r="DF40" s="686"/>
      <c r="DG40" s="686"/>
      <c r="DH40" s="686"/>
      <c r="DI40" s="686"/>
      <c r="DJ40" s="686"/>
      <c r="DK40" s="687"/>
      <c r="DL40" s="694" t="s">
        <v>128</v>
      </c>
      <c r="DM40" s="686"/>
      <c r="DN40" s="686"/>
      <c r="DO40" s="686"/>
      <c r="DP40" s="686"/>
      <c r="DQ40" s="686"/>
      <c r="DR40" s="686"/>
      <c r="DS40" s="686"/>
      <c r="DT40" s="686"/>
      <c r="DU40" s="686"/>
      <c r="DV40" s="687"/>
      <c r="DW40" s="690" t="s">
        <v>261</v>
      </c>
      <c r="DX40" s="719"/>
      <c r="DY40" s="719"/>
      <c r="DZ40" s="719"/>
      <c r="EA40" s="719"/>
      <c r="EB40" s="719"/>
      <c r="EC40" s="720"/>
    </row>
    <row r="41" spans="2:133" ht="11.25" customHeight="1">
      <c r="B41" s="682" t="s">
        <v>350</v>
      </c>
      <c r="C41" s="683"/>
      <c r="D41" s="683"/>
      <c r="E41" s="683"/>
      <c r="F41" s="683"/>
      <c r="G41" s="683"/>
      <c r="H41" s="683"/>
      <c r="I41" s="683"/>
      <c r="J41" s="683"/>
      <c r="K41" s="683"/>
      <c r="L41" s="683"/>
      <c r="M41" s="683"/>
      <c r="N41" s="683"/>
      <c r="O41" s="683"/>
      <c r="P41" s="683"/>
      <c r="Q41" s="684"/>
      <c r="R41" s="685" t="s">
        <v>128</v>
      </c>
      <c r="S41" s="686"/>
      <c r="T41" s="686"/>
      <c r="U41" s="686"/>
      <c r="V41" s="686"/>
      <c r="W41" s="686"/>
      <c r="X41" s="686"/>
      <c r="Y41" s="687"/>
      <c r="Z41" s="688" t="s">
        <v>128</v>
      </c>
      <c r="AA41" s="688"/>
      <c r="AB41" s="688"/>
      <c r="AC41" s="688"/>
      <c r="AD41" s="689" t="s">
        <v>243</v>
      </c>
      <c r="AE41" s="689"/>
      <c r="AF41" s="689"/>
      <c r="AG41" s="689"/>
      <c r="AH41" s="689"/>
      <c r="AI41" s="689"/>
      <c r="AJ41" s="689"/>
      <c r="AK41" s="689"/>
      <c r="AL41" s="690" t="s">
        <v>128</v>
      </c>
      <c r="AM41" s="691"/>
      <c r="AN41" s="691"/>
      <c r="AO41" s="692"/>
      <c r="AQ41" s="763" t="s">
        <v>351</v>
      </c>
      <c r="AR41" s="764"/>
      <c r="AS41" s="764"/>
      <c r="AT41" s="764"/>
      <c r="AU41" s="764"/>
      <c r="AV41" s="764"/>
      <c r="AW41" s="764"/>
      <c r="AX41" s="764"/>
      <c r="AY41" s="765"/>
      <c r="AZ41" s="685">
        <v>1365070</v>
      </c>
      <c r="BA41" s="686"/>
      <c r="BB41" s="686"/>
      <c r="BC41" s="686"/>
      <c r="BD41" s="721"/>
      <c r="BE41" s="721"/>
      <c r="BF41" s="752"/>
      <c r="BG41" s="772"/>
      <c r="BH41" s="773"/>
      <c r="BI41" s="773"/>
      <c r="BJ41" s="773"/>
      <c r="BK41" s="773"/>
      <c r="BL41" s="236"/>
      <c r="BM41" s="701" t="s">
        <v>352</v>
      </c>
      <c r="BN41" s="701"/>
      <c r="BO41" s="701"/>
      <c r="BP41" s="701"/>
      <c r="BQ41" s="701"/>
      <c r="BR41" s="701"/>
      <c r="BS41" s="701"/>
      <c r="BT41" s="701"/>
      <c r="BU41" s="702"/>
      <c r="BV41" s="685">
        <v>1</v>
      </c>
      <c r="BW41" s="686"/>
      <c r="BX41" s="686"/>
      <c r="BY41" s="686"/>
      <c r="BZ41" s="686"/>
      <c r="CA41" s="686"/>
      <c r="CB41" s="695"/>
      <c r="CD41" s="700" t="s">
        <v>353</v>
      </c>
      <c r="CE41" s="701"/>
      <c r="CF41" s="701"/>
      <c r="CG41" s="701"/>
      <c r="CH41" s="701"/>
      <c r="CI41" s="701"/>
      <c r="CJ41" s="701"/>
      <c r="CK41" s="701"/>
      <c r="CL41" s="701"/>
      <c r="CM41" s="701"/>
      <c r="CN41" s="701"/>
      <c r="CO41" s="701"/>
      <c r="CP41" s="701"/>
      <c r="CQ41" s="702"/>
      <c r="CR41" s="685" t="s">
        <v>128</v>
      </c>
      <c r="CS41" s="721"/>
      <c r="CT41" s="721"/>
      <c r="CU41" s="721"/>
      <c r="CV41" s="721"/>
      <c r="CW41" s="721"/>
      <c r="CX41" s="721"/>
      <c r="CY41" s="722"/>
      <c r="CZ41" s="690" t="s">
        <v>243</v>
      </c>
      <c r="DA41" s="719"/>
      <c r="DB41" s="719"/>
      <c r="DC41" s="723"/>
      <c r="DD41" s="694" t="s">
        <v>128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354</v>
      </c>
      <c r="C42" s="683"/>
      <c r="D42" s="683"/>
      <c r="E42" s="683"/>
      <c r="F42" s="683"/>
      <c r="G42" s="683"/>
      <c r="H42" s="683"/>
      <c r="I42" s="683"/>
      <c r="J42" s="683"/>
      <c r="K42" s="683"/>
      <c r="L42" s="683"/>
      <c r="M42" s="683"/>
      <c r="N42" s="683"/>
      <c r="O42" s="683"/>
      <c r="P42" s="683"/>
      <c r="Q42" s="684"/>
      <c r="R42" s="685">
        <v>1295052</v>
      </c>
      <c r="S42" s="686"/>
      <c r="T42" s="686"/>
      <c r="U42" s="686"/>
      <c r="V42" s="686"/>
      <c r="W42" s="686"/>
      <c r="X42" s="686"/>
      <c r="Y42" s="687"/>
      <c r="Z42" s="688">
        <v>1.4</v>
      </c>
      <c r="AA42" s="688"/>
      <c r="AB42" s="688"/>
      <c r="AC42" s="688"/>
      <c r="AD42" s="689" t="s">
        <v>128</v>
      </c>
      <c r="AE42" s="689"/>
      <c r="AF42" s="689"/>
      <c r="AG42" s="689"/>
      <c r="AH42" s="689"/>
      <c r="AI42" s="689"/>
      <c r="AJ42" s="689"/>
      <c r="AK42" s="689"/>
      <c r="AL42" s="690" t="s">
        <v>128</v>
      </c>
      <c r="AM42" s="691"/>
      <c r="AN42" s="691"/>
      <c r="AO42" s="692"/>
      <c r="AQ42" s="784" t="s">
        <v>355</v>
      </c>
      <c r="AR42" s="785"/>
      <c r="AS42" s="785"/>
      <c r="AT42" s="785"/>
      <c r="AU42" s="785"/>
      <c r="AV42" s="785"/>
      <c r="AW42" s="785"/>
      <c r="AX42" s="785"/>
      <c r="AY42" s="786"/>
      <c r="AZ42" s="776">
        <v>4665017</v>
      </c>
      <c r="BA42" s="777"/>
      <c r="BB42" s="777"/>
      <c r="BC42" s="777"/>
      <c r="BD42" s="756"/>
      <c r="BE42" s="756"/>
      <c r="BF42" s="758"/>
      <c r="BG42" s="774"/>
      <c r="BH42" s="775"/>
      <c r="BI42" s="775"/>
      <c r="BJ42" s="775"/>
      <c r="BK42" s="775"/>
      <c r="BL42" s="237"/>
      <c r="BM42" s="711" t="s">
        <v>356</v>
      </c>
      <c r="BN42" s="711"/>
      <c r="BO42" s="711"/>
      <c r="BP42" s="711"/>
      <c r="BQ42" s="711"/>
      <c r="BR42" s="711"/>
      <c r="BS42" s="711"/>
      <c r="BT42" s="711"/>
      <c r="BU42" s="712"/>
      <c r="BV42" s="776">
        <v>346</v>
      </c>
      <c r="BW42" s="777"/>
      <c r="BX42" s="777"/>
      <c r="BY42" s="777"/>
      <c r="BZ42" s="777"/>
      <c r="CA42" s="777"/>
      <c r="CB42" s="783"/>
      <c r="CD42" s="682" t="s">
        <v>357</v>
      </c>
      <c r="CE42" s="683"/>
      <c r="CF42" s="683"/>
      <c r="CG42" s="683"/>
      <c r="CH42" s="683"/>
      <c r="CI42" s="683"/>
      <c r="CJ42" s="683"/>
      <c r="CK42" s="683"/>
      <c r="CL42" s="683"/>
      <c r="CM42" s="683"/>
      <c r="CN42" s="683"/>
      <c r="CO42" s="683"/>
      <c r="CP42" s="683"/>
      <c r="CQ42" s="684"/>
      <c r="CR42" s="685">
        <v>6279600</v>
      </c>
      <c r="CS42" s="686"/>
      <c r="CT42" s="686"/>
      <c r="CU42" s="686"/>
      <c r="CV42" s="686"/>
      <c r="CW42" s="686"/>
      <c r="CX42" s="686"/>
      <c r="CY42" s="687"/>
      <c r="CZ42" s="690">
        <v>7</v>
      </c>
      <c r="DA42" s="691"/>
      <c r="DB42" s="691"/>
      <c r="DC42" s="703"/>
      <c r="DD42" s="694">
        <v>1433445</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358</v>
      </c>
      <c r="C43" s="736"/>
      <c r="D43" s="736"/>
      <c r="E43" s="736"/>
      <c r="F43" s="736"/>
      <c r="G43" s="736"/>
      <c r="H43" s="736"/>
      <c r="I43" s="736"/>
      <c r="J43" s="736"/>
      <c r="K43" s="736"/>
      <c r="L43" s="736"/>
      <c r="M43" s="736"/>
      <c r="N43" s="736"/>
      <c r="O43" s="736"/>
      <c r="P43" s="736"/>
      <c r="Q43" s="737"/>
      <c r="R43" s="776">
        <v>91202757</v>
      </c>
      <c r="S43" s="777"/>
      <c r="T43" s="777"/>
      <c r="U43" s="777"/>
      <c r="V43" s="777"/>
      <c r="W43" s="777"/>
      <c r="X43" s="777"/>
      <c r="Y43" s="778"/>
      <c r="Z43" s="779">
        <v>100</v>
      </c>
      <c r="AA43" s="779"/>
      <c r="AB43" s="779"/>
      <c r="AC43" s="779"/>
      <c r="AD43" s="780">
        <v>31787622</v>
      </c>
      <c r="AE43" s="780"/>
      <c r="AF43" s="780"/>
      <c r="AG43" s="780"/>
      <c r="AH43" s="780"/>
      <c r="AI43" s="780"/>
      <c r="AJ43" s="780"/>
      <c r="AK43" s="780"/>
      <c r="AL43" s="781">
        <v>100</v>
      </c>
      <c r="AM43" s="757"/>
      <c r="AN43" s="757"/>
      <c r="AO43" s="782"/>
      <c r="BV43" s="238"/>
      <c r="BW43" s="238"/>
      <c r="BX43" s="238"/>
      <c r="BY43" s="238"/>
      <c r="BZ43" s="238"/>
      <c r="CA43" s="238"/>
      <c r="CB43" s="238"/>
      <c r="CD43" s="682" t="s">
        <v>359</v>
      </c>
      <c r="CE43" s="683"/>
      <c r="CF43" s="683"/>
      <c r="CG43" s="683"/>
      <c r="CH43" s="683"/>
      <c r="CI43" s="683"/>
      <c r="CJ43" s="683"/>
      <c r="CK43" s="683"/>
      <c r="CL43" s="683"/>
      <c r="CM43" s="683"/>
      <c r="CN43" s="683"/>
      <c r="CO43" s="683"/>
      <c r="CP43" s="683"/>
      <c r="CQ43" s="684"/>
      <c r="CR43" s="685">
        <v>131698</v>
      </c>
      <c r="CS43" s="721"/>
      <c r="CT43" s="721"/>
      <c r="CU43" s="721"/>
      <c r="CV43" s="721"/>
      <c r="CW43" s="721"/>
      <c r="CX43" s="721"/>
      <c r="CY43" s="722"/>
      <c r="CZ43" s="690">
        <v>0.1</v>
      </c>
      <c r="DA43" s="719"/>
      <c r="DB43" s="719"/>
      <c r="DC43" s="723"/>
      <c r="DD43" s="694">
        <v>128899</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306</v>
      </c>
      <c r="CE44" s="798"/>
      <c r="CF44" s="682" t="s">
        <v>360</v>
      </c>
      <c r="CG44" s="683"/>
      <c r="CH44" s="683"/>
      <c r="CI44" s="683"/>
      <c r="CJ44" s="683"/>
      <c r="CK44" s="683"/>
      <c r="CL44" s="683"/>
      <c r="CM44" s="683"/>
      <c r="CN44" s="683"/>
      <c r="CO44" s="683"/>
      <c r="CP44" s="683"/>
      <c r="CQ44" s="684"/>
      <c r="CR44" s="685">
        <v>6122592</v>
      </c>
      <c r="CS44" s="686"/>
      <c r="CT44" s="686"/>
      <c r="CU44" s="686"/>
      <c r="CV44" s="686"/>
      <c r="CW44" s="686"/>
      <c r="CX44" s="686"/>
      <c r="CY44" s="687"/>
      <c r="CZ44" s="690">
        <v>6.8</v>
      </c>
      <c r="DA44" s="691"/>
      <c r="DB44" s="691"/>
      <c r="DC44" s="703"/>
      <c r="DD44" s="694">
        <v>1299628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362</v>
      </c>
      <c r="CG45" s="683"/>
      <c r="CH45" s="683"/>
      <c r="CI45" s="683"/>
      <c r="CJ45" s="683"/>
      <c r="CK45" s="683"/>
      <c r="CL45" s="683"/>
      <c r="CM45" s="683"/>
      <c r="CN45" s="683"/>
      <c r="CO45" s="683"/>
      <c r="CP45" s="683"/>
      <c r="CQ45" s="684"/>
      <c r="CR45" s="685">
        <v>2310302</v>
      </c>
      <c r="CS45" s="721"/>
      <c r="CT45" s="721"/>
      <c r="CU45" s="721"/>
      <c r="CV45" s="721"/>
      <c r="CW45" s="721"/>
      <c r="CX45" s="721"/>
      <c r="CY45" s="722"/>
      <c r="CZ45" s="690">
        <v>2.6</v>
      </c>
      <c r="DA45" s="719"/>
      <c r="DB45" s="719"/>
      <c r="DC45" s="723"/>
      <c r="DD45" s="694">
        <v>149732</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364</v>
      </c>
      <c r="CG46" s="683"/>
      <c r="CH46" s="683"/>
      <c r="CI46" s="683"/>
      <c r="CJ46" s="683"/>
      <c r="CK46" s="683"/>
      <c r="CL46" s="683"/>
      <c r="CM46" s="683"/>
      <c r="CN46" s="683"/>
      <c r="CO46" s="683"/>
      <c r="CP46" s="683"/>
      <c r="CQ46" s="684"/>
      <c r="CR46" s="685">
        <v>3687874</v>
      </c>
      <c r="CS46" s="686"/>
      <c r="CT46" s="686"/>
      <c r="CU46" s="686"/>
      <c r="CV46" s="686"/>
      <c r="CW46" s="686"/>
      <c r="CX46" s="686"/>
      <c r="CY46" s="687"/>
      <c r="CZ46" s="690">
        <v>4.0999999999999996</v>
      </c>
      <c r="DA46" s="691"/>
      <c r="DB46" s="691"/>
      <c r="DC46" s="703"/>
      <c r="DD46" s="694">
        <v>1067880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366</v>
      </c>
      <c r="CG47" s="683"/>
      <c r="CH47" s="683"/>
      <c r="CI47" s="683"/>
      <c r="CJ47" s="683"/>
      <c r="CK47" s="683"/>
      <c r="CL47" s="683"/>
      <c r="CM47" s="683"/>
      <c r="CN47" s="683"/>
      <c r="CO47" s="683"/>
      <c r="CP47" s="683"/>
      <c r="CQ47" s="684"/>
      <c r="CR47" s="685">
        <v>157008</v>
      </c>
      <c r="CS47" s="721"/>
      <c r="CT47" s="721"/>
      <c r="CU47" s="721"/>
      <c r="CV47" s="721"/>
      <c r="CW47" s="721"/>
      <c r="CX47" s="721"/>
      <c r="CY47" s="722"/>
      <c r="CZ47" s="690">
        <v>0.2</v>
      </c>
      <c r="DA47" s="719"/>
      <c r="DB47" s="719"/>
      <c r="DC47" s="723"/>
      <c r="DD47" s="694">
        <v>133817</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367</v>
      </c>
      <c r="CG48" s="683"/>
      <c r="CH48" s="683"/>
      <c r="CI48" s="683"/>
      <c r="CJ48" s="683"/>
      <c r="CK48" s="683"/>
      <c r="CL48" s="683"/>
      <c r="CM48" s="683"/>
      <c r="CN48" s="683"/>
      <c r="CO48" s="683"/>
      <c r="CP48" s="683"/>
      <c r="CQ48" s="684"/>
      <c r="CR48" s="685" t="s">
        <v>243</v>
      </c>
      <c r="CS48" s="686"/>
      <c r="CT48" s="686"/>
      <c r="CU48" s="686"/>
      <c r="CV48" s="686"/>
      <c r="CW48" s="686"/>
      <c r="CX48" s="686"/>
      <c r="CY48" s="687"/>
      <c r="CZ48" s="690" t="s">
        <v>128</v>
      </c>
      <c r="DA48" s="691"/>
      <c r="DB48" s="691"/>
      <c r="DC48" s="703"/>
      <c r="DD48" s="694" t="s">
        <v>243</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368</v>
      </c>
      <c r="CE49" s="736"/>
      <c r="CF49" s="736"/>
      <c r="CG49" s="736"/>
      <c r="CH49" s="736"/>
      <c r="CI49" s="736"/>
      <c r="CJ49" s="736"/>
      <c r="CK49" s="736"/>
      <c r="CL49" s="736"/>
      <c r="CM49" s="736"/>
      <c r="CN49" s="736"/>
      <c r="CO49" s="736"/>
      <c r="CP49" s="736"/>
      <c r="CQ49" s="737"/>
      <c r="CR49" s="776">
        <v>89461887</v>
      </c>
      <c r="CS49" s="756"/>
      <c r="CT49" s="756"/>
      <c r="CU49" s="756"/>
      <c r="CV49" s="756"/>
      <c r="CW49" s="756"/>
      <c r="CX49" s="756"/>
      <c r="CY49" s="787"/>
      <c r="CZ49" s="781">
        <v>100</v>
      </c>
      <c r="DA49" s="788"/>
      <c r="DB49" s="788"/>
      <c r="DC49" s="789"/>
      <c r="DD49" s="790">
        <v>43659857</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Zf2cT1pDmbTso8RMEqSWRo7WhHlSumPZRvEdSjAvYHQkbh/dEVFCYCvllJ7GfUtlRocZqQqqItq56IGwOT8Dig==" saltValue="9hG+JMCHkHkhlvdCjmFIV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391</v>
      </c>
      <c r="C7" s="818"/>
      <c r="D7" s="818"/>
      <c r="E7" s="818"/>
      <c r="F7" s="818"/>
      <c r="G7" s="818"/>
      <c r="H7" s="818"/>
      <c r="I7" s="818"/>
      <c r="J7" s="818"/>
      <c r="K7" s="818"/>
      <c r="L7" s="818"/>
      <c r="M7" s="818"/>
      <c r="N7" s="818"/>
      <c r="O7" s="818"/>
      <c r="P7" s="819"/>
      <c r="Q7" s="820">
        <v>90689</v>
      </c>
      <c r="R7" s="821"/>
      <c r="S7" s="821"/>
      <c r="T7" s="821"/>
      <c r="U7" s="821"/>
      <c r="V7" s="821">
        <v>88986</v>
      </c>
      <c r="W7" s="821"/>
      <c r="X7" s="821"/>
      <c r="Y7" s="821"/>
      <c r="Z7" s="821"/>
      <c r="AA7" s="821">
        <v>1703</v>
      </c>
      <c r="AB7" s="821"/>
      <c r="AC7" s="821"/>
      <c r="AD7" s="821"/>
      <c r="AE7" s="822"/>
      <c r="AF7" s="823">
        <v>1089</v>
      </c>
      <c r="AG7" s="824"/>
      <c r="AH7" s="824"/>
      <c r="AI7" s="824"/>
      <c r="AJ7" s="825"/>
      <c r="AK7" s="860">
        <v>5676</v>
      </c>
      <c r="AL7" s="861"/>
      <c r="AM7" s="861"/>
      <c r="AN7" s="861"/>
      <c r="AO7" s="861"/>
      <c r="AP7" s="861">
        <v>70769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604</v>
      </c>
      <c r="BT7" s="865"/>
      <c r="BU7" s="865"/>
      <c r="BV7" s="865"/>
      <c r="BW7" s="865"/>
      <c r="BX7" s="865"/>
      <c r="BY7" s="865"/>
      <c r="BZ7" s="865"/>
      <c r="CA7" s="865"/>
      <c r="CB7" s="865"/>
      <c r="CC7" s="865"/>
      <c r="CD7" s="865"/>
      <c r="CE7" s="865"/>
      <c r="CF7" s="865"/>
      <c r="CG7" s="866"/>
      <c r="CH7" s="857">
        <v>1</v>
      </c>
      <c r="CI7" s="858"/>
      <c r="CJ7" s="858"/>
      <c r="CK7" s="858"/>
      <c r="CL7" s="859"/>
      <c r="CM7" s="857">
        <v>119</v>
      </c>
      <c r="CN7" s="858"/>
      <c r="CO7" s="858"/>
      <c r="CP7" s="858"/>
      <c r="CQ7" s="859"/>
      <c r="CR7" s="857">
        <v>100</v>
      </c>
      <c r="CS7" s="858"/>
      <c r="CT7" s="858"/>
      <c r="CU7" s="858"/>
      <c r="CV7" s="859"/>
      <c r="CW7" s="857" t="s">
        <v>607</v>
      </c>
      <c r="CX7" s="858"/>
      <c r="CY7" s="858"/>
      <c r="CZ7" s="858"/>
      <c r="DA7" s="859"/>
      <c r="DB7" s="857" t="s">
        <v>607</v>
      </c>
      <c r="DC7" s="858"/>
      <c r="DD7" s="858"/>
      <c r="DE7" s="858"/>
      <c r="DF7" s="859"/>
      <c r="DG7" s="857" t="s">
        <v>607</v>
      </c>
      <c r="DH7" s="858"/>
      <c r="DI7" s="858"/>
      <c r="DJ7" s="858"/>
      <c r="DK7" s="859"/>
      <c r="DL7" s="857" t="s">
        <v>607</v>
      </c>
      <c r="DM7" s="858"/>
      <c r="DN7" s="858"/>
      <c r="DO7" s="858"/>
      <c r="DP7" s="859"/>
      <c r="DQ7" s="857" t="s">
        <v>607</v>
      </c>
      <c r="DR7" s="858"/>
      <c r="DS7" s="858"/>
      <c r="DT7" s="858"/>
      <c r="DU7" s="859"/>
      <c r="DV7" s="838"/>
      <c r="DW7" s="839"/>
      <c r="DX7" s="839"/>
      <c r="DY7" s="839"/>
      <c r="DZ7" s="840"/>
      <c r="EA7" s="256"/>
    </row>
    <row r="8" spans="1:131" s="257" customFormat="1" ht="26.25" customHeight="1">
      <c r="A8" s="263">
        <v>2</v>
      </c>
      <c r="B8" s="841" t="s">
        <v>392</v>
      </c>
      <c r="C8" s="842"/>
      <c r="D8" s="842"/>
      <c r="E8" s="842"/>
      <c r="F8" s="842"/>
      <c r="G8" s="842"/>
      <c r="H8" s="842"/>
      <c r="I8" s="842"/>
      <c r="J8" s="842"/>
      <c r="K8" s="842"/>
      <c r="L8" s="842"/>
      <c r="M8" s="842"/>
      <c r="N8" s="842"/>
      <c r="O8" s="842"/>
      <c r="P8" s="843"/>
      <c r="Q8" s="844">
        <v>1391</v>
      </c>
      <c r="R8" s="845"/>
      <c r="S8" s="845"/>
      <c r="T8" s="845"/>
      <c r="U8" s="845"/>
      <c r="V8" s="845">
        <v>1365</v>
      </c>
      <c r="W8" s="845"/>
      <c r="X8" s="845"/>
      <c r="Y8" s="845"/>
      <c r="Z8" s="845"/>
      <c r="AA8" s="845">
        <v>27</v>
      </c>
      <c r="AB8" s="845"/>
      <c r="AC8" s="845"/>
      <c r="AD8" s="845"/>
      <c r="AE8" s="846"/>
      <c r="AF8" s="847">
        <v>27</v>
      </c>
      <c r="AG8" s="848"/>
      <c r="AH8" s="848"/>
      <c r="AI8" s="848"/>
      <c r="AJ8" s="849"/>
      <c r="AK8" s="850">
        <v>921</v>
      </c>
      <c r="AL8" s="851"/>
      <c r="AM8" s="851"/>
      <c r="AN8" s="851"/>
      <c r="AO8" s="851"/>
      <c r="AP8" s="851">
        <v>2850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605</v>
      </c>
      <c r="BT8" s="855"/>
      <c r="BU8" s="855"/>
      <c r="BV8" s="855"/>
      <c r="BW8" s="855"/>
      <c r="BX8" s="855"/>
      <c r="BY8" s="855"/>
      <c r="BZ8" s="855"/>
      <c r="CA8" s="855"/>
      <c r="CB8" s="855"/>
      <c r="CC8" s="855"/>
      <c r="CD8" s="855"/>
      <c r="CE8" s="855"/>
      <c r="CF8" s="855"/>
      <c r="CG8" s="856"/>
      <c r="CH8" s="867">
        <v>37</v>
      </c>
      <c r="CI8" s="868"/>
      <c r="CJ8" s="868"/>
      <c r="CK8" s="868"/>
      <c r="CL8" s="869"/>
      <c r="CM8" s="867">
        <v>1092</v>
      </c>
      <c r="CN8" s="868"/>
      <c r="CO8" s="868"/>
      <c r="CP8" s="868"/>
      <c r="CQ8" s="869"/>
      <c r="CR8" s="867">
        <v>150</v>
      </c>
      <c r="CS8" s="868"/>
      <c r="CT8" s="868"/>
      <c r="CU8" s="868"/>
      <c r="CV8" s="869"/>
      <c r="CW8" s="867">
        <v>19</v>
      </c>
      <c r="CX8" s="868"/>
      <c r="CY8" s="868"/>
      <c r="CZ8" s="868"/>
      <c r="DA8" s="869"/>
      <c r="DB8" s="867" t="s">
        <v>607</v>
      </c>
      <c r="DC8" s="868"/>
      <c r="DD8" s="868"/>
      <c r="DE8" s="868"/>
      <c r="DF8" s="869"/>
      <c r="DG8" s="867" t="s">
        <v>607</v>
      </c>
      <c r="DH8" s="868"/>
      <c r="DI8" s="868"/>
      <c r="DJ8" s="868"/>
      <c r="DK8" s="869"/>
      <c r="DL8" s="867" t="s">
        <v>607</v>
      </c>
      <c r="DM8" s="868"/>
      <c r="DN8" s="868"/>
      <c r="DO8" s="868"/>
      <c r="DP8" s="869"/>
      <c r="DQ8" s="867" t="s">
        <v>607</v>
      </c>
      <c r="DR8" s="868"/>
      <c r="DS8" s="868"/>
      <c r="DT8" s="868"/>
      <c r="DU8" s="869"/>
      <c r="DV8" s="870"/>
      <c r="DW8" s="871"/>
      <c r="DX8" s="871"/>
      <c r="DY8" s="871"/>
      <c r="DZ8" s="872"/>
      <c r="EA8" s="256"/>
    </row>
    <row r="9" spans="1:131" s="257" customFormat="1" ht="26.25" customHeight="1">
      <c r="A9" s="263">
        <v>3</v>
      </c>
      <c r="B9" s="841" t="s">
        <v>393</v>
      </c>
      <c r="C9" s="842"/>
      <c r="D9" s="842"/>
      <c r="E9" s="842"/>
      <c r="F9" s="842"/>
      <c r="G9" s="842"/>
      <c r="H9" s="842"/>
      <c r="I9" s="842"/>
      <c r="J9" s="842"/>
      <c r="K9" s="842"/>
      <c r="L9" s="842"/>
      <c r="M9" s="842"/>
      <c r="N9" s="842"/>
      <c r="O9" s="842"/>
      <c r="P9" s="843"/>
      <c r="Q9" s="844">
        <v>708</v>
      </c>
      <c r="R9" s="845"/>
      <c r="S9" s="845"/>
      <c r="T9" s="845"/>
      <c r="U9" s="845"/>
      <c r="V9" s="845">
        <v>698</v>
      </c>
      <c r="W9" s="845"/>
      <c r="X9" s="845"/>
      <c r="Y9" s="845"/>
      <c r="Z9" s="845"/>
      <c r="AA9" s="845">
        <v>10</v>
      </c>
      <c r="AB9" s="845"/>
      <c r="AC9" s="845"/>
      <c r="AD9" s="845"/>
      <c r="AE9" s="846"/>
      <c r="AF9" s="847">
        <v>10</v>
      </c>
      <c r="AG9" s="848"/>
      <c r="AH9" s="848"/>
      <c r="AI9" s="848"/>
      <c r="AJ9" s="849"/>
      <c r="AK9" s="850" t="s">
        <v>596</v>
      </c>
      <c r="AL9" s="851"/>
      <c r="AM9" s="851"/>
      <c r="AN9" s="851"/>
      <c r="AO9" s="851"/>
      <c r="AP9" s="851" t="s">
        <v>596</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606</v>
      </c>
      <c r="BT9" s="855"/>
      <c r="BU9" s="855"/>
      <c r="BV9" s="855"/>
      <c r="BW9" s="855"/>
      <c r="BX9" s="855"/>
      <c r="BY9" s="855"/>
      <c r="BZ9" s="855"/>
      <c r="CA9" s="855"/>
      <c r="CB9" s="855"/>
      <c r="CC9" s="855"/>
      <c r="CD9" s="855"/>
      <c r="CE9" s="855"/>
      <c r="CF9" s="855"/>
      <c r="CG9" s="856"/>
      <c r="CH9" s="867">
        <v>13</v>
      </c>
      <c r="CI9" s="868"/>
      <c r="CJ9" s="868"/>
      <c r="CK9" s="868"/>
      <c r="CL9" s="869"/>
      <c r="CM9" s="867">
        <v>15</v>
      </c>
      <c r="CN9" s="868"/>
      <c r="CO9" s="868"/>
      <c r="CP9" s="868"/>
      <c r="CQ9" s="869"/>
      <c r="CR9" s="867">
        <v>9</v>
      </c>
      <c r="CS9" s="868"/>
      <c r="CT9" s="868"/>
      <c r="CU9" s="868"/>
      <c r="CV9" s="869"/>
      <c r="CW9" s="867" t="s">
        <v>607</v>
      </c>
      <c r="CX9" s="868"/>
      <c r="CY9" s="868"/>
      <c r="CZ9" s="868"/>
      <c r="DA9" s="869"/>
      <c r="DB9" s="867" t="s">
        <v>607</v>
      </c>
      <c r="DC9" s="868"/>
      <c r="DD9" s="868"/>
      <c r="DE9" s="868"/>
      <c r="DF9" s="869"/>
      <c r="DG9" s="867" t="s">
        <v>607</v>
      </c>
      <c r="DH9" s="868"/>
      <c r="DI9" s="868"/>
      <c r="DJ9" s="868"/>
      <c r="DK9" s="869"/>
      <c r="DL9" s="867" t="s">
        <v>607</v>
      </c>
      <c r="DM9" s="868"/>
      <c r="DN9" s="868"/>
      <c r="DO9" s="868"/>
      <c r="DP9" s="869"/>
      <c r="DQ9" s="867" t="s">
        <v>607</v>
      </c>
      <c r="DR9" s="868"/>
      <c r="DS9" s="868"/>
      <c r="DT9" s="868"/>
      <c r="DU9" s="869"/>
      <c r="DV9" s="870"/>
      <c r="DW9" s="871"/>
      <c r="DX9" s="871"/>
      <c r="DY9" s="871"/>
      <c r="DZ9" s="872"/>
      <c r="EA9" s="256"/>
    </row>
    <row r="10" spans="1:131" s="257" customFormat="1" ht="26.25" customHeight="1">
      <c r="A10" s="263">
        <v>4</v>
      </c>
      <c r="B10" s="841" t="s">
        <v>394</v>
      </c>
      <c r="C10" s="842"/>
      <c r="D10" s="842"/>
      <c r="E10" s="842"/>
      <c r="F10" s="842"/>
      <c r="G10" s="842"/>
      <c r="H10" s="842"/>
      <c r="I10" s="842"/>
      <c r="J10" s="842"/>
      <c r="K10" s="842"/>
      <c r="L10" s="842"/>
      <c r="M10" s="842"/>
      <c r="N10" s="842"/>
      <c r="O10" s="842"/>
      <c r="P10" s="843"/>
      <c r="Q10" s="844">
        <v>17</v>
      </c>
      <c r="R10" s="845"/>
      <c r="S10" s="845"/>
      <c r="T10" s="845"/>
      <c r="U10" s="845"/>
      <c r="V10" s="845">
        <v>16</v>
      </c>
      <c r="W10" s="845"/>
      <c r="X10" s="845"/>
      <c r="Y10" s="845"/>
      <c r="Z10" s="845"/>
      <c r="AA10" s="845">
        <v>1</v>
      </c>
      <c r="AB10" s="845"/>
      <c r="AC10" s="845"/>
      <c r="AD10" s="845"/>
      <c r="AE10" s="846"/>
      <c r="AF10" s="847">
        <v>1</v>
      </c>
      <c r="AG10" s="848"/>
      <c r="AH10" s="848"/>
      <c r="AI10" s="848"/>
      <c r="AJ10" s="849"/>
      <c r="AK10" s="850" t="s">
        <v>596</v>
      </c>
      <c r="AL10" s="851"/>
      <c r="AM10" s="851"/>
      <c r="AN10" s="851"/>
      <c r="AO10" s="851"/>
      <c r="AP10" s="851" t="s">
        <v>596</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395</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396</v>
      </c>
      <c r="B23" s="876" t="s">
        <v>397</v>
      </c>
      <c r="C23" s="877"/>
      <c r="D23" s="877"/>
      <c r="E23" s="877"/>
      <c r="F23" s="877"/>
      <c r="G23" s="877"/>
      <c r="H23" s="877"/>
      <c r="I23" s="877"/>
      <c r="J23" s="877"/>
      <c r="K23" s="877"/>
      <c r="L23" s="877"/>
      <c r="M23" s="877"/>
      <c r="N23" s="877"/>
      <c r="O23" s="877"/>
      <c r="P23" s="878"/>
      <c r="Q23" s="879">
        <v>91203</v>
      </c>
      <c r="R23" s="880"/>
      <c r="S23" s="880"/>
      <c r="T23" s="880"/>
      <c r="U23" s="880"/>
      <c r="V23" s="880">
        <v>89462</v>
      </c>
      <c r="W23" s="880"/>
      <c r="X23" s="880"/>
      <c r="Y23" s="880"/>
      <c r="Z23" s="880"/>
      <c r="AA23" s="880">
        <v>1741</v>
      </c>
      <c r="AB23" s="880"/>
      <c r="AC23" s="880"/>
      <c r="AD23" s="880"/>
      <c r="AE23" s="881"/>
      <c r="AF23" s="882">
        <v>1127</v>
      </c>
      <c r="AG23" s="880"/>
      <c r="AH23" s="880"/>
      <c r="AI23" s="880"/>
      <c r="AJ23" s="883"/>
      <c r="AK23" s="884"/>
      <c r="AL23" s="885"/>
      <c r="AM23" s="885"/>
      <c r="AN23" s="885"/>
      <c r="AO23" s="885"/>
      <c r="AP23" s="880">
        <v>73619</v>
      </c>
      <c r="AQ23" s="880"/>
      <c r="AR23" s="880"/>
      <c r="AS23" s="880"/>
      <c r="AT23" s="880"/>
      <c r="AU23" s="886"/>
      <c r="AV23" s="886"/>
      <c r="AW23" s="886"/>
      <c r="AX23" s="886"/>
      <c r="AY23" s="887"/>
      <c r="AZ23" s="895" t="s">
        <v>128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399</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400</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374</v>
      </c>
      <c r="B26" s="827"/>
      <c r="C26" s="827"/>
      <c r="D26" s="827"/>
      <c r="E26" s="827"/>
      <c r="F26" s="827"/>
      <c r="G26" s="827"/>
      <c r="H26" s="827"/>
      <c r="I26" s="827"/>
      <c r="J26" s="827"/>
      <c r="K26" s="827"/>
      <c r="L26" s="827"/>
      <c r="M26" s="827"/>
      <c r="N26" s="827"/>
      <c r="O26" s="827"/>
      <c r="P26" s="828"/>
      <c r="Q26" s="803" t="s">
        <v>401</v>
      </c>
      <c r="R26" s="804"/>
      <c r="S26" s="804"/>
      <c r="T26" s="804"/>
      <c r="U26" s="805"/>
      <c r="V26" s="803" t="s">
        <v>402</v>
      </c>
      <c r="W26" s="804"/>
      <c r="X26" s="804"/>
      <c r="Y26" s="804"/>
      <c r="Z26" s="805"/>
      <c r="AA26" s="803" t="s">
        <v>403</v>
      </c>
      <c r="AB26" s="804"/>
      <c r="AC26" s="804"/>
      <c r="AD26" s="804"/>
      <c r="AE26" s="804"/>
      <c r="AF26" s="898" t="s">
        <v>404</v>
      </c>
      <c r="AG26" s="899"/>
      <c r="AH26" s="899"/>
      <c r="AI26" s="899"/>
      <c r="AJ26" s="900"/>
      <c r="AK26" s="804" t="s">
        <v>405</v>
      </c>
      <c r="AL26" s="804"/>
      <c r="AM26" s="804"/>
      <c r="AN26" s="804"/>
      <c r="AO26" s="805"/>
      <c r="AP26" s="803" t="s">
        <v>406</v>
      </c>
      <c r="AQ26" s="804"/>
      <c r="AR26" s="804"/>
      <c r="AS26" s="804"/>
      <c r="AT26" s="805"/>
      <c r="AU26" s="803" t="s">
        <v>407</v>
      </c>
      <c r="AV26" s="804"/>
      <c r="AW26" s="804"/>
      <c r="AX26" s="804"/>
      <c r="AY26" s="805"/>
      <c r="AZ26" s="803" t="s">
        <v>408</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409</v>
      </c>
      <c r="C28" s="818"/>
      <c r="D28" s="818"/>
      <c r="E28" s="818"/>
      <c r="F28" s="818"/>
      <c r="G28" s="818"/>
      <c r="H28" s="818"/>
      <c r="I28" s="818"/>
      <c r="J28" s="818"/>
      <c r="K28" s="818"/>
      <c r="L28" s="818"/>
      <c r="M28" s="818"/>
      <c r="N28" s="818"/>
      <c r="O28" s="818"/>
      <c r="P28" s="819"/>
      <c r="Q28" s="908">
        <v>13301</v>
      </c>
      <c r="R28" s="909"/>
      <c r="S28" s="909"/>
      <c r="T28" s="909"/>
      <c r="U28" s="909"/>
      <c r="V28" s="909">
        <v>13209</v>
      </c>
      <c r="W28" s="909"/>
      <c r="X28" s="909"/>
      <c r="Y28" s="909"/>
      <c r="Z28" s="909"/>
      <c r="AA28" s="909">
        <v>92</v>
      </c>
      <c r="AB28" s="909"/>
      <c r="AC28" s="909"/>
      <c r="AD28" s="909"/>
      <c r="AE28" s="910"/>
      <c r="AF28" s="911">
        <v>92</v>
      </c>
      <c r="AG28" s="909"/>
      <c r="AH28" s="909"/>
      <c r="AI28" s="909"/>
      <c r="AJ28" s="912"/>
      <c r="AK28" s="913">
        <v>1365</v>
      </c>
      <c r="AL28" s="904"/>
      <c r="AM28" s="904"/>
      <c r="AN28" s="904"/>
      <c r="AO28" s="904"/>
      <c r="AP28" s="904" t="s">
        <v>596</v>
      </c>
      <c r="AQ28" s="904"/>
      <c r="AR28" s="904"/>
      <c r="AS28" s="904"/>
      <c r="AT28" s="904"/>
      <c r="AU28" s="904" t="s">
        <v>596</v>
      </c>
      <c r="AV28" s="904"/>
      <c r="AW28" s="904"/>
      <c r="AX28" s="904"/>
      <c r="AY28" s="904"/>
      <c r="AZ28" s="905" t="s">
        <v>596</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410</v>
      </c>
      <c r="C29" s="842"/>
      <c r="D29" s="842"/>
      <c r="E29" s="842"/>
      <c r="F29" s="842"/>
      <c r="G29" s="842"/>
      <c r="H29" s="842"/>
      <c r="I29" s="842"/>
      <c r="J29" s="842"/>
      <c r="K29" s="842"/>
      <c r="L29" s="842"/>
      <c r="M29" s="842"/>
      <c r="N29" s="842"/>
      <c r="O29" s="842"/>
      <c r="P29" s="843"/>
      <c r="Q29" s="844">
        <v>15032</v>
      </c>
      <c r="R29" s="845"/>
      <c r="S29" s="845"/>
      <c r="T29" s="845"/>
      <c r="U29" s="845"/>
      <c r="V29" s="845">
        <v>14977</v>
      </c>
      <c r="W29" s="845"/>
      <c r="X29" s="845"/>
      <c r="Y29" s="845"/>
      <c r="Z29" s="845"/>
      <c r="AA29" s="845">
        <v>55</v>
      </c>
      <c r="AB29" s="845"/>
      <c r="AC29" s="845"/>
      <c r="AD29" s="845"/>
      <c r="AE29" s="846"/>
      <c r="AF29" s="847">
        <v>55</v>
      </c>
      <c r="AG29" s="848"/>
      <c r="AH29" s="848"/>
      <c r="AI29" s="848"/>
      <c r="AJ29" s="849"/>
      <c r="AK29" s="916">
        <v>2480</v>
      </c>
      <c r="AL29" s="917"/>
      <c r="AM29" s="917"/>
      <c r="AN29" s="917"/>
      <c r="AO29" s="917"/>
      <c r="AP29" s="917" t="s">
        <v>596</v>
      </c>
      <c r="AQ29" s="917"/>
      <c r="AR29" s="917"/>
      <c r="AS29" s="917"/>
      <c r="AT29" s="917"/>
      <c r="AU29" s="917" t="s">
        <v>596</v>
      </c>
      <c r="AV29" s="917"/>
      <c r="AW29" s="917"/>
      <c r="AX29" s="917"/>
      <c r="AY29" s="917"/>
      <c r="AZ29" s="918" t="s">
        <v>596</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411</v>
      </c>
      <c r="C30" s="842"/>
      <c r="D30" s="842"/>
      <c r="E30" s="842"/>
      <c r="F30" s="842"/>
      <c r="G30" s="842"/>
      <c r="H30" s="842"/>
      <c r="I30" s="842"/>
      <c r="J30" s="842"/>
      <c r="K30" s="842"/>
      <c r="L30" s="842"/>
      <c r="M30" s="842"/>
      <c r="N30" s="842"/>
      <c r="O30" s="842"/>
      <c r="P30" s="843"/>
      <c r="Q30" s="844">
        <v>1926</v>
      </c>
      <c r="R30" s="845"/>
      <c r="S30" s="845"/>
      <c r="T30" s="845"/>
      <c r="U30" s="845"/>
      <c r="V30" s="845">
        <v>1881</v>
      </c>
      <c r="W30" s="845"/>
      <c r="X30" s="845"/>
      <c r="Y30" s="845"/>
      <c r="Z30" s="845"/>
      <c r="AA30" s="845">
        <v>45</v>
      </c>
      <c r="AB30" s="845"/>
      <c r="AC30" s="845"/>
      <c r="AD30" s="845"/>
      <c r="AE30" s="846"/>
      <c r="AF30" s="847">
        <v>45</v>
      </c>
      <c r="AG30" s="848"/>
      <c r="AH30" s="848"/>
      <c r="AI30" s="848"/>
      <c r="AJ30" s="849"/>
      <c r="AK30" s="916">
        <v>513</v>
      </c>
      <c r="AL30" s="917"/>
      <c r="AM30" s="917"/>
      <c r="AN30" s="917"/>
      <c r="AO30" s="917"/>
      <c r="AP30" s="917" t="s">
        <v>596</v>
      </c>
      <c r="AQ30" s="917"/>
      <c r="AR30" s="917"/>
      <c r="AS30" s="917"/>
      <c r="AT30" s="917"/>
      <c r="AU30" s="917" t="s">
        <v>596</v>
      </c>
      <c r="AV30" s="917"/>
      <c r="AW30" s="917"/>
      <c r="AX30" s="917"/>
      <c r="AY30" s="917"/>
      <c r="AZ30" s="918" t="s">
        <v>596</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412</v>
      </c>
      <c r="C31" s="842"/>
      <c r="D31" s="842"/>
      <c r="E31" s="842"/>
      <c r="F31" s="842"/>
      <c r="G31" s="842"/>
      <c r="H31" s="842"/>
      <c r="I31" s="842"/>
      <c r="J31" s="842"/>
      <c r="K31" s="842"/>
      <c r="L31" s="842"/>
      <c r="M31" s="842"/>
      <c r="N31" s="842"/>
      <c r="O31" s="842"/>
      <c r="P31" s="843"/>
      <c r="Q31" s="844">
        <v>36</v>
      </c>
      <c r="R31" s="845"/>
      <c r="S31" s="845"/>
      <c r="T31" s="845"/>
      <c r="U31" s="845"/>
      <c r="V31" s="845">
        <v>36</v>
      </c>
      <c r="W31" s="845"/>
      <c r="X31" s="845"/>
      <c r="Y31" s="845"/>
      <c r="Z31" s="845"/>
      <c r="AA31" s="845">
        <v>0</v>
      </c>
      <c r="AB31" s="845"/>
      <c r="AC31" s="845"/>
      <c r="AD31" s="845"/>
      <c r="AE31" s="846"/>
      <c r="AF31" s="847">
        <v>0</v>
      </c>
      <c r="AG31" s="848"/>
      <c r="AH31" s="848"/>
      <c r="AI31" s="848"/>
      <c r="AJ31" s="849"/>
      <c r="AK31" s="916">
        <v>22</v>
      </c>
      <c r="AL31" s="917"/>
      <c r="AM31" s="917"/>
      <c r="AN31" s="917"/>
      <c r="AO31" s="917"/>
      <c r="AP31" s="917">
        <v>94</v>
      </c>
      <c r="AQ31" s="917"/>
      <c r="AR31" s="917"/>
      <c r="AS31" s="917"/>
      <c r="AT31" s="917"/>
      <c r="AU31" s="917" t="s">
        <v>596</v>
      </c>
      <c r="AV31" s="917"/>
      <c r="AW31" s="917"/>
      <c r="AX31" s="917"/>
      <c r="AY31" s="917"/>
      <c r="AZ31" s="918" t="s">
        <v>596</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413</v>
      </c>
      <c r="C32" s="842"/>
      <c r="D32" s="842"/>
      <c r="E32" s="842"/>
      <c r="F32" s="842"/>
      <c r="G32" s="842"/>
      <c r="H32" s="842"/>
      <c r="I32" s="842"/>
      <c r="J32" s="842"/>
      <c r="K32" s="842"/>
      <c r="L32" s="842"/>
      <c r="M32" s="842"/>
      <c r="N32" s="842"/>
      <c r="O32" s="842"/>
      <c r="P32" s="843"/>
      <c r="Q32" s="844">
        <v>21419</v>
      </c>
      <c r="R32" s="845"/>
      <c r="S32" s="845"/>
      <c r="T32" s="845"/>
      <c r="U32" s="845"/>
      <c r="V32" s="845">
        <v>22448</v>
      </c>
      <c r="W32" s="845"/>
      <c r="X32" s="845"/>
      <c r="Y32" s="845"/>
      <c r="Z32" s="845"/>
      <c r="AA32" s="845">
        <v>-1028</v>
      </c>
      <c r="AB32" s="845"/>
      <c r="AC32" s="845"/>
      <c r="AD32" s="845"/>
      <c r="AE32" s="846"/>
      <c r="AF32" s="847">
        <v>-1028</v>
      </c>
      <c r="AG32" s="848"/>
      <c r="AH32" s="848"/>
      <c r="AI32" s="848"/>
      <c r="AJ32" s="849"/>
      <c r="AK32" s="916" t="s">
        <v>596</v>
      </c>
      <c r="AL32" s="917"/>
      <c r="AM32" s="917"/>
      <c r="AN32" s="917"/>
      <c r="AO32" s="917"/>
      <c r="AP32" s="917" t="s">
        <v>596</v>
      </c>
      <c r="AQ32" s="917"/>
      <c r="AR32" s="917"/>
      <c r="AS32" s="917"/>
      <c r="AT32" s="917"/>
      <c r="AU32" s="917" t="s">
        <v>596</v>
      </c>
      <c r="AV32" s="917"/>
      <c r="AW32" s="917"/>
      <c r="AX32" s="917"/>
      <c r="AY32" s="917"/>
      <c r="AZ32" s="918" t="s">
        <v>596</v>
      </c>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414</v>
      </c>
      <c r="C33" s="842"/>
      <c r="D33" s="842"/>
      <c r="E33" s="842"/>
      <c r="F33" s="842"/>
      <c r="G33" s="842"/>
      <c r="H33" s="842"/>
      <c r="I33" s="842"/>
      <c r="J33" s="842"/>
      <c r="K33" s="842"/>
      <c r="L33" s="842"/>
      <c r="M33" s="842"/>
      <c r="N33" s="842"/>
      <c r="O33" s="842"/>
      <c r="P33" s="843"/>
      <c r="Q33" s="844">
        <v>2000</v>
      </c>
      <c r="R33" s="845"/>
      <c r="S33" s="845"/>
      <c r="T33" s="845"/>
      <c r="U33" s="845"/>
      <c r="V33" s="845">
        <v>2102</v>
      </c>
      <c r="W33" s="845"/>
      <c r="X33" s="845"/>
      <c r="Y33" s="845"/>
      <c r="Z33" s="845"/>
      <c r="AA33" s="845">
        <v>-103</v>
      </c>
      <c r="AB33" s="845"/>
      <c r="AC33" s="845"/>
      <c r="AD33" s="845"/>
      <c r="AE33" s="846"/>
      <c r="AF33" s="847">
        <v>1435</v>
      </c>
      <c r="AG33" s="848"/>
      <c r="AH33" s="848"/>
      <c r="AI33" s="848"/>
      <c r="AJ33" s="849"/>
      <c r="AK33" s="916">
        <v>392</v>
      </c>
      <c r="AL33" s="917"/>
      <c r="AM33" s="917"/>
      <c r="AN33" s="917"/>
      <c r="AO33" s="917"/>
      <c r="AP33" s="917">
        <v>8325</v>
      </c>
      <c r="AQ33" s="917"/>
      <c r="AR33" s="917"/>
      <c r="AS33" s="917"/>
      <c r="AT33" s="917"/>
      <c r="AU33" s="917">
        <v>283</v>
      </c>
      <c r="AV33" s="917"/>
      <c r="AW33" s="917"/>
      <c r="AX33" s="917"/>
      <c r="AY33" s="917"/>
      <c r="AZ33" s="918" t="s">
        <v>596</v>
      </c>
      <c r="BA33" s="918"/>
      <c r="BB33" s="918"/>
      <c r="BC33" s="918"/>
      <c r="BD33" s="918"/>
      <c r="BE33" s="914" t="s">
        <v>415</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416</v>
      </c>
      <c r="C34" s="842"/>
      <c r="D34" s="842"/>
      <c r="E34" s="842"/>
      <c r="F34" s="842"/>
      <c r="G34" s="842"/>
      <c r="H34" s="842"/>
      <c r="I34" s="842"/>
      <c r="J34" s="842"/>
      <c r="K34" s="842"/>
      <c r="L34" s="842"/>
      <c r="M34" s="842"/>
      <c r="N34" s="842"/>
      <c r="O34" s="842"/>
      <c r="P34" s="843"/>
      <c r="Q34" s="844">
        <v>54</v>
      </c>
      <c r="R34" s="845"/>
      <c r="S34" s="845"/>
      <c r="T34" s="845"/>
      <c r="U34" s="845"/>
      <c r="V34" s="845">
        <v>50</v>
      </c>
      <c r="W34" s="845"/>
      <c r="X34" s="845"/>
      <c r="Y34" s="845"/>
      <c r="Z34" s="845"/>
      <c r="AA34" s="845">
        <v>5</v>
      </c>
      <c r="AB34" s="845"/>
      <c r="AC34" s="845"/>
      <c r="AD34" s="845"/>
      <c r="AE34" s="846"/>
      <c r="AF34" s="847">
        <v>24</v>
      </c>
      <c r="AG34" s="848"/>
      <c r="AH34" s="848"/>
      <c r="AI34" s="848"/>
      <c r="AJ34" s="849"/>
      <c r="AK34" s="916">
        <v>42</v>
      </c>
      <c r="AL34" s="917"/>
      <c r="AM34" s="917"/>
      <c r="AN34" s="917"/>
      <c r="AO34" s="917"/>
      <c r="AP34" s="917" t="s">
        <v>596</v>
      </c>
      <c r="AQ34" s="917"/>
      <c r="AR34" s="917"/>
      <c r="AS34" s="917"/>
      <c r="AT34" s="917"/>
      <c r="AU34" s="917" t="s">
        <v>596</v>
      </c>
      <c r="AV34" s="917"/>
      <c r="AW34" s="917"/>
      <c r="AX34" s="917"/>
      <c r="AY34" s="917"/>
      <c r="AZ34" s="918" t="s">
        <v>596</v>
      </c>
      <c r="BA34" s="918"/>
      <c r="BB34" s="918"/>
      <c r="BC34" s="918"/>
      <c r="BD34" s="918"/>
      <c r="BE34" s="914" t="s">
        <v>415</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t="s">
        <v>417</v>
      </c>
      <c r="C35" s="842"/>
      <c r="D35" s="842"/>
      <c r="E35" s="842"/>
      <c r="F35" s="842"/>
      <c r="G35" s="842"/>
      <c r="H35" s="842"/>
      <c r="I35" s="842"/>
      <c r="J35" s="842"/>
      <c r="K35" s="842"/>
      <c r="L35" s="842"/>
      <c r="M35" s="842"/>
      <c r="N35" s="842"/>
      <c r="O35" s="842"/>
      <c r="P35" s="843"/>
      <c r="Q35" s="844">
        <v>475</v>
      </c>
      <c r="R35" s="845"/>
      <c r="S35" s="845"/>
      <c r="T35" s="845"/>
      <c r="U35" s="845"/>
      <c r="V35" s="845">
        <v>518</v>
      </c>
      <c r="W35" s="845"/>
      <c r="X35" s="845"/>
      <c r="Y35" s="845"/>
      <c r="Z35" s="845"/>
      <c r="AA35" s="845">
        <v>-43</v>
      </c>
      <c r="AB35" s="845"/>
      <c r="AC35" s="845"/>
      <c r="AD35" s="845"/>
      <c r="AE35" s="846"/>
      <c r="AF35" s="847">
        <v>5</v>
      </c>
      <c r="AG35" s="848"/>
      <c r="AH35" s="848"/>
      <c r="AI35" s="848"/>
      <c r="AJ35" s="849"/>
      <c r="AK35" s="916">
        <v>324</v>
      </c>
      <c r="AL35" s="917"/>
      <c r="AM35" s="917"/>
      <c r="AN35" s="917"/>
      <c r="AO35" s="917"/>
      <c r="AP35" s="917">
        <v>3246</v>
      </c>
      <c r="AQ35" s="917"/>
      <c r="AR35" s="917"/>
      <c r="AS35" s="917"/>
      <c r="AT35" s="917"/>
      <c r="AU35" s="917">
        <v>1623</v>
      </c>
      <c r="AV35" s="917"/>
      <c r="AW35" s="917"/>
      <c r="AX35" s="917"/>
      <c r="AY35" s="917"/>
      <c r="AZ35" s="918" t="s">
        <v>596</v>
      </c>
      <c r="BA35" s="918"/>
      <c r="BB35" s="918"/>
      <c r="BC35" s="918"/>
      <c r="BD35" s="918"/>
      <c r="BE35" s="914" t="s">
        <v>418</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t="s">
        <v>419</v>
      </c>
      <c r="C36" s="842"/>
      <c r="D36" s="842"/>
      <c r="E36" s="842"/>
      <c r="F36" s="842"/>
      <c r="G36" s="842"/>
      <c r="H36" s="842"/>
      <c r="I36" s="842"/>
      <c r="J36" s="842"/>
      <c r="K36" s="842"/>
      <c r="L36" s="842"/>
      <c r="M36" s="842"/>
      <c r="N36" s="842"/>
      <c r="O36" s="842"/>
      <c r="P36" s="843"/>
      <c r="Q36" s="844">
        <v>1997</v>
      </c>
      <c r="R36" s="845"/>
      <c r="S36" s="845"/>
      <c r="T36" s="845"/>
      <c r="U36" s="845"/>
      <c r="V36" s="845">
        <v>1822</v>
      </c>
      <c r="W36" s="845"/>
      <c r="X36" s="845"/>
      <c r="Y36" s="845"/>
      <c r="Z36" s="845"/>
      <c r="AA36" s="845">
        <v>175</v>
      </c>
      <c r="AB36" s="845"/>
      <c r="AC36" s="845"/>
      <c r="AD36" s="845"/>
      <c r="AE36" s="846"/>
      <c r="AF36" s="847">
        <v>1024</v>
      </c>
      <c r="AG36" s="848"/>
      <c r="AH36" s="848"/>
      <c r="AI36" s="848"/>
      <c r="AJ36" s="849"/>
      <c r="AK36" s="916">
        <v>493</v>
      </c>
      <c r="AL36" s="917"/>
      <c r="AM36" s="917"/>
      <c r="AN36" s="917"/>
      <c r="AO36" s="917"/>
      <c r="AP36" s="917">
        <v>10849</v>
      </c>
      <c r="AQ36" s="917"/>
      <c r="AR36" s="917"/>
      <c r="AS36" s="917"/>
      <c r="AT36" s="917"/>
      <c r="AU36" s="917">
        <v>5490</v>
      </c>
      <c r="AV36" s="917"/>
      <c r="AW36" s="917"/>
      <c r="AX36" s="917"/>
      <c r="AY36" s="917"/>
      <c r="AZ36" s="918" t="s">
        <v>596</v>
      </c>
      <c r="BA36" s="918"/>
      <c r="BB36" s="918"/>
      <c r="BC36" s="918"/>
      <c r="BD36" s="918"/>
      <c r="BE36" s="914" t="s">
        <v>415</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t="s">
        <v>420</v>
      </c>
      <c r="C37" s="842"/>
      <c r="D37" s="842"/>
      <c r="E37" s="842"/>
      <c r="F37" s="842"/>
      <c r="G37" s="842"/>
      <c r="H37" s="842"/>
      <c r="I37" s="842"/>
      <c r="J37" s="842"/>
      <c r="K37" s="842"/>
      <c r="L37" s="842"/>
      <c r="M37" s="842"/>
      <c r="N37" s="842"/>
      <c r="O37" s="842"/>
      <c r="P37" s="843"/>
      <c r="Q37" s="844">
        <v>2181</v>
      </c>
      <c r="R37" s="845"/>
      <c r="S37" s="845"/>
      <c r="T37" s="845"/>
      <c r="U37" s="845"/>
      <c r="V37" s="845">
        <v>2058</v>
      </c>
      <c r="W37" s="845"/>
      <c r="X37" s="845"/>
      <c r="Y37" s="845"/>
      <c r="Z37" s="845"/>
      <c r="AA37" s="845">
        <v>122</v>
      </c>
      <c r="AB37" s="845"/>
      <c r="AC37" s="845"/>
      <c r="AD37" s="845"/>
      <c r="AE37" s="846"/>
      <c r="AF37" s="847">
        <v>122</v>
      </c>
      <c r="AG37" s="848"/>
      <c r="AH37" s="848"/>
      <c r="AI37" s="848"/>
      <c r="AJ37" s="849"/>
      <c r="AK37" s="916">
        <v>3</v>
      </c>
      <c r="AL37" s="917"/>
      <c r="AM37" s="917"/>
      <c r="AN37" s="917"/>
      <c r="AO37" s="917"/>
      <c r="AP37" s="917">
        <v>2823</v>
      </c>
      <c r="AQ37" s="917"/>
      <c r="AR37" s="917"/>
      <c r="AS37" s="917"/>
      <c r="AT37" s="917"/>
      <c r="AU37" s="917">
        <v>604</v>
      </c>
      <c r="AV37" s="917"/>
      <c r="AW37" s="917"/>
      <c r="AX37" s="917"/>
      <c r="AY37" s="917"/>
      <c r="AZ37" s="918" t="s">
        <v>596</v>
      </c>
      <c r="BA37" s="918"/>
      <c r="BB37" s="918"/>
      <c r="BC37" s="918"/>
      <c r="BD37" s="918"/>
      <c r="BE37" s="914" t="s">
        <v>421</v>
      </c>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t="s">
        <v>422</v>
      </c>
      <c r="C38" s="842"/>
      <c r="D38" s="842"/>
      <c r="E38" s="842"/>
      <c r="F38" s="842"/>
      <c r="G38" s="842"/>
      <c r="H38" s="842"/>
      <c r="I38" s="842"/>
      <c r="J38" s="842"/>
      <c r="K38" s="842"/>
      <c r="L38" s="842"/>
      <c r="M38" s="842"/>
      <c r="N38" s="842"/>
      <c r="O38" s="842"/>
      <c r="P38" s="843"/>
      <c r="Q38" s="844">
        <v>23</v>
      </c>
      <c r="R38" s="845"/>
      <c r="S38" s="845"/>
      <c r="T38" s="845"/>
      <c r="U38" s="845"/>
      <c r="V38" s="845">
        <v>23</v>
      </c>
      <c r="W38" s="845"/>
      <c r="X38" s="845"/>
      <c r="Y38" s="845"/>
      <c r="Z38" s="845"/>
      <c r="AA38" s="845">
        <v>0</v>
      </c>
      <c r="AB38" s="845"/>
      <c r="AC38" s="845"/>
      <c r="AD38" s="845"/>
      <c r="AE38" s="846"/>
      <c r="AF38" s="847">
        <v>0</v>
      </c>
      <c r="AG38" s="848"/>
      <c r="AH38" s="848"/>
      <c r="AI38" s="848"/>
      <c r="AJ38" s="849"/>
      <c r="AK38" s="916">
        <v>18</v>
      </c>
      <c r="AL38" s="917"/>
      <c r="AM38" s="917"/>
      <c r="AN38" s="917"/>
      <c r="AO38" s="917"/>
      <c r="AP38" s="917">
        <v>102</v>
      </c>
      <c r="AQ38" s="917"/>
      <c r="AR38" s="917"/>
      <c r="AS38" s="917"/>
      <c r="AT38" s="917"/>
      <c r="AU38" s="917">
        <v>101</v>
      </c>
      <c r="AV38" s="917"/>
      <c r="AW38" s="917"/>
      <c r="AX38" s="917"/>
      <c r="AY38" s="917"/>
      <c r="AZ38" s="918"/>
      <c r="BA38" s="918"/>
      <c r="BB38" s="918"/>
      <c r="BC38" s="918"/>
      <c r="BD38" s="918"/>
      <c r="BE38" s="914" t="s">
        <v>421</v>
      </c>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t="s">
        <v>423</v>
      </c>
      <c r="C39" s="842"/>
      <c r="D39" s="842"/>
      <c r="E39" s="842"/>
      <c r="F39" s="842"/>
      <c r="G39" s="842"/>
      <c r="H39" s="842"/>
      <c r="I39" s="842"/>
      <c r="J39" s="842"/>
      <c r="K39" s="842"/>
      <c r="L39" s="842"/>
      <c r="M39" s="842"/>
      <c r="N39" s="842"/>
      <c r="O39" s="842"/>
      <c r="P39" s="843"/>
      <c r="Q39" s="844">
        <v>131</v>
      </c>
      <c r="R39" s="845"/>
      <c r="S39" s="845"/>
      <c r="T39" s="845"/>
      <c r="U39" s="845"/>
      <c r="V39" s="845">
        <v>3</v>
      </c>
      <c r="W39" s="845"/>
      <c r="X39" s="845"/>
      <c r="Y39" s="845"/>
      <c r="Z39" s="845"/>
      <c r="AA39" s="845">
        <v>128</v>
      </c>
      <c r="AB39" s="845"/>
      <c r="AC39" s="845"/>
      <c r="AD39" s="845"/>
      <c r="AE39" s="846"/>
      <c r="AF39" s="847">
        <v>128</v>
      </c>
      <c r="AG39" s="848"/>
      <c r="AH39" s="848"/>
      <c r="AI39" s="848"/>
      <c r="AJ39" s="849"/>
      <c r="AK39" s="916" t="s">
        <v>596</v>
      </c>
      <c r="AL39" s="917"/>
      <c r="AM39" s="917"/>
      <c r="AN39" s="917"/>
      <c r="AO39" s="917"/>
      <c r="AP39" s="917" t="s">
        <v>596</v>
      </c>
      <c r="AQ39" s="917"/>
      <c r="AR39" s="917"/>
      <c r="AS39" s="917"/>
      <c r="AT39" s="917"/>
      <c r="AU39" s="917" t="s">
        <v>596</v>
      </c>
      <c r="AV39" s="917"/>
      <c r="AW39" s="917"/>
      <c r="AX39" s="917"/>
      <c r="AY39" s="917"/>
      <c r="AZ39" s="918" t="s">
        <v>596</v>
      </c>
      <c r="BA39" s="918"/>
      <c r="BB39" s="918"/>
      <c r="BC39" s="918"/>
      <c r="BD39" s="918"/>
      <c r="BE39" s="914" t="s">
        <v>421</v>
      </c>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424</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396</v>
      </c>
      <c r="B63" s="876" t="s">
        <v>425</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1902</v>
      </c>
      <c r="AG63" s="928"/>
      <c r="AH63" s="928"/>
      <c r="AI63" s="928"/>
      <c r="AJ63" s="929"/>
      <c r="AK63" s="930"/>
      <c r="AL63" s="925"/>
      <c r="AM63" s="925"/>
      <c r="AN63" s="925"/>
      <c r="AO63" s="925"/>
      <c r="AP63" s="928">
        <v>25439</v>
      </c>
      <c r="AQ63" s="928"/>
      <c r="AR63" s="928"/>
      <c r="AS63" s="928"/>
      <c r="AT63" s="928"/>
      <c r="AU63" s="928">
        <v>8101</v>
      </c>
      <c r="AV63" s="928"/>
      <c r="AW63" s="928"/>
      <c r="AX63" s="928"/>
      <c r="AY63" s="928"/>
      <c r="AZ63" s="932"/>
      <c r="BA63" s="932"/>
      <c r="BB63" s="932"/>
      <c r="BC63" s="932"/>
      <c r="BD63" s="932"/>
      <c r="BE63" s="933"/>
      <c r="BF63" s="933"/>
      <c r="BG63" s="933"/>
      <c r="BH63" s="933"/>
      <c r="BI63" s="934"/>
      <c r="BJ63" s="935" t="s">
        <v>398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426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427</v>
      </c>
      <c r="B66" s="827"/>
      <c r="C66" s="827"/>
      <c r="D66" s="827"/>
      <c r="E66" s="827"/>
      <c r="F66" s="827"/>
      <c r="G66" s="827"/>
      <c r="H66" s="827"/>
      <c r="I66" s="827"/>
      <c r="J66" s="827"/>
      <c r="K66" s="827"/>
      <c r="L66" s="827"/>
      <c r="M66" s="827"/>
      <c r="N66" s="827"/>
      <c r="O66" s="827"/>
      <c r="P66" s="828"/>
      <c r="Q66" s="803" t="s">
        <v>428</v>
      </c>
      <c r="R66" s="804"/>
      <c r="S66" s="804"/>
      <c r="T66" s="804"/>
      <c r="U66" s="805"/>
      <c r="V66" s="803" t="s">
        <v>402</v>
      </c>
      <c r="W66" s="804"/>
      <c r="X66" s="804"/>
      <c r="Y66" s="804"/>
      <c r="Z66" s="805"/>
      <c r="AA66" s="803" t="s">
        <v>403</v>
      </c>
      <c r="AB66" s="804"/>
      <c r="AC66" s="804"/>
      <c r="AD66" s="804"/>
      <c r="AE66" s="805"/>
      <c r="AF66" s="938" t="s">
        <v>404</v>
      </c>
      <c r="AG66" s="899"/>
      <c r="AH66" s="899"/>
      <c r="AI66" s="899"/>
      <c r="AJ66" s="939"/>
      <c r="AK66" s="803" t="s">
        <v>405</v>
      </c>
      <c r="AL66" s="827"/>
      <c r="AM66" s="827"/>
      <c r="AN66" s="827"/>
      <c r="AO66" s="828"/>
      <c r="AP66" s="803" t="s">
        <v>406</v>
      </c>
      <c r="AQ66" s="804"/>
      <c r="AR66" s="804"/>
      <c r="AS66" s="804"/>
      <c r="AT66" s="805"/>
      <c r="AU66" s="803" t="s">
        <v>429</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597</v>
      </c>
      <c r="C68" s="956"/>
      <c r="D68" s="956"/>
      <c r="E68" s="956"/>
      <c r="F68" s="956"/>
      <c r="G68" s="956"/>
      <c r="H68" s="956"/>
      <c r="I68" s="956"/>
      <c r="J68" s="956"/>
      <c r="K68" s="956"/>
      <c r="L68" s="956"/>
      <c r="M68" s="956"/>
      <c r="N68" s="956"/>
      <c r="O68" s="956"/>
      <c r="P68" s="957"/>
      <c r="Q68" s="958">
        <v>10665</v>
      </c>
      <c r="R68" s="952"/>
      <c r="S68" s="952"/>
      <c r="T68" s="952"/>
      <c r="U68" s="952"/>
      <c r="V68" s="952">
        <v>10638</v>
      </c>
      <c r="W68" s="952"/>
      <c r="X68" s="952"/>
      <c r="Y68" s="952"/>
      <c r="Z68" s="952"/>
      <c r="AA68" s="952">
        <v>27</v>
      </c>
      <c r="AB68" s="952"/>
      <c r="AC68" s="952"/>
      <c r="AD68" s="952"/>
      <c r="AE68" s="952"/>
      <c r="AF68" s="952">
        <v>27</v>
      </c>
      <c r="AG68" s="952"/>
      <c r="AH68" s="952"/>
      <c r="AI68" s="952"/>
      <c r="AJ68" s="952"/>
      <c r="AK68" s="952" t="s">
        <v>525</v>
      </c>
      <c r="AL68" s="952"/>
      <c r="AM68" s="952"/>
      <c r="AN68" s="952"/>
      <c r="AO68" s="952"/>
      <c r="AP68" s="952" t="s">
        <v>525</v>
      </c>
      <c r="AQ68" s="952"/>
      <c r="AR68" s="952"/>
      <c r="AS68" s="952"/>
      <c r="AT68" s="952"/>
      <c r="AU68" s="952" t="s">
        <v>525</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598</v>
      </c>
      <c r="C69" s="960"/>
      <c r="D69" s="960"/>
      <c r="E69" s="960"/>
      <c r="F69" s="960"/>
      <c r="G69" s="960"/>
      <c r="H69" s="960"/>
      <c r="I69" s="960"/>
      <c r="J69" s="960"/>
      <c r="K69" s="960"/>
      <c r="L69" s="960"/>
      <c r="M69" s="960"/>
      <c r="N69" s="960"/>
      <c r="O69" s="960"/>
      <c r="P69" s="961"/>
      <c r="Q69" s="962">
        <v>60</v>
      </c>
      <c r="R69" s="917"/>
      <c r="S69" s="917"/>
      <c r="T69" s="917"/>
      <c r="U69" s="917"/>
      <c r="V69" s="917">
        <v>60</v>
      </c>
      <c r="W69" s="917"/>
      <c r="X69" s="917"/>
      <c r="Y69" s="917"/>
      <c r="Z69" s="917"/>
      <c r="AA69" s="917" t="s">
        <v>525</v>
      </c>
      <c r="AB69" s="917"/>
      <c r="AC69" s="917"/>
      <c r="AD69" s="917"/>
      <c r="AE69" s="917"/>
      <c r="AF69" s="917" t="s">
        <v>525</v>
      </c>
      <c r="AG69" s="917"/>
      <c r="AH69" s="917"/>
      <c r="AI69" s="917"/>
      <c r="AJ69" s="917"/>
      <c r="AK69" s="917" t="s">
        <v>525</v>
      </c>
      <c r="AL69" s="917"/>
      <c r="AM69" s="917"/>
      <c r="AN69" s="917"/>
      <c r="AO69" s="917"/>
      <c r="AP69" s="917" t="s">
        <v>525</v>
      </c>
      <c r="AQ69" s="917"/>
      <c r="AR69" s="917"/>
      <c r="AS69" s="917"/>
      <c r="AT69" s="917"/>
      <c r="AU69" s="917" t="s">
        <v>525</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599</v>
      </c>
      <c r="C70" s="960"/>
      <c r="D70" s="960"/>
      <c r="E70" s="960"/>
      <c r="F70" s="960"/>
      <c r="G70" s="960"/>
      <c r="H70" s="960"/>
      <c r="I70" s="960"/>
      <c r="J70" s="960"/>
      <c r="K70" s="960"/>
      <c r="L70" s="960"/>
      <c r="M70" s="960"/>
      <c r="N70" s="960"/>
      <c r="O70" s="960"/>
      <c r="P70" s="961"/>
      <c r="Q70" s="962">
        <v>4194</v>
      </c>
      <c r="R70" s="917"/>
      <c r="S70" s="917"/>
      <c r="T70" s="917"/>
      <c r="U70" s="917"/>
      <c r="V70" s="917">
        <v>4123</v>
      </c>
      <c r="W70" s="917"/>
      <c r="X70" s="917"/>
      <c r="Y70" s="917"/>
      <c r="Z70" s="917"/>
      <c r="AA70" s="917">
        <v>71</v>
      </c>
      <c r="AB70" s="917"/>
      <c r="AC70" s="917"/>
      <c r="AD70" s="917"/>
      <c r="AE70" s="917"/>
      <c r="AF70" s="917">
        <v>71</v>
      </c>
      <c r="AG70" s="917"/>
      <c r="AH70" s="917"/>
      <c r="AI70" s="917"/>
      <c r="AJ70" s="917"/>
      <c r="AK70" s="917">
        <v>267</v>
      </c>
      <c r="AL70" s="917"/>
      <c r="AM70" s="917"/>
      <c r="AN70" s="917"/>
      <c r="AO70" s="917"/>
      <c r="AP70" s="917">
        <v>2897</v>
      </c>
      <c r="AQ70" s="917"/>
      <c r="AR70" s="917"/>
      <c r="AS70" s="917"/>
      <c r="AT70" s="917"/>
      <c r="AU70" s="917" t="s">
        <v>525</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600</v>
      </c>
      <c r="C71" s="960"/>
      <c r="D71" s="960"/>
      <c r="E71" s="960"/>
      <c r="F71" s="960"/>
      <c r="G71" s="960"/>
      <c r="H71" s="960"/>
      <c r="I71" s="960"/>
      <c r="J71" s="960"/>
      <c r="K71" s="960"/>
      <c r="L71" s="960"/>
      <c r="M71" s="960"/>
      <c r="N71" s="960"/>
      <c r="O71" s="960"/>
      <c r="P71" s="961"/>
      <c r="Q71" s="962">
        <v>236</v>
      </c>
      <c r="R71" s="917"/>
      <c r="S71" s="917"/>
      <c r="T71" s="917"/>
      <c r="U71" s="917"/>
      <c r="V71" s="917">
        <v>228</v>
      </c>
      <c r="W71" s="917"/>
      <c r="X71" s="917"/>
      <c r="Y71" s="917"/>
      <c r="Z71" s="917"/>
      <c r="AA71" s="917">
        <v>8</v>
      </c>
      <c r="AB71" s="917"/>
      <c r="AC71" s="917"/>
      <c r="AD71" s="917"/>
      <c r="AE71" s="917"/>
      <c r="AF71" s="917">
        <v>8</v>
      </c>
      <c r="AG71" s="917"/>
      <c r="AH71" s="917"/>
      <c r="AI71" s="917"/>
      <c r="AJ71" s="917"/>
      <c r="AK71" s="917">
        <v>45</v>
      </c>
      <c r="AL71" s="917"/>
      <c r="AM71" s="917"/>
      <c r="AN71" s="917"/>
      <c r="AO71" s="917"/>
      <c r="AP71" s="917" t="s">
        <v>525</v>
      </c>
      <c r="AQ71" s="917"/>
      <c r="AR71" s="917"/>
      <c r="AS71" s="917"/>
      <c r="AT71" s="917"/>
      <c r="AU71" s="917" t="s">
        <v>525</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601</v>
      </c>
      <c r="C72" s="960"/>
      <c r="D72" s="960"/>
      <c r="E72" s="960"/>
      <c r="F72" s="960"/>
      <c r="G72" s="960"/>
      <c r="H72" s="960"/>
      <c r="I72" s="960"/>
      <c r="J72" s="960"/>
      <c r="K72" s="960"/>
      <c r="L72" s="960"/>
      <c r="M72" s="960"/>
      <c r="N72" s="960"/>
      <c r="O72" s="960"/>
      <c r="P72" s="961"/>
      <c r="Q72" s="962">
        <v>65</v>
      </c>
      <c r="R72" s="917"/>
      <c r="S72" s="917"/>
      <c r="T72" s="917"/>
      <c r="U72" s="917"/>
      <c r="V72" s="917">
        <v>65</v>
      </c>
      <c r="W72" s="917"/>
      <c r="X72" s="917"/>
      <c r="Y72" s="917"/>
      <c r="Z72" s="917"/>
      <c r="AA72" s="917" t="s">
        <v>525</v>
      </c>
      <c r="AB72" s="917"/>
      <c r="AC72" s="917"/>
      <c r="AD72" s="917"/>
      <c r="AE72" s="917"/>
      <c r="AF72" s="917" t="s">
        <v>525</v>
      </c>
      <c r="AG72" s="917"/>
      <c r="AH72" s="917"/>
      <c r="AI72" s="917"/>
      <c r="AJ72" s="917"/>
      <c r="AK72" s="917" t="s">
        <v>525</v>
      </c>
      <c r="AL72" s="917"/>
      <c r="AM72" s="917"/>
      <c r="AN72" s="917"/>
      <c r="AO72" s="917"/>
      <c r="AP72" s="917" t="s">
        <v>525</v>
      </c>
      <c r="AQ72" s="917"/>
      <c r="AR72" s="917"/>
      <c r="AS72" s="917"/>
      <c r="AT72" s="917"/>
      <c r="AU72" s="917" t="s">
        <v>525</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602</v>
      </c>
      <c r="C73" s="960"/>
      <c r="D73" s="960"/>
      <c r="E73" s="960"/>
      <c r="F73" s="960"/>
      <c r="G73" s="960"/>
      <c r="H73" s="960"/>
      <c r="I73" s="960"/>
      <c r="J73" s="960"/>
      <c r="K73" s="960"/>
      <c r="L73" s="960"/>
      <c r="M73" s="960"/>
      <c r="N73" s="960"/>
      <c r="O73" s="960"/>
      <c r="P73" s="961"/>
      <c r="Q73" s="962">
        <v>168</v>
      </c>
      <c r="R73" s="917"/>
      <c r="S73" s="917"/>
      <c r="T73" s="917"/>
      <c r="U73" s="917"/>
      <c r="V73" s="917">
        <v>146</v>
      </c>
      <c r="W73" s="917"/>
      <c r="X73" s="917"/>
      <c r="Y73" s="917"/>
      <c r="Z73" s="917"/>
      <c r="AA73" s="917">
        <v>21</v>
      </c>
      <c r="AB73" s="917"/>
      <c r="AC73" s="917"/>
      <c r="AD73" s="917"/>
      <c r="AE73" s="917"/>
      <c r="AF73" s="917">
        <v>21</v>
      </c>
      <c r="AG73" s="917"/>
      <c r="AH73" s="917"/>
      <c r="AI73" s="917"/>
      <c r="AJ73" s="917"/>
      <c r="AK73" s="917" t="s">
        <v>525</v>
      </c>
      <c r="AL73" s="917"/>
      <c r="AM73" s="917"/>
      <c r="AN73" s="917"/>
      <c r="AO73" s="917"/>
      <c r="AP73" s="917" t="s">
        <v>525</v>
      </c>
      <c r="AQ73" s="917"/>
      <c r="AR73" s="917"/>
      <c r="AS73" s="917"/>
      <c r="AT73" s="917"/>
      <c r="AU73" s="917" t="s">
        <v>525</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603</v>
      </c>
      <c r="C74" s="960"/>
      <c r="D74" s="960"/>
      <c r="E74" s="960"/>
      <c r="F74" s="960"/>
      <c r="G74" s="960"/>
      <c r="H74" s="960"/>
      <c r="I74" s="960"/>
      <c r="J74" s="960"/>
      <c r="K74" s="960"/>
      <c r="L74" s="960"/>
      <c r="M74" s="960"/>
      <c r="N74" s="960"/>
      <c r="O74" s="960"/>
      <c r="P74" s="961"/>
      <c r="Q74" s="962">
        <v>772932</v>
      </c>
      <c r="R74" s="917"/>
      <c r="S74" s="917"/>
      <c r="T74" s="917"/>
      <c r="U74" s="917"/>
      <c r="V74" s="917">
        <v>740589</v>
      </c>
      <c r="W74" s="917"/>
      <c r="X74" s="917"/>
      <c r="Y74" s="917"/>
      <c r="Z74" s="917"/>
      <c r="AA74" s="917">
        <v>32343</v>
      </c>
      <c r="AB74" s="917"/>
      <c r="AC74" s="917"/>
      <c r="AD74" s="917"/>
      <c r="AE74" s="917"/>
      <c r="AF74" s="917">
        <v>32343</v>
      </c>
      <c r="AG74" s="917"/>
      <c r="AH74" s="917"/>
      <c r="AI74" s="917"/>
      <c r="AJ74" s="917"/>
      <c r="AK74" s="917">
        <v>691</v>
      </c>
      <c r="AL74" s="917"/>
      <c r="AM74" s="917"/>
      <c r="AN74" s="917"/>
      <c r="AO74" s="917"/>
      <c r="AP74" s="917" t="s">
        <v>525</v>
      </c>
      <c r="AQ74" s="917"/>
      <c r="AR74" s="917"/>
      <c r="AS74" s="917"/>
      <c r="AT74" s="917"/>
      <c r="AU74" s="917" t="s">
        <v>525</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613</v>
      </c>
      <c r="C75" s="960"/>
      <c r="D75" s="960"/>
      <c r="E75" s="960"/>
      <c r="F75" s="960"/>
      <c r="G75" s="960"/>
      <c r="H75" s="960"/>
      <c r="I75" s="960"/>
      <c r="J75" s="960"/>
      <c r="K75" s="960"/>
      <c r="L75" s="960"/>
      <c r="M75" s="960"/>
      <c r="N75" s="960"/>
      <c r="O75" s="960"/>
      <c r="P75" s="961"/>
      <c r="Q75" s="965">
        <v>3481</v>
      </c>
      <c r="R75" s="966"/>
      <c r="S75" s="966"/>
      <c r="T75" s="966"/>
      <c r="U75" s="916"/>
      <c r="V75" s="967">
        <v>3251</v>
      </c>
      <c r="W75" s="966"/>
      <c r="X75" s="966"/>
      <c r="Y75" s="966"/>
      <c r="Z75" s="916"/>
      <c r="AA75" s="967">
        <v>230</v>
      </c>
      <c r="AB75" s="966"/>
      <c r="AC75" s="966"/>
      <c r="AD75" s="966"/>
      <c r="AE75" s="916"/>
      <c r="AF75" s="967">
        <v>230</v>
      </c>
      <c r="AG75" s="966"/>
      <c r="AH75" s="966"/>
      <c r="AI75" s="966"/>
      <c r="AJ75" s="916"/>
      <c r="AK75" s="967">
        <v>32</v>
      </c>
      <c r="AL75" s="966"/>
      <c r="AM75" s="966"/>
      <c r="AN75" s="966"/>
      <c r="AO75" s="916"/>
      <c r="AP75" s="967" t="s">
        <v>525</v>
      </c>
      <c r="AQ75" s="966"/>
      <c r="AR75" s="966"/>
      <c r="AS75" s="966"/>
      <c r="AT75" s="916"/>
      <c r="AU75" s="967" t="s">
        <v>525</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396</v>
      </c>
      <c r="B88" s="876" t="s">
        <v>430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32700</v>
      </c>
      <c r="AG88" s="928"/>
      <c r="AH88" s="928"/>
      <c r="AI88" s="928"/>
      <c r="AJ88" s="928"/>
      <c r="AK88" s="925"/>
      <c r="AL88" s="925"/>
      <c r="AM88" s="925"/>
      <c r="AN88" s="925"/>
      <c r="AO88" s="925"/>
      <c r="AP88" s="928">
        <v>2897</v>
      </c>
      <c r="AQ88" s="928"/>
      <c r="AR88" s="928"/>
      <c r="AS88" s="928"/>
      <c r="AT88" s="928"/>
      <c r="AU88" s="928" t="s">
        <v>614</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876" t="s">
        <v>431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439</v>
      </c>
      <c r="AB109" s="981"/>
      <c r="AC109" s="981"/>
      <c r="AD109" s="981"/>
      <c r="AE109" s="982"/>
      <c r="AF109" s="980" t="s">
        <v>440</v>
      </c>
      <c r="AG109" s="981"/>
      <c r="AH109" s="981"/>
      <c r="AI109" s="981"/>
      <c r="AJ109" s="982"/>
      <c r="AK109" s="980" t="s">
        <v>309</v>
      </c>
      <c r="AL109" s="981"/>
      <c r="AM109" s="981"/>
      <c r="AN109" s="981"/>
      <c r="AO109" s="982"/>
      <c r="AP109" s="980" t="s">
        <v>441</v>
      </c>
      <c r="AQ109" s="981"/>
      <c r="AR109" s="981"/>
      <c r="AS109" s="981"/>
      <c r="AT109" s="983"/>
      <c r="AU109" s="1000" t="s">
        <v>438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439</v>
      </c>
      <c r="BR109" s="981"/>
      <c r="BS109" s="981"/>
      <c r="BT109" s="981"/>
      <c r="BU109" s="982"/>
      <c r="BV109" s="980" t="s">
        <v>440</v>
      </c>
      <c r="BW109" s="981"/>
      <c r="BX109" s="981"/>
      <c r="BY109" s="981"/>
      <c r="BZ109" s="982"/>
      <c r="CA109" s="980" t="s">
        <v>309</v>
      </c>
      <c r="CB109" s="981"/>
      <c r="CC109" s="981"/>
      <c r="CD109" s="981"/>
      <c r="CE109" s="982"/>
      <c r="CF109" s="1001" t="s">
        <v>441</v>
      </c>
      <c r="CG109" s="1001"/>
      <c r="CH109" s="1001"/>
      <c r="CI109" s="1001"/>
      <c r="CJ109" s="1001"/>
      <c r="CK109" s="980" t="s">
        <v>442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439</v>
      </c>
      <c r="DH109" s="981"/>
      <c r="DI109" s="981"/>
      <c r="DJ109" s="981"/>
      <c r="DK109" s="982"/>
      <c r="DL109" s="980" t="s">
        <v>440</v>
      </c>
      <c r="DM109" s="981"/>
      <c r="DN109" s="981"/>
      <c r="DO109" s="981"/>
      <c r="DP109" s="982"/>
      <c r="DQ109" s="980" t="s">
        <v>309</v>
      </c>
      <c r="DR109" s="981"/>
      <c r="DS109" s="981"/>
      <c r="DT109" s="981"/>
      <c r="DU109" s="982"/>
      <c r="DV109" s="980" t="s">
        <v>441</v>
      </c>
      <c r="DW109" s="981"/>
      <c r="DX109" s="981"/>
      <c r="DY109" s="981"/>
      <c r="DZ109" s="983"/>
    </row>
    <row r="110" spans="1:131" s="248" customFormat="1" ht="26.25" customHeight="1">
      <c r="A110" s="984" t="s">
        <v>443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6698092</v>
      </c>
      <c r="AB110" s="988"/>
      <c r="AC110" s="988"/>
      <c r="AD110" s="988"/>
      <c r="AE110" s="989"/>
      <c r="AF110" s="990">
        <v>6869236</v>
      </c>
      <c r="AG110" s="988"/>
      <c r="AH110" s="988"/>
      <c r="AI110" s="988"/>
      <c r="AJ110" s="989"/>
      <c r="AK110" s="990">
        <v>6900658</v>
      </c>
      <c r="AL110" s="988"/>
      <c r="AM110" s="988"/>
      <c r="AN110" s="988"/>
      <c r="AO110" s="989"/>
      <c r="AP110" s="991">
        <v>24.8</v>
      </c>
      <c r="AQ110" s="992"/>
      <c r="AR110" s="992"/>
      <c r="AS110" s="992"/>
      <c r="AT110" s="993"/>
      <c r="AU110" s="994" t="s">
        <v>73</v>
      </c>
      <c r="AV110" s="995"/>
      <c r="AW110" s="995"/>
      <c r="AX110" s="995"/>
      <c r="AY110" s="995"/>
      <c r="AZ110" s="1036" t="s">
        <v>444</v>
      </c>
      <c r="BA110" s="985"/>
      <c r="BB110" s="985"/>
      <c r="BC110" s="985"/>
      <c r="BD110" s="985"/>
      <c r="BE110" s="985"/>
      <c r="BF110" s="985"/>
      <c r="BG110" s="985"/>
      <c r="BH110" s="985"/>
      <c r="BI110" s="985"/>
      <c r="BJ110" s="985"/>
      <c r="BK110" s="985"/>
      <c r="BL110" s="985"/>
      <c r="BM110" s="985"/>
      <c r="BN110" s="985"/>
      <c r="BO110" s="985"/>
      <c r="BP110" s="986"/>
      <c r="BQ110" s="1022">
        <v>76451822</v>
      </c>
      <c r="BR110" s="1023"/>
      <c r="BS110" s="1023"/>
      <c r="BT110" s="1023"/>
      <c r="BU110" s="1023"/>
      <c r="BV110" s="1023">
        <v>75474683</v>
      </c>
      <c r="BW110" s="1023"/>
      <c r="BX110" s="1023"/>
      <c r="BY110" s="1023"/>
      <c r="BZ110" s="1023"/>
      <c r="CA110" s="1023">
        <v>73619582</v>
      </c>
      <c r="CB110" s="1023"/>
      <c r="CC110" s="1023"/>
      <c r="CD110" s="1023"/>
      <c r="CE110" s="1023"/>
      <c r="CF110" s="1037">
        <v>265.10000000000002</v>
      </c>
      <c r="CG110" s="1038"/>
      <c r="CH110" s="1038"/>
      <c r="CI110" s="1038"/>
      <c r="CJ110" s="1038"/>
      <c r="CK110" s="1039" t="s">
        <v>445</v>
      </c>
      <c r="CL110" s="1040"/>
      <c r="CM110" s="1019" t="s">
        <v>446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447</v>
      </c>
      <c r="DH110" s="1023"/>
      <c r="DI110" s="1023"/>
      <c r="DJ110" s="1023"/>
      <c r="DK110" s="1023"/>
      <c r="DL110" s="1023" t="s">
        <v>447</v>
      </c>
      <c r="DM110" s="1023"/>
      <c r="DN110" s="1023"/>
      <c r="DO110" s="1023"/>
      <c r="DP110" s="1023"/>
      <c r="DQ110" s="1023" t="s">
        <v>447</v>
      </c>
      <c r="DR110" s="1023"/>
      <c r="DS110" s="1023"/>
      <c r="DT110" s="1023"/>
      <c r="DU110" s="1023"/>
      <c r="DV110" s="1024" t="s">
        <v>447</v>
      </c>
      <c r="DW110" s="1024"/>
      <c r="DX110" s="1024"/>
      <c r="DY110" s="1024"/>
      <c r="DZ110" s="1025"/>
    </row>
    <row r="111" spans="1:131" s="248" customFormat="1" ht="26.25" customHeight="1">
      <c r="A111" s="1026" t="s">
        <v>448</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398</v>
      </c>
      <c r="AB111" s="1030"/>
      <c r="AC111" s="1030"/>
      <c r="AD111" s="1030"/>
      <c r="AE111" s="1031"/>
      <c r="AF111" s="1032" t="s">
        <v>447</v>
      </c>
      <c r="AG111" s="1030"/>
      <c r="AH111" s="1030"/>
      <c r="AI111" s="1030"/>
      <c r="AJ111" s="1031"/>
      <c r="AK111" s="1032" t="s">
        <v>447</v>
      </c>
      <c r="AL111" s="1030"/>
      <c r="AM111" s="1030"/>
      <c r="AN111" s="1030"/>
      <c r="AO111" s="1031"/>
      <c r="AP111" s="1033" t="s">
        <v>447</v>
      </c>
      <c r="AQ111" s="1034"/>
      <c r="AR111" s="1034"/>
      <c r="AS111" s="1034"/>
      <c r="AT111" s="1035"/>
      <c r="AU111" s="996"/>
      <c r="AV111" s="997"/>
      <c r="AW111" s="997"/>
      <c r="AX111" s="997"/>
      <c r="AY111" s="997"/>
      <c r="AZ111" s="1045" t="s">
        <v>449</v>
      </c>
      <c r="BA111" s="1046"/>
      <c r="BB111" s="1046"/>
      <c r="BC111" s="1046"/>
      <c r="BD111" s="1046"/>
      <c r="BE111" s="1046"/>
      <c r="BF111" s="1046"/>
      <c r="BG111" s="1046"/>
      <c r="BH111" s="1046"/>
      <c r="BI111" s="1046"/>
      <c r="BJ111" s="1046"/>
      <c r="BK111" s="1046"/>
      <c r="BL111" s="1046"/>
      <c r="BM111" s="1046"/>
      <c r="BN111" s="1046"/>
      <c r="BO111" s="1046"/>
      <c r="BP111" s="1047"/>
      <c r="BQ111" s="1015">
        <v>1600045</v>
      </c>
      <c r="BR111" s="1016"/>
      <c r="BS111" s="1016"/>
      <c r="BT111" s="1016"/>
      <c r="BU111" s="1016"/>
      <c r="BV111" s="1016" t="s">
        <v>398</v>
      </c>
      <c r="BW111" s="1016"/>
      <c r="BX111" s="1016"/>
      <c r="BY111" s="1016"/>
      <c r="BZ111" s="1016"/>
      <c r="CA111" s="1016" t="s">
        <v>398</v>
      </c>
      <c r="CB111" s="1016"/>
      <c r="CC111" s="1016"/>
      <c r="CD111" s="1016"/>
      <c r="CE111" s="1016"/>
      <c r="CF111" s="1010" t="s">
        <v>398</v>
      </c>
      <c r="CG111" s="1011"/>
      <c r="CH111" s="1011"/>
      <c r="CI111" s="1011"/>
      <c r="CJ111" s="1011"/>
      <c r="CK111" s="1041"/>
      <c r="CL111" s="1042"/>
      <c r="CM111" s="1012" t="s">
        <v>450</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398</v>
      </c>
      <c r="DH111" s="1016"/>
      <c r="DI111" s="1016"/>
      <c r="DJ111" s="1016"/>
      <c r="DK111" s="1016"/>
      <c r="DL111" s="1016" t="s">
        <v>398</v>
      </c>
      <c r="DM111" s="1016"/>
      <c r="DN111" s="1016"/>
      <c r="DO111" s="1016"/>
      <c r="DP111" s="1016"/>
      <c r="DQ111" s="1016" t="s">
        <v>398</v>
      </c>
      <c r="DR111" s="1016"/>
      <c r="DS111" s="1016"/>
      <c r="DT111" s="1016"/>
      <c r="DU111" s="1016"/>
      <c r="DV111" s="1017" t="s">
        <v>398</v>
      </c>
      <c r="DW111" s="1017"/>
      <c r="DX111" s="1017"/>
      <c r="DY111" s="1017"/>
      <c r="DZ111" s="1018"/>
    </row>
    <row r="112" spans="1:131" s="248" customFormat="1" ht="26.25" customHeight="1">
      <c r="A112" s="1048" t="s">
        <v>451</v>
      </c>
      <c r="B112" s="1049"/>
      <c r="C112" s="1046" t="s">
        <v>452</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398</v>
      </c>
      <c r="AB112" s="1055"/>
      <c r="AC112" s="1055"/>
      <c r="AD112" s="1055"/>
      <c r="AE112" s="1056"/>
      <c r="AF112" s="1057" t="s">
        <v>453</v>
      </c>
      <c r="AG112" s="1055"/>
      <c r="AH112" s="1055"/>
      <c r="AI112" s="1055"/>
      <c r="AJ112" s="1056"/>
      <c r="AK112" s="1057" t="s">
        <v>398</v>
      </c>
      <c r="AL112" s="1055"/>
      <c r="AM112" s="1055"/>
      <c r="AN112" s="1055"/>
      <c r="AO112" s="1056"/>
      <c r="AP112" s="1058" t="s">
        <v>398</v>
      </c>
      <c r="AQ112" s="1059"/>
      <c r="AR112" s="1059"/>
      <c r="AS112" s="1059"/>
      <c r="AT112" s="1060"/>
      <c r="AU112" s="996"/>
      <c r="AV112" s="997"/>
      <c r="AW112" s="997"/>
      <c r="AX112" s="997"/>
      <c r="AY112" s="997"/>
      <c r="AZ112" s="1045" t="s">
        <v>454</v>
      </c>
      <c r="BA112" s="1046"/>
      <c r="BB112" s="1046"/>
      <c r="BC112" s="1046"/>
      <c r="BD112" s="1046"/>
      <c r="BE112" s="1046"/>
      <c r="BF112" s="1046"/>
      <c r="BG112" s="1046"/>
      <c r="BH112" s="1046"/>
      <c r="BI112" s="1046"/>
      <c r="BJ112" s="1046"/>
      <c r="BK112" s="1046"/>
      <c r="BL112" s="1046"/>
      <c r="BM112" s="1046"/>
      <c r="BN112" s="1046"/>
      <c r="BO112" s="1046"/>
      <c r="BP112" s="1047"/>
      <c r="BQ112" s="1015">
        <v>7749286</v>
      </c>
      <c r="BR112" s="1016"/>
      <c r="BS112" s="1016"/>
      <c r="BT112" s="1016"/>
      <c r="BU112" s="1016"/>
      <c r="BV112" s="1016">
        <v>8156569</v>
      </c>
      <c r="BW112" s="1016"/>
      <c r="BX112" s="1016"/>
      <c r="BY112" s="1016"/>
      <c r="BZ112" s="1016"/>
      <c r="CA112" s="1016">
        <v>8136950</v>
      </c>
      <c r="CB112" s="1016"/>
      <c r="CC112" s="1016"/>
      <c r="CD112" s="1016"/>
      <c r="CE112" s="1016"/>
      <c r="CF112" s="1010">
        <v>29.3</v>
      </c>
      <c r="CG112" s="1011"/>
      <c r="CH112" s="1011"/>
      <c r="CI112" s="1011"/>
      <c r="CJ112" s="1011"/>
      <c r="CK112" s="1041"/>
      <c r="CL112" s="1042"/>
      <c r="CM112" s="1012" t="s">
        <v>455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398</v>
      </c>
      <c r="DH112" s="1016"/>
      <c r="DI112" s="1016"/>
      <c r="DJ112" s="1016"/>
      <c r="DK112" s="1016"/>
      <c r="DL112" s="1016" t="s">
        <v>398</v>
      </c>
      <c r="DM112" s="1016"/>
      <c r="DN112" s="1016"/>
      <c r="DO112" s="1016"/>
      <c r="DP112" s="1016"/>
      <c r="DQ112" s="1016" t="s">
        <v>398</v>
      </c>
      <c r="DR112" s="1016"/>
      <c r="DS112" s="1016"/>
      <c r="DT112" s="1016"/>
      <c r="DU112" s="1016"/>
      <c r="DV112" s="1017" t="s">
        <v>398</v>
      </c>
      <c r="DW112" s="1017"/>
      <c r="DX112" s="1017"/>
      <c r="DY112" s="1017"/>
      <c r="DZ112" s="1018"/>
    </row>
    <row r="113" spans="1:130" s="248" customFormat="1" ht="26.25" customHeight="1">
      <c r="A113" s="1050"/>
      <c r="B113" s="1051"/>
      <c r="C113" s="1046" t="s">
        <v>456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503139</v>
      </c>
      <c r="AB113" s="1030"/>
      <c r="AC113" s="1030"/>
      <c r="AD113" s="1030"/>
      <c r="AE113" s="1031"/>
      <c r="AF113" s="1032">
        <v>509817</v>
      </c>
      <c r="AG113" s="1030"/>
      <c r="AH113" s="1030"/>
      <c r="AI113" s="1030"/>
      <c r="AJ113" s="1031"/>
      <c r="AK113" s="1032">
        <v>477572</v>
      </c>
      <c r="AL113" s="1030"/>
      <c r="AM113" s="1030"/>
      <c r="AN113" s="1030"/>
      <c r="AO113" s="1031"/>
      <c r="AP113" s="1033">
        <v>1.7</v>
      </c>
      <c r="AQ113" s="1034"/>
      <c r="AR113" s="1034"/>
      <c r="AS113" s="1034"/>
      <c r="AT113" s="1035"/>
      <c r="AU113" s="996"/>
      <c r="AV113" s="997"/>
      <c r="AW113" s="997"/>
      <c r="AX113" s="997"/>
      <c r="AY113" s="997"/>
      <c r="AZ113" s="1045" t="s">
        <v>457</v>
      </c>
      <c r="BA113" s="1046"/>
      <c r="BB113" s="1046"/>
      <c r="BC113" s="1046"/>
      <c r="BD113" s="1046"/>
      <c r="BE113" s="1046"/>
      <c r="BF113" s="1046"/>
      <c r="BG113" s="1046"/>
      <c r="BH113" s="1046"/>
      <c r="BI113" s="1046"/>
      <c r="BJ113" s="1046"/>
      <c r="BK113" s="1046"/>
      <c r="BL113" s="1046"/>
      <c r="BM113" s="1046"/>
      <c r="BN113" s="1046"/>
      <c r="BO113" s="1046"/>
      <c r="BP113" s="1047"/>
      <c r="BQ113" s="1015">
        <v>88112</v>
      </c>
      <c r="BR113" s="1016"/>
      <c r="BS113" s="1016"/>
      <c r="BT113" s="1016"/>
      <c r="BU113" s="1016"/>
      <c r="BV113" s="1016">
        <v>32167</v>
      </c>
      <c r="BW113" s="1016"/>
      <c r="BX113" s="1016"/>
      <c r="BY113" s="1016"/>
      <c r="BZ113" s="1016"/>
      <c r="CA113" s="1016" t="s">
        <v>398</v>
      </c>
      <c r="CB113" s="1016"/>
      <c r="CC113" s="1016"/>
      <c r="CD113" s="1016"/>
      <c r="CE113" s="1016"/>
      <c r="CF113" s="1010" t="s">
        <v>398</v>
      </c>
      <c r="CG113" s="1011"/>
      <c r="CH113" s="1011"/>
      <c r="CI113" s="1011"/>
      <c r="CJ113" s="1011"/>
      <c r="CK113" s="1041"/>
      <c r="CL113" s="1042"/>
      <c r="CM113" s="1012" t="s">
        <v>458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398</v>
      </c>
      <c r="DH113" s="1055"/>
      <c r="DI113" s="1055"/>
      <c r="DJ113" s="1055"/>
      <c r="DK113" s="1056"/>
      <c r="DL113" s="1057" t="s">
        <v>398</v>
      </c>
      <c r="DM113" s="1055"/>
      <c r="DN113" s="1055"/>
      <c r="DO113" s="1055"/>
      <c r="DP113" s="1056"/>
      <c r="DQ113" s="1057" t="s">
        <v>398</v>
      </c>
      <c r="DR113" s="1055"/>
      <c r="DS113" s="1055"/>
      <c r="DT113" s="1055"/>
      <c r="DU113" s="1056"/>
      <c r="DV113" s="1058" t="s">
        <v>398</v>
      </c>
      <c r="DW113" s="1059"/>
      <c r="DX113" s="1059"/>
      <c r="DY113" s="1059"/>
      <c r="DZ113" s="1060"/>
    </row>
    <row r="114" spans="1:130" s="248" customFormat="1" ht="26.25" customHeight="1">
      <c r="A114" s="1050"/>
      <c r="B114" s="1051"/>
      <c r="C114" s="1046" t="s">
        <v>459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3649</v>
      </c>
      <c r="AB114" s="1055"/>
      <c r="AC114" s="1055"/>
      <c r="AD114" s="1055"/>
      <c r="AE114" s="1056"/>
      <c r="AF114" s="1057">
        <v>16792</v>
      </c>
      <c r="AG114" s="1055"/>
      <c r="AH114" s="1055"/>
      <c r="AI114" s="1055"/>
      <c r="AJ114" s="1056"/>
      <c r="AK114" s="1057">
        <v>40076</v>
      </c>
      <c r="AL114" s="1055"/>
      <c r="AM114" s="1055"/>
      <c r="AN114" s="1055"/>
      <c r="AO114" s="1056"/>
      <c r="AP114" s="1058">
        <v>0.1</v>
      </c>
      <c r="AQ114" s="1059"/>
      <c r="AR114" s="1059"/>
      <c r="AS114" s="1059"/>
      <c r="AT114" s="1060"/>
      <c r="AU114" s="996"/>
      <c r="AV114" s="997"/>
      <c r="AW114" s="997"/>
      <c r="AX114" s="997"/>
      <c r="AY114" s="997"/>
      <c r="AZ114" s="1045" t="s">
        <v>460</v>
      </c>
      <c r="BA114" s="1046"/>
      <c r="BB114" s="1046"/>
      <c r="BC114" s="1046"/>
      <c r="BD114" s="1046"/>
      <c r="BE114" s="1046"/>
      <c r="BF114" s="1046"/>
      <c r="BG114" s="1046"/>
      <c r="BH114" s="1046"/>
      <c r="BI114" s="1046"/>
      <c r="BJ114" s="1046"/>
      <c r="BK114" s="1046"/>
      <c r="BL114" s="1046"/>
      <c r="BM114" s="1046"/>
      <c r="BN114" s="1046"/>
      <c r="BO114" s="1046"/>
      <c r="BP114" s="1047"/>
      <c r="BQ114" s="1015">
        <v>7924872</v>
      </c>
      <c r="BR114" s="1016"/>
      <c r="BS114" s="1016"/>
      <c r="BT114" s="1016"/>
      <c r="BU114" s="1016"/>
      <c r="BV114" s="1016">
        <v>7853773</v>
      </c>
      <c r="BW114" s="1016"/>
      <c r="BX114" s="1016"/>
      <c r="BY114" s="1016"/>
      <c r="BZ114" s="1016"/>
      <c r="CA114" s="1016">
        <v>6910712</v>
      </c>
      <c r="CB114" s="1016"/>
      <c r="CC114" s="1016"/>
      <c r="CD114" s="1016"/>
      <c r="CE114" s="1016"/>
      <c r="CF114" s="1010">
        <v>24.9</v>
      </c>
      <c r="CG114" s="1011"/>
      <c r="CH114" s="1011"/>
      <c r="CI114" s="1011"/>
      <c r="CJ114" s="1011"/>
      <c r="CK114" s="1041"/>
      <c r="CL114" s="1042"/>
      <c r="CM114" s="1012" t="s">
        <v>461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398</v>
      </c>
      <c r="DH114" s="1055"/>
      <c r="DI114" s="1055"/>
      <c r="DJ114" s="1055"/>
      <c r="DK114" s="1056"/>
      <c r="DL114" s="1057" t="s">
        <v>453</v>
      </c>
      <c r="DM114" s="1055"/>
      <c r="DN114" s="1055"/>
      <c r="DO114" s="1055"/>
      <c r="DP114" s="1056"/>
      <c r="DQ114" s="1057" t="s">
        <v>398</v>
      </c>
      <c r="DR114" s="1055"/>
      <c r="DS114" s="1055"/>
      <c r="DT114" s="1055"/>
      <c r="DU114" s="1056"/>
      <c r="DV114" s="1058" t="s">
        <v>462</v>
      </c>
      <c r="DW114" s="1059"/>
      <c r="DX114" s="1059"/>
      <c r="DY114" s="1059"/>
      <c r="DZ114" s="1060"/>
    </row>
    <row r="115" spans="1:130" s="248" customFormat="1" ht="26.25" customHeight="1">
      <c r="A115" s="1050"/>
      <c r="B115" s="1051"/>
      <c r="C115" s="1046" t="s">
        <v>463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74909</v>
      </c>
      <c r="AB115" s="1030"/>
      <c r="AC115" s="1030"/>
      <c r="AD115" s="1030"/>
      <c r="AE115" s="1031"/>
      <c r="AF115" s="1032">
        <v>59875</v>
      </c>
      <c r="AG115" s="1030"/>
      <c r="AH115" s="1030"/>
      <c r="AI115" s="1030"/>
      <c r="AJ115" s="1031"/>
      <c r="AK115" s="1032">
        <v>35061</v>
      </c>
      <c r="AL115" s="1030"/>
      <c r="AM115" s="1030"/>
      <c r="AN115" s="1030"/>
      <c r="AO115" s="1031"/>
      <c r="AP115" s="1033">
        <v>0.1</v>
      </c>
      <c r="AQ115" s="1034"/>
      <c r="AR115" s="1034"/>
      <c r="AS115" s="1034"/>
      <c r="AT115" s="1035"/>
      <c r="AU115" s="996"/>
      <c r="AV115" s="997"/>
      <c r="AW115" s="997"/>
      <c r="AX115" s="997"/>
      <c r="AY115" s="997"/>
      <c r="AZ115" s="1045" t="s">
        <v>464</v>
      </c>
      <c r="BA115" s="1046"/>
      <c r="BB115" s="1046"/>
      <c r="BC115" s="1046"/>
      <c r="BD115" s="1046"/>
      <c r="BE115" s="1046"/>
      <c r="BF115" s="1046"/>
      <c r="BG115" s="1046"/>
      <c r="BH115" s="1046"/>
      <c r="BI115" s="1046"/>
      <c r="BJ115" s="1046"/>
      <c r="BK115" s="1046"/>
      <c r="BL115" s="1046"/>
      <c r="BM115" s="1046"/>
      <c r="BN115" s="1046"/>
      <c r="BO115" s="1046"/>
      <c r="BP115" s="1047"/>
      <c r="BQ115" s="1015">
        <v>1090</v>
      </c>
      <c r="BR115" s="1016"/>
      <c r="BS115" s="1016"/>
      <c r="BT115" s="1016"/>
      <c r="BU115" s="1016"/>
      <c r="BV115" s="1016" t="s">
        <v>398</v>
      </c>
      <c r="BW115" s="1016"/>
      <c r="BX115" s="1016"/>
      <c r="BY115" s="1016"/>
      <c r="BZ115" s="1016"/>
      <c r="CA115" s="1016" t="s">
        <v>398</v>
      </c>
      <c r="CB115" s="1016"/>
      <c r="CC115" s="1016"/>
      <c r="CD115" s="1016"/>
      <c r="CE115" s="1016"/>
      <c r="CF115" s="1010" t="s">
        <v>398</v>
      </c>
      <c r="CG115" s="1011"/>
      <c r="CH115" s="1011"/>
      <c r="CI115" s="1011"/>
      <c r="CJ115" s="1011"/>
      <c r="CK115" s="1041"/>
      <c r="CL115" s="1042"/>
      <c r="CM115" s="1045" t="s">
        <v>465</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1600045</v>
      </c>
      <c r="DH115" s="1055"/>
      <c r="DI115" s="1055"/>
      <c r="DJ115" s="1055"/>
      <c r="DK115" s="1056"/>
      <c r="DL115" s="1057" t="s">
        <v>453</v>
      </c>
      <c r="DM115" s="1055"/>
      <c r="DN115" s="1055"/>
      <c r="DO115" s="1055"/>
      <c r="DP115" s="1056"/>
      <c r="DQ115" s="1057" t="s">
        <v>398</v>
      </c>
      <c r="DR115" s="1055"/>
      <c r="DS115" s="1055"/>
      <c r="DT115" s="1055"/>
      <c r="DU115" s="1056"/>
      <c r="DV115" s="1058" t="s">
        <v>398</v>
      </c>
      <c r="DW115" s="1059"/>
      <c r="DX115" s="1059"/>
      <c r="DY115" s="1059"/>
      <c r="DZ115" s="1060"/>
    </row>
    <row r="116" spans="1:130" s="248" customFormat="1" ht="26.25" customHeight="1">
      <c r="A116" s="1052"/>
      <c r="B116" s="1053"/>
      <c r="C116" s="1061" t="s">
        <v>466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467</v>
      </c>
      <c r="AB116" s="1055"/>
      <c r="AC116" s="1055"/>
      <c r="AD116" s="1055"/>
      <c r="AE116" s="1056"/>
      <c r="AF116" s="1057">
        <v>60</v>
      </c>
      <c r="AG116" s="1055"/>
      <c r="AH116" s="1055"/>
      <c r="AI116" s="1055"/>
      <c r="AJ116" s="1056"/>
      <c r="AK116" s="1057">
        <v>33</v>
      </c>
      <c r="AL116" s="1055"/>
      <c r="AM116" s="1055"/>
      <c r="AN116" s="1055"/>
      <c r="AO116" s="1056"/>
      <c r="AP116" s="1058">
        <v>0</v>
      </c>
      <c r="AQ116" s="1059"/>
      <c r="AR116" s="1059"/>
      <c r="AS116" s="1059"/>
      <c r="AT116" s="1060"/>
      <c r="AU116" s="996"/>
      <c r="AV116" s="997"/>
      <c r="AW116" s="997"/>
      <c r="AX116" s="997"/>
      <c r="AY116" s="997"/>
      <c r="AZ116" s="1063" t="s">
        <v>468</v>
      </c>
      <c r="BA116" s="1064"/>
      <c r="BB116" s="1064"/>
      <c r="BC116" s="1064"/>
      <c r="BD116" s="1064"/>
      <c r="BE116" s="1064"/>
      <c r="BF116" s="1064"/>
      <c r="BG116" s="1064"/>
      <c r="BH116" s="1064"/>
      <c r="BI116" s="1064"/>
      <c r="BJ116" s="1064"/>
      <c r="BK116" s="1064"/>
      <c r="BL116" s="1064"/>
      <c r="BM116" s="1064"/>
      <c r="BN116" s="1064"/>
      <c r="BO116" s="1064"/>
      <c r="BP116" s="1065"/>
      <c r="BQ116" s="1015" t="s">
        <v>398</v>
      </c>
      <c r="BR116" s="1016"/>
      <c r="BS116" s="1016"/>
      <c r="BT116" s="1016"/>
      <c r="BU116" s="1016"/>
      <c r="BV116" s="1016" t="s">
        <v>398</v>
      </c>
      <c r="BW116" s="1016"/>
      <c r="BX116" s="1016"/>
      <c r="BY116" s="1016"/>
      <c r="BZ116" s="1016"/>
      <c r="CA116" s="1016" t="s">
        <v>469</v>
      </c>
      <c r="CB116" s="1016"/>
      <c r="CC116" s="1016"/>
      <c r="CD116" s="1016"/>
      <c r="CE116" s="1016"/>
      <c r="CF116" s="1010" t="s">
        <v>467</v>
      </c>
      <c r="CG116" s="1011"/>
      <c r="CH116" s="1011"/>
      <c r="CI116" s="1011"/>
      <c r="CJ116" s="1011"/>
      <c r="CK116" s="1041"/>
      <c r="CL116" s="1042"/>
      <c r="CM116" s="1012" t="s">
        <v>470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398</v>
      </c>
      <c r="DH116" s="1055"/>
      <c r="DI116" s="1055"/>
      <c r="DJ116" s="1055"/>
      <c r="DK116" s="1056"/>
      <c r="DL116" s="1057" t="s">
        <v>398</v>
      </c>
      <c r="DM116" s="1055"/>
      <c r="DN116" s="1055"/>
      <c r="DO116" s="1055"/>
      <c r="DP116" s="1056"/>
      <c r="DQ116" s="1057" t="s">
        <v>398</v>
      </c>
      <c r="DR116" s="1055"/>
      <c r="DS116" s="1055"/>
      <c r="DT116" s="1055"/>
      <c r="DU116" s="1056"/>
      <c r="DV116" s="1058" t="s">
        <v>462</v>
      </c>
      <c r="DW116" s="1059"/>
      <c r="DX116" s="1059"/>
      <c r="DY116" s="1059"/>
      <c r="DZ116" s="1060"/>
    </row>
    <row r="117" spans="1:130" s="248" customFormat="1" ht="26.25" customHeight="1">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471</v>
      </c>
      <c r="Z117" s="982"/>
      <c r="AA117" s="1072">
        <v>7279789</v>
      </c>
      <c r="AB117" s="1073"/>
      <c r="AC117" s="1073"/>
      <c r="AD117" s="1073"/>
      <c r="AE117" s="1074"/>
      <c r="AF117" s="1075">
        <v>7455780</v>
      </c>
      <c r="AG117" s="1073"/>
      <c r="AH117" s="1073"/>
      <c r="AI117" s="1073"/>
      <c r="AJ117" s="1074"/>
      <c r="AK117" s="1075">
        <v>7453400</v>
      </c>
      <c r="AL117" s="1073"/>
      <c r="AM117" s="1073"/>
      <c r="AN117" s="1073"/>
      <c r="AO117" s="1074"/>
      <c r="AP117" s="1076"/>
      <c r="AQ117" s="1077"/>
      <c r="AR117" s="1077"/>
      <c r="AS117" s="1077"/>
      <c r="AT117" s="1078"/>
      <c r="AU117" s="996"/>
      <c r="AV117" s="997"/>
      <c r="AW117" s="997"/>
      <c r="AX117" s="997"/>
      <c r="AY117" s="997"/>
      <c r="AZ117" s="1063" t="s">
        <v>472</v>
      </c>
      <c r="BA117" s="1064"/>
      <c r="BB117" s="1064"/>
      <c r="BC117" s="1064"/>
      <c r="BD117" s="1064"/>
      <c r="BE117" s="1064"/>
      <c r="BF117" s="1064"/>
      <c r="BG117" s="1064"/>
      <c r="BH117" s="1064"/>
      <c r="BI117" s="1064"/>
      <c r="BJ117" s="1064"/>
      <c r="BK117" s="1064"/>
      <c r="BL117" s="1064"/>
      <c r="BM117" s="1064"/>
      <c r="BN117" s="1064"/>
      <c r="BO117" s="1064"/>
      <c r="BP117" s="1065"/>
      <c r="BQ117" s="1015" t="s">
        <v>398</v>
      </c>
      <c r="BR117" s="1016"/>
      <c r="BS117" s="1016"/>
      <c r="BT117" s="1016"/>
      <c r="BU117" s="1016"/>
      <c r="BV117" s="1016" t="s">
        <v>398</v>
      </c>
      <c r="BW117" s="1016"/>
      <c r="BX117" s="1016"/>
      <c r="BY117" s="1016"/>
      <c r="BZ117" s="1016"/>
      <c r="CA117" s="1016" t="s">
        <v>398</v>
      </c>
      <c r="CB117" s="1016"/>
      <c r="CC117" s="1016"/>
      <c r="CD117" s="1016"/>
      <c r="CE117" s="1016"/>
      <c r="CF117" s="1010" t="s">
        <v>398</v>
      </c>
      <c r="CG117" s="1011"/>
      <c r="CH117" s="1011"/>
      <c r="CI117" s="1011"/>
      <c r="CJ117" s="1011"/>
      <c r="CK117" s="1041"/>
      <c r="CL117" s="1042"/>
      <c r="CM117" s="1012" t="s">
        <v>473</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398</v>
      </c>
      <c r="DH117" s="1055"/>
      <c r="DI117" s="1055"/>
      <c r="DJ117" s="1055"/>
      <c r="DK117" s="1056"/>
      <c r="DL117" s="1057" t="s">
        <v>474</v>
      </c>
      <c r="DM117" s="1055"/>
      <c r="DN117" s="1055"/>
      <c r="DO117" s="1055"/>
      <c r="DP117" s="1056"/>
      <c r="DQ117" s="1057" t="s">
        <v>398</v>
      </c>
      <c r="DR117" s="1055"/>
      <c r="DS117" s="1055"/>
      <c r="DT117" s="1055"/>
      <c r="DU117" s="1056"/>
      <c r="DV117" s="1058" t="s">
        <v>398</v>
      </c>
      <c r="DW117" s="1059"/>
      <c r="DX117" s="1059"/>
      <c r="DY117" s="1059"/>
      <c r="DZ117" s="1060"/>
    </row>
    <row r="118" spans="1:130" s="248" customFormat="1" ht="26.25" customHeight="1">
      <c r="A118" s="1000" t="s">
        <v>442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439</v>
      </c>
      <c r="AB118" s="981"/>
      <c r="AC118" s="981"/>
      <c r="AD118" s="981"/>
      <c r="AE118" s="982"/>
      <c r="AF118" s="980" t="s">
        <v>440</v>
      </c>
      <c r="AG118" s="981"/>
      <c r="AH118" s="981"/>
      <c r="AI118" s="981"/>
      <c r="AJ118" s="982"/>
      <c r="AK118" s="980" t="s">
        <v>309</v>
      </c>
      <c r="AL118" s="981"/>
      <c r="AM118" s="981"/>
      <c r="AN118" s="981"/>
      <c r="AO118" s="982"/>
      <c r="AP118" s="1067" t="s">
        <v>441</v>
      </c>
      <c r="AQ118" s="1068"/>
      <c r="AR118" s="1068"/>
      <c r="AS118" s="1068"/>
      <c r="AT118" s="1069"/>
      <c r="AU118" s="996"/>
      <c r="AV118" s="997"/>
      <c r="AW118" s="997"/>
      <c r="AX118" s="997"/>
      <c r="AY118" s="997"/>
      <c r="AZ118" s="1070" t="s">
        <v>475</v>
      </c>
      <c r="BA118" s="1061"/>
      <c r="BB118" s="1061"/>
      <c r="BC118" s="1061"/>
      <c r="BD118" s="1061"/>
      <c r="BE118" s="1061"/>
      <c r="BF118" s="1061"/>
      <c r="BG118" s="1061"/>
      <c r="BH118" s="1061"/>
      <c r="BI118" s="1061"/>
      <c r="BJ118" s="1061"/>
      <c r="BK118" s="1061"/>
      <c r="BL118" s="1061"/>
      <c r="BM118" s="1061"/>
      <c r="BN118" s="1061"/>
      <c r="BO118" s="1061"/>
      <c r="BP118" s="1062"/>
      <c r="BQ118" s="1093" t="s">
        <v>398</v>
      </c>
      <c r="BR118" s="1094"/>
      <c r="BS118" s="1094"/>
      <c r="BT118" s="1094"/>
      <c r="BU118" s="1094"/>
      <c r="BV118" s="1094" t="s">
        <v>398</v>
      </c>
      <c r="BW118" s="1094"/>
      <c r="BX118" s="1094"/>
      <c r="BY118" s="1094"/>
      <c r="BZ118" s="1094"/>
      <c r="CA118" s="1094" t="s">
        <v>398</v>
      </c>
      <c r="CB118" s="1094"/>
      <c r="CC118" s="1094"/>
      <c r="CD118" s="1094"/>
      <c r="CE118" s="1094"/>
      <c r="CF118" s="1010" t="s">
        <v>398</v>
      </c>
      <c r="CG118" s="1011"/>
      <c r="CH118" s="1011"/>
      <c r="CI118" s="1011"/>
      <c r="CJ118" s="1011"/>
      <c r="CK118" s="1041"/>
      <c r="CL118" s="1042"/>
      <c r="CM118" s="1012" t="s">
        <v>476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398</v>
      </c>
      <c r="DH118" s="1055"/>
      <c r="DI118" s="1055"/>
      <c r="DJ118" s="1055"/>
      <c r="DK118" s="1056"/>
      <c r="DL118" s="1057" t="s">
        <v>398</v>
      </c>
      <c r="DM118" s="1055"/>
      <c r="DN118" s="1055"/>
      <c r="DO118" s="1055"/>
      <c r="DP118" s="1056"/>
      <c r="DQ118" s="1057" t="s">
        <v>469</v>
      </c>
      <c r="DR118" s="1055"/>
      <c r="DS118" s="1055"/>
      <c r="DT118" s="1055"/>
      <c r="DU118" s="1056"/>
      <c r="DV118" s="1058" t="s">
        <v>398</v>
      </c>
      <c r="DW118" s="1059"/>
      <c r="DX118" s="1059"/>
      <c r="DY118" s="1059"/>
      <c r="DZ118" s="1060"/>
    </row>
    <row r="119" spans="1:130" s="248" customFormat="1" ht="26.25" customHeight="1">
      <c r="A119" s="1154" t="s">
        <v>445</v>
      </c>
      <c r="B119" s="1040"/>
      <c r="C119" s="1019" t="s">
        <v>446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467</v>
      </c>
      <c r="AB119" s="988"/>
      <c r="AC119" s="988"/>
      <c r="AD119" s="988"/>
      <c r="AE119" s="989"/>
      <c r="AF119" s="990" t="s">
        <v>462</v>
      </c>
      <c r="AG119" s="988"/>
      <c r="AH119" s="988"/>
      <c r="AI119" s="988"/>
      <c r="AJ119" s="989"/>
      <c r="AK119" s="990" t="s">
        <v>398</v>
      </c>
      <c r="AL119" s="988"/>
      <c r="AM119" s="988"/>
      <c r="AN119" s="988"/>
      <c r="AO119" s="989"/>
      <c r="AP119" s="991" t="s">
        <v>398</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477</v>
      </c>
      <c r="BP119" s="1102"/>
      <c r="BQ119" s="1093">
        <v>93815227</v>
      </c>
      <c r="BR119" s="1094"/>
      <c r="BS119" s="1094"/>
      <c r="BT119" s="1094"/>
      <c r="BU119" s="1094"/>
      <c r="BV119" s="1094">
        <v>91517192</v>
      </c>
      <c r="BW119" s="1094"/>
      <c r="BX119" s="1094"/>
      <c r="BY119" s="1094"/>
      <c r="BZ119" s="1094"/>
      <c r="CA119" s="1094">
        <v>88667244</v>
      </c>
      <c r="CB119" s="1094"/>
      <c r="CC119" s="1094"/>
      <c r="CD119" s="1094"/>
      <c r="CE119" s="1094"/>
      <c r="CF119" s="1095"/>
      <c r="CG119" s="1096"/>
      <c r="CH119" s="1096"/>
      <c r="CI119" s="1096"/>
      <c r="CJ119" s="1097"/>
      <c r="CK119" s="1043"/>
      <c r="CL119" s="1044"/>
      <c r="CM119" s="1098" t="s">
        <v>478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398</v>
      </c>
      <c r="DH119" s="1080"/>
      <c r="DI119" s="1080"/>
      <c r="DJ119" s="1080"/>
      <c r="DK119" s="1081"/>
      <c r="DL119" s="1079" t="s">
        <v>398</v>
      </c>
      <c r="DM119" s="1080"/>
      <c r="DN119" s="1080"/>
      <c r="DO119" s="1080"/>
      <c r="DP119" s="1081"/>
      <c r="DQ119" s="1079" t="s">
        <v>398</v>
      </c>
      <c r="DR119" s="1080"/>
      <c r="DS119" s="1080"/>
      <c r="DT119" s="1080"/>
      <c r="DU119" s="1081"/>
      <c r="DV119" s="1082" t="s">
        <v>398</v>
      </c>
      <c r="DW119" s="1083"/>
      <c r="DX119" s="1083"/>
      <c r="DY119" s="1083"/>
      <c r="DZ119" s="1084"/>
    </row>
    <row r="120" spans="1:130" s="248" customFormat="1" ht="26.25" customHeight="1">
      <c r="A120" s="1155"/>
      <c r="B120" s="1042"/>
      <c r="C120" s="1012" t="s">
        <v>450</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398</v>
      </c>
      <c r="AB120" s="1055"/>
      <c r="AC120" s="1055"/>
      <c r="AD120" s="1055"/>
      <c r="AE120" s="1056"/>
      <c r="AF120" s="1057" t="s">
        <v>398</v>
      </c>
      <c r="AG120" s="1055"/>
      <c r="AH120" s="1055"/>
      <c r="AI120" s="1055"/>
      <c r="AJ120" s="1056"/>
      <c r="AK120" s="1057" t="s">
        <v>398</v>
      </c>
      <c r="AL120" s="1055"/>
      <c r="AM120" s="1055"/>
      <c r="AN120" s="1055"/>
      <c r="AO120" s="1056"/>
      <c r="AP120" s="1058" t="s">
        <v>474</v>
      </c>
      <c r="AQ120" s="1059"/>
      <c r="AR120" s="1059"/>
      <c r="AS120" s="1059"/>
      <c r="AT120" s="1060"/>
      <c r="AU120" s="1085" t="s">
        <v>479</v>
      </c>
      <c r="AV120" s="1086"/>
      <c r="AW120" s="1086"/>
      <c r="AX120" s="1086"/>
      <c r="AY120" s="1087"/>
      <c r="AZ120" s="1036" t="s">
        <v>480</v>
      </c>
      <c r="BA120" s="985"/>
      <c r="BB120" s="985"/>
      <c r="BC120" s="985"/>
      <c r="BD120" s="985"/>
      <c r="BE120" s="985"/>
      <c r="BF120" s="985"/>
      <c r="BG120" s="985"/>
      <c r="BH120" s="985"/>
      <c r="BI120" s="985"/>
      <c r="BJ120" s="985"/>
      <c r="BK120" s="985"/>
      <c r="BL120" s="985"/>
      <c r="BM120" s="985"/>
      <c r="BN120" s="985"/>
      <c r="BO120" s="985"/>
      <c r="BP120" s="986"/>
      <c r="BQ120" s="1022">
        <v>22402651</v>
      </c>
      <c r="BR120" s="1023"/>
      <c r="BS120" s="1023"/>
      <c r="BT120" s="1023"/>
      <c r="BU120" s="1023"/>
      <c r="BV120" s="1023">
        <v>23549093</v>
      </c>
      <c r="BW120" s="1023"/>
      <c r="BX120" s="1023"/>
      <c r="BY120" s="1023"/>
      <c r="BZ120" s="1023"/>
      <c r="CA120" s="1023">
        <v>23435710</v>
      </c>
      <c r="CB120" s="1023"/>
      <c r="CC120" s="1023"/>
      <c r="CD120" s="1023"/>
      <c r="CE120" s="1023"/>
      <c r="CF120" s="1037">
        <v>84.4</v>
      </c>
      <c r="CG120" s="1038"/>
      <c r="CH120" s="1038"/>
      <c r="CI120" s="1038"/>
      <c r="CJ120" s="1038"/>
      <c r="CK120" s="1103" t="s">
        <v>481</v>
      </c>
      <c r="CL120" s="1104"/>
      <c r="CM120" s="1104"/>
      <c r="CN120" s="1104"/>
      <c r="CO120" s="1105"/>
      <c r="CP120" s="1111" t="s">
        <v>482</v>
      </c>
      <c r="CQ120" s="1112"/>
      <c r="CR120" s="1112"/>
      <c r="CS120" s="1112"/>
      <c r="CT120" s="1112"/>
      <c r="CU120" s="1112"/>
      <c r="CV120" s="1112"/>
      <c r="CW120" s="1112"/>
      <c r="CX120" s="1112"/>
      <c r="CY120" s="1112"/>
      <c r="CZ120" s="1112"/>
      <c r="DA120" s="1112"/>
      <c r="DB120" s="1112"/>
      <c r="DC120" s="1112"/>
      <c r="DD120" s="1112"/>
      <c r="DE120" s="1112"/>
      <c r="DF120" s="1113"/>
      <c r="DG120" s="1022">
        <v>5423059</v>
      </c>
      <c r="DH120" s="1023"/>
      <c r="DI120" s="1023"/>
      <c r="DJ120" s="1023"/>
      <c r="DK120" s="1023"/>
      <c r="DL120" s="1023">
        <v>5432780</v>
      </c>
      <c r="DM120" s="1023"/>
      <c r="DN120" s="1023"/>
      <c r="DO120" s="1023"/>
      <c r="DP120" s="1023"/>
      <c r="DQ120" s="1023">
        <v>5489581</v>
      </c>
      <c r="DR120" s="1023"/>
      <c r="DS120" s="1023"/>
      <c r="DT120" s="1023"/>
      <c r="DU120" s="1023"/>
      <c r="DV120" s="1024">
        <v>19.8</v>
      </c>
      <c r="DW120" s="1024"/>
      <c r="DX120" s="1024"/>
      <c r="DY120" s="1024"/>
      <c r="DZ120" s="1025"/>
    </row>
    <row r="121" spans="1:130" s="248" customFormat="1" ht="26.25" customHeight="1">
      <c r="A121" s="1155"/>
      <c r="B121" s="1042"/>
      <c r="C121" s="1063" t="s">
        <v>483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469</v>
      </c>
      <c r="AB121" s="1055"/>
      <c r="AC121" s="1055"/>
      <c r="AD121" s="1055"/>
      <c r="AE121" s="1056"/>
      <c r="AF121" s="1057" t="s">
        <v>469</v>
      </c>
      <c r="AG121" s="1055"/>
      <c r="AH121" s="1055"/>
      <c r="AI121" s="1055"/>
      <c r="AJ121" s="1056"/>
      <c r="AK121" s="1057" t="s">
        <v>398</v>
      </c>
      <c r="AL121" s="1055"/>
      <c r="AM121" s="1055"/>
      <c r="AN121" s="1055"/>
      <c r="AO121" s="1056"/>
      <c r="AP121" s="1058" t="s">
        <v>398</v>
      </c>
      <c r="AQ121" s="1059"/>
      <c r="AR121" s="1059"/>
      <c r="AS121" s="1059"/>
      <c r="AT121" s="1060"/>
      <c r="AU121" s="1088"/>
      <c r="AV121" s="1089"/>
      <c r="AW121" s="1089"/>
      <c r="AX121" s="1089"/>
      <c r="AY121" s="1090"/>
      <c r="AZ121" s="1045" t="s">
        <v>484</v>
      </c>
      <c r="BA121" s="1046"/>
      <c r="BB121" s="1046"/>
      <c r="BC121" s="1046"/>
      <c r="BD121" s="1046"/>
      <c r="BE121" s="1046"/>
      <c r="BF121" s="1046"/>
      <c r="BG121" s="1046"/>
      <c r="BH121" s="1046"/>
      <c r="BI121" s="1046"/>
      <c r="BJ121" s="1046"/>
      <c r="BK121" s="1046"/>
      <c r="BL121" s="1046"/>
      <c r="BM121" s="1046"/>
      <c r="BN121" s="1046"/>
      <c r="BO121" s="1046"/>
      <c r="BP121" s="1047"/>
      <c r="BQ121" s="1015">
        <v>5353922</v>
      </c>
      <c r="BR121" s="1016"/>
      <c r="BS121" s="1016"/>
      <c r="BT121" s="1016"/>
      <c r="BU121" s="1016"/>
      <c r="BV121" s="1016">
        <v>3522500</v>
      </c>
      <c r="BW121" s="1016"/>
      <c r="BX121" s="1016"/>
      <c r="BY121" s="1016"/>
      <c r="BZ121" s="1016"/>
      <c r="CA121" s="1016">
        <v>3217913</v>
      </c>
      <c r="CB121" s="1016"/>
      <c r="CC121" s="1016"/>
      <c r="CD121" s="1016"/>
      <c r="CE121" s="1016"/>
      <c r="CF121" s="1010">
        <v>11.6</v>
      </c>
      <c r="CG121" s="1011"/>
      <c r="CH121" s="1011"/>
      <c r="CI121" s="1011"/>
      <c r="CJ121" s="1011"/>
      <c r="CK121" s="1106"/>
      <c r="CL121" s="1107"/>
      <c r="CM121" s="1107"/>
      <c r="CN121" s="1107"/>
      <c r="CO121" s="1108"/>
      <c r="CP121" s="1116" t="s">
        <v>485</v>
      </c>
      <c r="CQ121" s="1117"/>
      <c r="CR121" s="1117"/>
      <c r="CS121" s="1117"/>
      <c r="CT121" s="1117"/>
      <c r="CU121" s="1117"/>
      <c r="CV121" s="1117"/>
      <c r="CW121" s="1117"/>
      <c r="CX121" s="1117"/>
      <c r="CY121" s="1117"/>
      <c r="CZ121" s="1117"/>
      <c r="DA121" s="1117"/>
      <c r="DB121" s="1117"/>
      <c r="DC121" s="1117"/>
      <c r="DD121" s="1117"/>
      <c r="DE121" s="1117"/>
      <c r="DF121" s="1118"/>
      <c r="DG121" s="1015">
        <v>1692128</v>
      </c>
      <c r="DH121" s="1016"/>
      <c r="DI121" s="1016"/>
      <c r="DJ121" s="1016"/>
      <c r="DK121" s="1016"/>
      <c r="DL121" s="1016">
        <v>1626258</v>
      </c>
      <c r="DM121" s="1016"/>
      <c r="DN121" s="1016"/>
      <c r="DO121" s="1016"/>
      <c r="DP121" s="1016"/>
      <c r="DQ121" s="1016">
        <v>1623162</v>
      </c>
      <c r="DR121" s="1016"/>
      <c r="DS121" s="1016"/>
      <c r="DT121" s="1016"/>
      <c r="DU121" s="1016"/>
      <c r="DV121" s="1017">
        <v>5.8</v>
      </c>
      <c r="DW121" s="1017"/>
      <c r="DX121" s="1017"/>
      <c r="DY121" s="1017"/>
      <c r="DZ121" s="1018"/>
    </row>
    <row r="122" spans="1:130" s="248" customFormat="1" ht="26.25" customHeight="1">
      <c r="A122" s="1155"/>
      <c r="B122" s="1042"/>
      <c r="C122" s="1012" t="s">
        <v>461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398</v>
      </c>
      <c r="AB122" s="1055"/>
      <c r="AC122" s="1055"/>
      <c r="AD122" s="1055"/>
      <c r="AE122" s="1056"/>
      <c r="AF122" s="1057" t="s">
        <v>398</v>
      </c>
      <c r="AG122" s="1055"/>
      <c r="AH122" s="1055"/>
      <c r="AI122" s="1055"/>
      <c r="AJ122" s="1056"/>
      <c r="AK122" s="1057" t="s">
        <v>474</v>
      </c>
      <c r="AL122" s="1055"/>
      <c r="AM122" s="1055"/>
      <c r="AN122" s="1055"/>
      <c r="AO122" s="1056"/>
      <c r="AP122" s="1058" t="s">
        <v>398</v>
      </c>
      <c r="AQ122" s="1059"/>
      <c r="AR122" s="1059"/>
      <c r="AS122" s="1059"/>
      <c r="AT122" s="1060"/>
      <c r="AU122" s="1088"/>
      <c r="AV122" s="1089"/>
      <c r="AW122" s="1089"/>
      <c r="AX122" s="1089"/>
      <c r="AY122" s="1090"/>
      <c r="AZ122" s="1070" t="s">
        <v>486</v>
      </c>
      <c r="BA122" s="1061"/>
      <c r="BB122" s="1061"/>
      <c r="BC122" s="1061"/>
      <c r="BD122" s="1061"/>
      <c r="BE122" s="1061"/>
      <c r="BF122" s="1061"/>
      <c r="BG122" s="1061"/>
      <c r="BH122" s="1061"/>
      <c r="BI122" s="1061"/>
      <c r="BJ122" s="1061"/>
      <c r="BK122" s="1061"/>
      <c r="BL122" s="1061"/>
      <c r="BM122" s="1061"/>
      <c r="BN122" s="1061"/>
      <c r="BO122" s="1061"/>
      <c r="BP122" s="1062"/>
      <c r="BQ122" s="1093">
        <v>60613771</v>
      </c>
      <c r="BR122" s="1094"/>
      <c r="BS122" s="1094"/>
      <c r="BT122" s="1094"/>
      <c r="BU122" s="1094"/>
      <c r="BV122" s="1094">
        <v>59710969</v>
      </c>
      <c r="BW122" s="1094"/>
      <c r="BX122" s="1094"/>
      <c r="BY122" s="1094"/>
      <c r="BZ122" s="1094"/>
      <c r="CA122" s="1094">
        <v>58619292</v>
      </c>
      <c r="CB122" s="1094"/>
      <c r="CC122" s="1094"/>
      <c r="CD122" s="1094"/>
      <c r="CE122" s="1094"/>
      <c r="CF122" s="1114">
        <v>211.1</v>
      </c>
      <c r="CG122" s="1115"/>
      <c r="CH122" s="1115"/>
      <c r="CI122" s="1115"/>
      <c r="CJ122" s="1115"/>
      <c r="CK122" s="1106"/>
      <c r="CL122" s="1107"/>
      <c r="CM122" s="1107"/>
      <c r="CN122" s="1107"/>
      <c r="CO122" s="1108"/>
      <c r="CP122" s="1116" t="s">
        <v>420</v>
      </c>
      <c r="CQ122" s="1117"/>
      <c r="CR122" s="1117"/>
      <c r="CS122" s="1117"/>
      <c r="CT122" s="1117"/>
      <c r="CU122" s="1117"/>
      <c r="CV122" s="1117"/>
      <c r="CW122" s="1117"/>
      <c r="CX122" s="1117"/>
      <c r="CY122" s="1117"/>
      <c r="CZ122" s="1117"/>
      <c r="DA122" s="1117"/>
      <c r="DB122" s="1117"/>
      <c r="DC122" s="1117"/>
      <c r="DD122" s="1117"/>
      <c r="DE122" s="1117"/>
      <c r="DF122" s="1118"/>
      <c r="DG122" s="1015">
        <v>56317</v>
      </c>
      <c r="DH122" s="1016"/>
      <c r="DI122" s="1016"/>
      <c r="DJ122" s="1016"/>
      <c r="DK122" s="1016"/>
      <c r="DL122" s="1016">
        <v>687595</v>
      </c>
      <c r="DM122" s="1016"/>
      <c r="DN122" s="1016"/>
      <c r="DO122" s="1016"/>
      <c r="DP122" s="1016"/>
      <c r="DQ122" s="1016">
        <v>604041</v>
      </c>
      <c r="DR122" s="1016"/>
      <c r="DS122" s="1016"/>
      <c r="DT122" s="1016"/>
      <c r="DU122" s="1016"/>
      <c r="DV122" s="1017">
        <v>2.2000000000000002</v>
      </c>
      <c r="DW122" s="1017"/>
      <c r="DX122" s="1017"/>
      <c r="DY122" s="1017"/>
      <c r="DZ122" s="1018"/>
    </row>
    <row r="123" spans="1:130" s="248" customFormat="1" ht="26.25" customHeight="1">
      <c r="A123" s="1155"/>
      <c r="B123" s="1042"/>
      <c r="C123" s="1012" t="s">
        <v>470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398</v>
      </c>
      <c r="AB123" s="1055"/>
      <c r="AC123" s="1055"/>
      <c r="AD123" s="1055"/>
      <c r="AE123" s="1056"/>
      <c r="AF123" s="1057" t="s">
        <v>398</v>
      </c>
      <c r="AG123" s="1055"/>
      <c r="AH123" s="1055"/>
      <c r="AI123" s="1055"/>
      <c r="AJ123" s="1056"/>
      <c r="AK123" s="1057" t="s">
        <v>469</v>
      </c>
      <c r="AL123" s="1055"/>
      <c r="AM123" s="1055"/>
      <c r="AN123" s="1055"/>
      <c r="AO123" s="1056"/>
      <c r="AP123" s="1058" t="s">
        <v>469</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487</v>
      </c>
      <c r="BP123" s="1102"/>
      <c r="BQ123" s="1161">
        <v>88370344</v>
      </c>
      <c r="BR123" s="1162"/>
      <c r="BS123" s="1162"/>
      <c r="BT123" s="1162"/>
      <c r="BU123" s="1162"/>
      <c r="BV123" s="1162">
        <v>86782562</v>
      </c>
      <c r="BW123" s="1162"/>
      <c r="BX123" s="1162"/>
      <c r="BY123" s="1162"/>
      <c r="BZ123" s="1162"/>
      <c r="CA123" s="1162">
        <v>85272915</v>
      </c>
      <c r="CB123" s="1162"/>
      <c r="CC123" s="1162"/>
      <c r="CD123" s="1162"/>
      <c r="CE123" s="1162"/>
      <c r="CF123" s="1095"/>
      <c r="CG123" s="1096"/>
      <c r="CH123" s="1096"/>
      <c r="CI123" s="1096"/>
      <c r="CJ123" s="1097"/>
      <c r="CK123" s="1106"/>
      <c r="CL123" s="1107"/>
      <c r="CM123" s="1107"/>
      <c r="CN123" s="1107"/>
      <c r="CO123" s="1108"/>
      <c r="CP123" s="1116" t="s">
        <v>414</v>
      </c>
      <c r="CQ123" s="1117"/>
      <c r="CR123" s="1117"/>
      <c r="CS123" s="1117"/>
      <c r="CT123" s="1117"/>
      <c r="CU123" s="1117"/>
      <c r="CV123" s="1117"/>
      <c r="CW123" s="1117"/>
      <c r="CX123" s="1117"/>
      <c r="CY123" s="1117"/>
      <c r="CZ123" s="1117"/>
      <c r="DA123" s="1117"/>
      <c r="DB123" s="1117"/>
      <c r="DC123" s="1117"/>
      <c r="DD123" s="1117"/>
      <c r="DE123" s="1117"/>
      <c r="DF123" s="1118"/>
      <c r="DG123" s="1054">
        <v>427738</v>
      </c>
      <c r="DH123" s="1055"/>
      <c r="DI123" s="1055"/>
      <c r="DJ123" s="1055"/>
      <c r="DK123" s="1056"/>
      <c r="DL123" s="1057">
        <v>282292</v>
      </c>
      <c r="DM123" s="1055"/>
      <c r="DN123" s="1055"/>
      <c r="DO123" s="1055"/>
      <c r="DP123" s="1056"/>
      <c r="DQ123" s="1057">
        <v>283045</v>
      </c>
      <c r="DR123" s="1055"/>
      <c r="DS123" s="1055"/>
      <c r="DT123" s="1055"/>
      <c r="DU123" s="1056"/>
      <c r="DV123" s="1058">
        <v>1</v>
      </c>
      <c r="DW123" s="1059"/>
      <c r="DX123" s="1059"/>
      <c r="DY123" s="1059"/>
      <c r="DZ123" s="1060"/>
    </row>
    <row r="124" spans="1:130" s="248" customFormat="1" ht="26.25" customHeight="1" thickBot="1">
      <c r="A124" s="1155"/>
      <c r="B124" s="1042"/>
      <c r="C124" s="1012" t="s">
        <v>473</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398</v>
      </c>
      <c r="AB124" s="1055"/>
      <c r="AC124" s="1055"/>
      <c r="AD124" s="1055"/>
      <c r="AE124" s="1056"/>
      <c r="AF124" s="1057" t="s">
        <v>469</v>
      </c>
      <c r="AG124" s="1055"/>
      <c r="AH124" s="1055"/>
      <c r="AI124" s="1055"/>
      <c r="AJ124" s="1056"/>
      <c r="AK124" s="1057" t="s">
        <v>398</v>
      </c>
      <c r="AL124" s="1055"/>
      <c r="AM124" s="1055"/>
      <c r="AN124" s="1055"/>
      <c r="AO124" s="1056"/>
      <c r="AP124" s="1058" t="s">
        <v>398</v>
      </c>
      <c r="AQ124" s="1059"/>
      <c r="AR124" s="1059"/>
      <c r="AS124" s="1059"/>
      <c r="AT124" s="1060"/>
      <c r="AU124" s="1157" t="s">
        <v>488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19.7</v>
      </c>
      <c r="BR124" s="1124"/>
      <c r="BS124" s="1124"/>
      <c r="BT124" s="1124"/>
      <c r="BU124" s="1124"/>
      <c r="BV124" s="1124">
        <v>17.3</v>
      </c>
      <c r="BW124" s="1124"/>
      <c r="BX124" s="1124"/>
      <c r="BY124" s="1124"/>
      <c r="BZ124" s="1124"/>
      <c r="CA124" s="1124">
        <v>12.2</v>
      </c>
      <c r="CB124" s="1124"/>
      <c r="CC124" s="1124"/>
      <c r="CD124" s="1124"/>
      <c r="CE124" s="1124"/>
      <c r="CF124" s="1125"/>
      <c r="CG124" s="1126"/>
      <c r="CH124" s="1126"/>
      <c r="CI124" s="1126"/>
      <c r="CJ124" s="1127"/>
      <c r="CK124" s="1109"/>
      <c r="CL124" s="1109"/>
      <c r="CM124" s="1109"/>
      <c r="CN124" s="1109"/>
      <c r="CO124" s="1110"/>
      <c r="CP124" s="1116" t="s">
        <v>489</v>
      </c>
      <c r="CQ124" s="1117"/>
      <c r="CR124" s="1117"/>
      <c r="CS124" s="1117"/>
      <c r="CT124" s="1117"/>
      <c r="CU124" s="1117"/>
      <c r="CV124" s="1117"/>
      <c r="CW124" s="1117"/>
      <c r="CX124" s="1117"/>
      <c r="CY124" s="1117"/>
      <c r="CZ124" s="1117"/>
      <c r="DA124" s="1117"/>
      <c r="DB124" s="1117"/>
      <c r="DC124" s="1117"/>
      <c r="DD124" s="1117"/>
      <c r="DE124" s="1117"/>
      <c r="DF124" s="1118"/>
      <c r="DG124" s="1101">
        <v>122551</v>
      </c>
      <c r="DH124" s="1080"/>
      <c r="DI124" s="1080"/>
      <c r="DJ124" s="1080"/>
      <c r="DK124" s="1081"/>
      <c r="DL124" s="1079">
        <v>112108</v>
      </c>
      <c r="DM124" s="1080"/>
      <c r="DN124" s="1080"/>
      <c r="DO124" s="1080"/>
      <c r="DP124" s="1081"/>
      <c r="DQ124" s="1079">
        <v>101215</v>
      </c>
      <c r="DR124" s="1080"/>
      <c r="DS124" s="1080"/>
      <c r="DT124" s="1080"/>
      <c r="DU124" s="1081"/>
      <c r="DV124" s="1082">
        <v>0.4</v>
      </c>
      <c r="DW124" s="1083"/>
      <c r="DX124" s="1083"/>
      <c r="DY124" s="1083"/>
      <c r="DZ124" s="1084"/>
    </row>
    <row r="125" spans="1:130" s="248" customFormat="1" ht="26.25" customHeight="1">
      <c r="A125" s="1155"/>
      <c r="B125" s="1042"/>
      <c r="C125" s="1012" t="s">
        <v>476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398</v>
      </c>
      <c r="AB125" s="1055"/>
      <c r="AC125" s="1055"/>
      <c r="AD125" s="1055"/>
      <c r="AE125" s="1056"/>
      <c r="AF125" s="1057" t="s">
        <v>469</v>
      </c>
      <c r="AG125" s="1055"/>
      <c r="AH125" s="1055"/>
      <c r="AI125" s="1055"/>
      <c r="AJ125" s="1056"/>
      <c r="AK125" s="1057" t="s">
        <v>398</v>
      </c>
      <c r="AL125" s="1055"/>
      <c r="AM125" s="1055"/>
      <c r="AN125" s="1055"/>
      <c r="AO125" s="1056"/>
      <c r="AP125" s="1058" t="s">
        <v>398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490</v>
      </c>
      <c r="CL125" s="1104"/>
      <c r="CM125" s="1104"/>
      <c r="CN125" s="1104"/>
      <c r="CO125" s="1105"/>
      <c r="CP125" s="1036" t="s">
        <v>491</v>
      </c>
      <c r="CQ125" s="985"/>
      <c r="CR125" s="985"/>
      <c r="CS125" s="985"/>
      <c r="CT125" s="985"/>
      <c r="CU125" s="985"/>
      <c r="CV125" s="985"/>
      <c r="CW125" s="985"/>
      <c r="CX125" s="985"/>
      <c r="CY125" s="985"/>
      <c r="CZ125" s="985"/>
      <c r="DA125" s="985"/>
      <c r="DB125" s="985"/>
      <c r="DC125" s="985"/>
      <c r="DD125" s="985"/>
      <c r="DE125" s="985"/>
      <c r="DF125" s="986"/>
      <c r="DG125" s="1022" t="s">
        <v>398</v>
      </c>
      <c r="DH125" s="1023"/>
      <c r="DI125" s="1023"/>
      <c r="DJ125" s="1023"/>
      <c r="DK125" s="1023"/>
      <c r="DL125" s="1023" t="s">
        <v>398</v>
      </c>
      <c r="DM125" s="1023"/>
      <c r="DN125" s="1023"/>
      <c r="DO125" s="1023"/>
      <c r="DP125" s="1023"/>
      <c r="DQ125" s="1023" t="s">
        <v>467</v>
      </c>
      <c r="DR125" s="1023"/>
      <c r="DS125" s="1023"/>
      <c r="DT125" s="1023"/>
      <c r="DU125" s="1023"/>
      <c r="DV125" s="1024" t="s">
        <v>467</v>
      </c>
      <c r="DW125" s="1024"/>
      <c r="DX125" s="1024"/>
      <c r="DY125" s="1024"/>
      <c r="DZ125" s="1025"/>
    </row>
    <row r="126" spans="1:130" s="248" customFormat="1" ht="26.25" customHeight="1" thickBot="1">
      <c r="A126" s="1155"/>
      <c r="B126" s="1042"/>
      <c r="C126" s="1012" t="s">
        <v>478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74859</v>
      </c>
      <c r="AB126" s="1055"/>
      <c r="AC126" s="1055"/>
      <c r="AD126" s="1055"/>
      <c r="AE126" s="1056"/>
      <c r="AF126" s="1057">
        <v>57729</v>
      </c>
      <c r="AG126" s="1055"/>
      <c r="AH126" s="1055"/>
      <c r="AI126" s="1055"/>
      <c r="AJ126" s="1056"/>
      <c r="AK126" s="1057">
        <v>33175</v>
      </c>
      <c r="AL126" s="1055"/>
      <c r="AM126" s="1055"/>
      <c r="AN126" s="1055"/>
      <c r="AO126" s="1056"/>
      <c r="AP126" s="1058">
        <v>0.1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492</v>
      </c>
      <c r="CQ126" s="1046"/>
      <c r="CR126" s="1046"/>
      <c r="CS126" s="1046"/>
      <c r="CT126" s="1046"/>
      <c r="CU126" s="1046"/>
      <c r="CV126" s="1046"/>
      <c r="CW126" s="1046"/>
      <c r="CX126" s="1046"/>
      <c r="CY126" s="1046"/>
      <c r="CZ126" s="1046"/>
      <c r="DA126" s="1046"/>
      <c r="DB126" s="1046"/>
      <c r="DC126" s="1046"/>
      <c r="DD126" s="1046"/>
      <c r="DE126" s="1046"/>
      <c r="DF126" s="1047"/>
      <c r="DG126" s="1015">
        <v>1090</v>
      </c>
      <c r="DH126" s="1016"/>
      <c r="DI126" s="1016"/>
      <c r="DJ126" s="1016"/>
      <c r="DK126" s="1016"/>
      <c r="DL126" s="1016" t="s">
        <v>398</v>
      </c>
      <c r="DM126" s="1016"/>
      <c r="DN126" s="1016"/>
      <c r="DO126" s="1016"/>
      <c r="DP126" s="1016"/>
      <c r="DQ126" s="1016" t="s">
        <v>398</v>
      </c>
      <c r="DR126" s="1016"/>
      <c r="DS126" s="1016"/>
      <c r="DT126" s="1016"/>
      <c r="DU126" s="1016"/>
      <c r="DV126" s="1017" t="s">
        <v>467</v>
      </c>
      <c r="DW126" s="1017"/>
      <c r="DX126" s="1017"/>
      <c r="DY126" s="1017"/>
      <c r="DZ126" s="1018"/>
    </row>
    <row r="127" spans="1:130" s="248" customFormat="1" ht="26.25" customHeight="1">
      <c r="A127" s="1156"/>
      <c r="B127" s="1044"/>
      <c r="C127" s="1098" t="s">
        <v>493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50</v>
      </c>
      <c r="AB127" s="1055"/>
      <c r="AC127" s="1055"/>
      <c r="AD127" s="1055"/>
      <c r="AE127" s="1056"/>
      <c r="AF127" s="1057">
        <v>2146</v>
      </c>
      <c r="AG127" s="1055"/>
      <c r="AH127" s="1055"/>
      <c r="AI127" s="1055"/>
      <c r="AJ127" s="1056"/>
      <c r="AK127" s="1057">
        <v>1886</v>
      </c>
      <c r="AL127" s="1055"/>
      <c r="AM127" s="1055"/>
      <c r="AN127" s="1055"/>
      <c r="AO127" s="1056"/>
      <c r="AP127" s="1058">
        <v>0</v>
      </c>
      <c r="AQ127" s="1059"/>
      <c r="AR127" s="1059"/>
      <c r="AS127" s="1059"/>
      <c r="AT127" s="1060"/>
      <c r="AU127" s="284"/>
      <c r="AV127" s="284"/>
      <c r="AW127" s="284"/>
      <c r="AX127" s="1128" t="s">
        <v>494</v>
      </c>
      <c r="AY127" s="1129"/>
      <c r="AZ127" s="1129"/>
      <c r="BA127" s="1129"/>
      <c r="BB127" s="1129"/>
      <c r="BC127" s="1129"/>
      <c r="BD127" s="1129"/>
      <c r="BE127" s="1130"/>
      <c r="BF127" s="1131" t="s">
        <v>495</v>
      </c>
      <c r="BG127" s="1129"/>
      <c r="BH127" s="1129"/>
      <c r="BI127" s="1129"/>
      <c r="BJ127" s="1129"/>
      <c r="BK127" s="1129"/>
      <c r="BL127" s="1130"/>
      <c r="BM127" s="1131" t="s">
        <v>496</v>
      </c>
      <c r="BN127" s="1129"/>
      <c r="BO127" s="1129"/>
      <c r="BP127" s="1129"/>
      <c r="BQ127" s="1129"/>
      <c r="BR127" s="1129"/>
      <c r="BS127" s="1130"/>
      <c r="BT127" s="1131" t="s">
        <v>497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498</v>
      </c>
      <c r="CQ127" s="1046"/>
      <c r="CR127" s="1046"/>
      <c r="CS127" s="1046"/>
      <c r="CT127" s="1046"/>
      <c r="CU127" s="1046"/>
      <c r="CV127" s="1046"/>
      <c r="CW127" s="1046"/>
      <c r="CX127" s="1046"/>
      <c r="CY127" s="1046"/>
      <c r="CZ127" s="1046"/>
      <c r="DA127" s="1046"/>
      <c r="DB127" s="1046"/>
      <c r="DC127" s="1046"/>
      <c r="DD127" s="1046"/>
      <c r="DE127" s="1046"/>
      <c r="DF127" s="1047"/>
      <c r="DG127" s="1015" t="s">
        <v>398</v>
      </c>
      <c r="DH127" s="1016"/>
      <c r="DI127" s="1016"/>
      <c r="DJ127" s="1016"/>
      <c r="DK127" s="1016"/>
      <c r="DL127" s="1016" t="s">
        <v>469</v>
      </c>
      <c r="DM127" s="1016"/>
      <c r="DN127" s="1016"/>
      <c r="DO127" s="1016"/>
      <c r="DP127" s="1016"/>
      <c r="DQ127" s="1016" t="s">
        <v>398</v>
      </c>
      <c r="DR127" s="1016"/>
      <c r="DS127" s="1016"/>
      <c r="DT127" s="1016"/>
      <c r="DU127" s="1016"/>
      <c r="DV127" s="1017" t="s">
        <v>398</v>
      </c>
      <c r="DW127" s="1017"/>
      <c r="DX127" s="1017"/>
      <c r="DY127" s="1017"/>
      <c r="DZ127" s="1018"/>
    </row>
    <row r="128" spans="1:130" s="248" customFormat="1" ht="26.25" customHeight="1" thickBot="1">
      <c r="A128" s="1139" t="s">
        <v>499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500</v>
      </c>
      <c r="X128" s="1141"/>
      <c r="Y128" s="1141"/>
      <c r="Z128" s="1142"/>
      <c r="AA128" s="1143">
        <v>462433</v>
      </c>
      <c r="AB128" s="1144"/>
      <c r="AC128" s="1144"/>
      <c r="AD128" s="1144"/>
      <c r="AE128" s="1145"/>
      <c r="AF128" s="1146">
        <v>449283</v>
      </c>
      <c r="AG128" s="1144"/>
      <c r="AH128" s="1144"/>
      <c r="AI128" s="1144"/>
      <c r="AJ128" s="1145"/>
      <c r="AK128" s="1146">
        <v>422512</v>
      </c>
      <c r="AL128" s="1144"/>
      <c r="AM128" s="1144"/>
      <c r="AN128" s="1144"/>
      <c r="AO128" s="1145"/>
      <c r="AP128" s="1147"/>
      <c r="AQ128" s="1148"/>
      <c r="AR128" s="1148"/>
      <c r="AS128" s="1148"/>
      <c r="AT128" s="1149"/>
      <c r="AU128" s="284"/>
      <c r="AV128" s="284"/>
      <c r="AW128" s="284"/>
      <c r="AX128" s="984" t="s">
        <v>501</v>
      </c>
      <c r="AY128" s="985"/>
      <c r="AZ128" s="985"/>
      <c r="BA128" s="985"/>
      <c r="BB128" s="985"/>
      <c r="BC128" s="985"/>
      <c r="BD128" s="985"/>
      <c r="BE128" s="986"/>
      <c r="BF128" s="1150" t="s">
        <v>398</v>
      </c>
      <c r="BG128" s="1151"/>
      <c r="BH128" s="1151"/>
      <c r="BI128" s="1151"/>
      <c r="BJ128" s="1151"/>
      <c r="BK128" s="1151"/>
      <c r="BL128" s="1152"/>
      <c r="BM128" s="1150">
        <v>11.68</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502</v>
      </c>
      <c r="CQ128" s="1133"/>
      <c r="CR128" s="1133"/>
      <c r="CS128" s="1133"/>
      <c r="CT128" s="1133"/>
      <c r="CU128" s="1133"/>
      <c r="CV128" s="1133"/>
      <c r="CW128" s="1133"/>
      <c r="CX128" s="1133"/>
      <c r="CY128" s="1133"/>
      <c r="CZ128" s="1133"/>
      <c r="DA128" s="1133"/>
      <c r="DB128" s="1133"/>
      <c r="DC128" s="1133"/>
      <c r="DD128" s="1133"/>
      <c r="DE128" s="1133"/>
      <c r="DF128" s="1134"/>
      <c r="DG128" s="1135" t="s">
        <v>398</v>
      </c>
      <c r="DH128" s="1136"/>
      <c r="DI128" s="1136"/>
      <c r="DJ128" s="1136"/>
      <c r="DK128" s="1136"/>
      <c r="DL128" s="1136" t="s">
        <v>398</v>
      </c>
      <c r="DM128" s="1136"/>
      <c r="DN128" s="1136"/>
      <c r="DO128" s="1136"/>
      <c r="DP128" s="1136"/>
      <c r="DQ128" s="1136" t="s">
        <v>474</v>
      </c>
      <c r="DR128" s="1136"/>
      <c r="DS128" s="1136"/>
      <c r="DT128" s="1136"/>
      <c r="DU128" s="1136"/>
      <c r="DV128" s="1137" t="s">
        <v>474</v>
      </c>
      <c r="DW128" s="1137"/>
      <c r="DX128" s="1137"/>
      <c r="DY128" s="1137"/>
      <c r="DZ128" s="1138"/>
    </row>
    <row r="129" spans="1:131" s="248" customFormat="1" ht="26.25" customHeight="1">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503</v>
      </c>
      <c r="X129" s="1170"/>
      <c r="Y129" s="1170"/>
      <c r="Z129" s="1171"/>
      <c r="AA129" s="1054">
        <v>32939734</v>
      </c>
      <c r="AB129" s="1055"/>
      <c r="AC129" s="1055"/>
      <c r="AD129" s="1055"/>
      <c r="AE129" s="1056"/>
      <c r="AF129" s="1057">
        <v>32543646</v>
      </c>
      <c r="AG129" s="1055"/>
      <c r="AH129" s="1055"/>
      <c r="AI129" s="1055"/>
      <c r="AJ129" s="1056"/>
      <c r="AK129" s="1057">
        <v>33070027</v>
      </c>
      <c r="AL129" s="1055"/>
      <c r="AM129" s="1055"/>
      <c r="AN129" s="1055"/>
      <c r="AO129" s="1056"/>
      <c r="AP129" s="1172"/>
      <c r="AQ129" s="1173"/>
      <c r="AR129" s="1173"/>
      <c r="AS129" s="1173"/>
      <c r="AT129" s="1174"/>
      <c r="AU129" s="286"/>
      <c r="AV129" s="286"/>
      <c r="AW129" s="286"/>
      <c r="AX129" s="1163" t="s">
        <v>504</v>
      </c>
      <c r="AY129" s="1046"/>
      <c r="AZ129" s="1046"/>
      <c r="BA129" s="1046"/>
      <c r="BB129" s="1046"/>
      <c r="BC129" s="1046"/>
      <c r="BD129" s="1046"/>
      <c r="BE129" s="1047"/>
      <c r="BF129" s="1164" t="s">
        <v>398</v>
      </c>
      <c r="BG129" s="1165"/>
      <c r="BH129" s="1165"/>
      <c r="BI129" s="1165"/>
      <c r="BJ129" s="1165"/>
      <c r="BK129" s="1165"/>
      <c r="BL129" s="1166"/>
      <c r="BM129" s="1164">
        <v>16.68</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506</v>
      </c>
      <c r="X130" s="1170"/>
      <c r="Y130" s="1170"/>
      <c r="Z130" s="1171"/>
      <c r="AA130" s="1054">
        <v>5375404</v>
      </c>
      <c r="AB130" s="1055"/>
      <c r="AC130" s="1055"/>
      <c r="AD130" s="1055"/>
      <c r="AE130" s="1056"/>
      <c r="AF130" s="1057">
        <v>5210863</v>
      </c>
      <c r="AG130" s="1055"/>
      <c r="AH130" s="1055"/>
      <c r="AI130" s="1055"/>
      <c r="AJ130" s="1056"/>
      <c r="AK130" s="1057">
        <v>5297675</v>
      </c>
      <c r="AL130" s="1055"/>
      <c r="AM130" s="1055"/>
      <c r="AN130" s="1055"/>
      <c r="AO130" s="1056"/>
      <c r="AP130" s="1172"/>
      <c r="AQ130" s="1173"/>
      <c r="AR130" s="1173"/>
      <c r="AS130" s="1173"/>
      <c r="AT130" s="1174"/>
      <c r="AU130" s="286"/>
      <c r="AV130" s="286"/>
      <c r="AW130" s="286"/>
      <c r="AX130" s="1163" t="s">
        <v>507</v>
      </c>
      <c r="AY130" s="1046"/>
      <c r="AZ130" s="1046"/>
      <c r="BA130" s="1046"/>
      <c r="BB130" s="1046"/>
      <c r="BC130" s="1046"/>
      <c r="BD130" s="1046"/>
      <c r="BE130" s="1047"/>
      <c r="BF130" s="1200">
        <v>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508</v>
      </c>
      <c r="X131" s="1208"/>
      <c r="Y131" s="1208"/>
      <c r="Z131" s="1209"/>
      <c r="AA131" s="1101">
        <v>27564330</v>
      </c>
      <c r="AB131" s="1080"/>
      <c r="AC131" s="1080"/>
      <c r="AD131" s="1080"/>
      <c r="AE131" s="1081"/>
      <c r="AF131" s="1079">
        <v>27332783</v>
      </c>
      <c r="AG131" s="1080"/>
      <c r="AH131" s="1080"/>
      <c r="AI131" s="1080"/>
      <c r="AJ131" s="1081"/>
      <c r="AK131" s="1079">
        <v>27772352</v>
      </c>
      <c r="AL131" s="1080"/>
      <c r="AM131" s="1080"/>
      <c r="AN131" s="1080"/>
      <c r="AO131" s="1081"/>
      <c r="AP131" s="1210"/>
      <c r="AQ131" s="1211"/>
      <c r="AR131" s="1211"/>
      <c r="AS131" s="1211"/>
      <c r="AT131" s="1212"/>
      <c r="AU131" s="286"/>
      <c r="AV131" s="286"/>
      <c r="AW131" s="286"/>
      <c r="AX131" s="1182" t="s">
        <v>509</v>
      </c>
      <c r="AY131" s="1133"/>
      <c r="AZ131" s="1133"/>
      <c r="BA131" s="1133"/>
      <c r="BB131" s="1133"/>
      <c r="BC131" s="1133"/>
      <c r="BD131" s="1133"/>
      <c r="BE131" s="1134"/>
      <c r="BF131" s="1183">
        <v>12.2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510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511</v>
      </c>
      <c r="W132" s="1193"/>
      <c r="X132" s="1193"/>
      <c r="Y132" s="1193"/>
      <c r="Z132" s="1194"/>
      <c r="AA132" s="1195">
        <v>5.231224557</v>
      </c>
      <c r="AB132" s="1196"/>
      <c r="AC132" s="1196"/>
      <c r="AD132" s="1196"/>
      <c r="AE132" s="1197"/>
      <c r="AF132" s="1198">
        <v>6.5695249550000003</v>
      </c>
      <c r="AG132" s="1196"/>
      <c r="AH132" s="1196"/>
      <c r="AI132" s="1196"/>
      <c r="AJ132" s="1197"/>
      <c r="AK132" s="1198">
        <v>6.2407858000000003</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512</v>
      </c>
      <c r="W133" s="1176"/>
      <c r="X133" s="1176"/>
      <c r="Y133" s="1176"/>
      <c r="Z133" s="1177"/>
      <c r="AA133" s="1178">
        <v>4.3</v>
      </c>
      <c r="AB133" s="1179"/>
      <c r="AC133" s="1179"/>
      <c r="AD133" s="1179"/>
      <c r="AE133" s="1180"/>
      <c r="AF133" s="1178">
        <v>5.2</v>
      </c>
      <c r="AG133" s="1179"/>
      <c r="AH133" s="1179"/>
      <c r="AI133" s="1179"/>
      <c r="AJ133" s="1180"/>
      <c r="AK133" s="1178">
        <v>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hlnoKEiSnJjBMBpERU/7V896xHYHuG2Y3uNoSpy8XX3Mb8Njt6GlU74Tuj465HExXVzCgVyR7LWjXU+8fFYDJA==" saltValue="MBWYpSXq6QaroJjI89H+L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4J/9FXTs+uA305vWm6DhOTPv8Kpmz+V1nIJAhc9RwJW3dr39V7tDYh65P8248/DmWuBf5csEHSwfo+l26R7vYA==" saltValue="56578pcTLMz4OG1fsW9M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7ChYI7nE/Dk85ThvEt+pTf2yx6Cw0EESCX/+Ew+pDTj2Dy3femdJF2dV82kDyQGhUTZ40jxNA4KjTLfbgCjSmQ==" saltValue="lv8N7VBoF72tnPFTgctHB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516</v>
      </c>
      <c r="AP7" s="305"/>
      <c r="AQ7" s="306" t="s">
        <v>517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518</v>
      </c>
      <c r="AQ8" s="312" t="s">
        <v>519</v>
      </c>
      <c r="AR8" s="313" t="s">
        <v>520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521</v>
      </c>
      <c r="AL9" s="1216"/>
      <c r="AM9" s="1216"/>
      <c r="AN9" s="1217"/>
      <c r="AO9" s="314">
        <v>8121336</v>
      </c>
      <c r="AP9" s="314">
        <v>63671</v>
      </c>
      <c r="AQ9" s="315">
        <v>61284</v>
      </c>
      <c r="AR9" s="316">
        <v>3.9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522</v>
      </c>
      <c r="AL10" s="1216"/>
      <c r="AM10" s="1216"/>
      <c r="AN10" s="1217"/>
      <c r="AO10" s="317">
        <v>1188283</v>
      </c>
      <c r="AP10" s="317">
        <v>9316</v>
      </c>
      <c r="AQ10" s="318">
        <v>4056</v>
      </c>
      <c r="AR10" s="319">
        <v>129.69999999999999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523</v>
      </c>
      <c r="AL11" s="1216"/>
      <c r="AM11" s="1216"/>
      <c r="AN11" s="1217"/>
      <c r="AO11" s="317">
        <v>33574</v>
      </c>
      <c r="AP11" s="317">
        <v>263</v>
      </c>
      <c r="AQ11" s="318">
        <v>604</v>
      </c>
      <c r="AR11" s="319">
        <v>-56.5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524</v>
      </c>
      <c r="AL12" s="1216"/>
      <c r="AM12" s="1216"/>
      <c r="AN12" s="1217"/>
      <c r="AO12" s="317" t="s">
        <v>525</v>
      </c>
      <c r="AP12" s="317" t="s">
        <v>525</v>
      </c>
      <c r="AQ12" s="318">
        <v>21</v>
      </c>
      <c r="AR12" s="319" t="s">
        <v>525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526</v>
      </c>
      <c r="AL13" s="1216"/>
      <c r="AM13" s="1216"/>
      <c r="AN13" s="1217"/>
      <c r="AO13" s="317">
        <v>477592</v>
      </c>
      <c r="AP13" s="317">
        <v>3744</v>
      </c>
      <c r="AQ13" s="318">
        <v>2509</v>
      </c>
      <c r="AR13" s="319">
        <v>49.2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527</v>
      </c>
      <c r="AL14" s="1216"/>
      <c r="AM14" s="1216"/>
      <c r="AN14" s="1217"/>
      <c r="AO14" s="317">
        <v>131698</v>
      </c>
      <c r="AP14" s="317">
        <v>1033</v>
      </c>
      <c r="AQ14" s="318">
        <v>1157</v>
      </c>
      <c r="AR14" s="319">
        <v>-10.7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528</v>
      </c>
      <c r="AL15" s="1222"/>
      <c r="AM15" s="1222"/>
      <c r="AN15" s="1223"/>
      <c r="AO15" s="317">
        <v>-873419</v>
      </c>
      <c r="AP15" s="317">
        <v>-6848</v>
      </c>
      <c r="AQ15" s="318">
        <v>-4228</v>
      </c>
      <c r="AR15" s="319">
        <v>62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9079064</v>
      </c>
      <c r="AP16" s="317">
        <v>71179</v>
      </c>
      <c r="AQ16" s="318">
        <v>65402</v>
      </c>
      <c r="AR16" s="319">
        <v>8.8000000000000007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533</v>
      </c>
      <c r="AL21" s="1225"/>
      <c r="AM21" s="1225"/>
      <c r="AN21" s="1226"/>
      <c r="AO21" s="330">
        <v>6.06</v>
      </c>
      <c r="AP21" s="331">
        <v>6.06</v>
      </c>
      <c r="AQ21" s="332">
        <v>0</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534</v>
      </c>
      <c r="AL22" s="1225"/>
      <c r="AM22" s="1225"/>
      <c r="AN22" s="1226"/>
      <c r="AO22" s="335">
        <v>100.2</v>
      </c>
      <c r="AP22" s="336">
        <v>99.2</v>
      </c>
      <c r="AQ22" s="337">
        <v>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516</v>
      </c>
      <c r="AP30" s="305"/>
      <c r="AQ30" s="306" t="s">
        <v>517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518</v>
      </c>
      <c r="AQ31" s="312" t="s">
        <v>519</v>
      </c>
      <c r="AR31" s="313" t="s">
        <v>520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538</v>
      </c>
      <c r="AL32" s="1219"/>
      <c r="AM32" s="1219"/>
      <c r="AN32" s="1220"/>
      <c r="AO32" s="345">
        <v>6900658</v>
      </c>
      <c r="AP32" s="345">
        <v>54101</v>
      </c>
      <c r="AQ32" s="346">
        <v>32044</v>
      </c>
      <c r="AR32" s="347">
        <v>68.8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539</v>
      </c>
      <c r="AL33" s="1219"/>
      <c r="AM33" s="1219"/>
      <c r="AN33" s="1220"/>
      <c r="AO33" s="345" t="s">
        <v>525</v>
      </c>
      <c r="AP33" s="345" t="s">
        <v>525</v>
      </c>
      <c r="AQ33" s="346">
        <v>6</v>
      </c>
      <c r="AR33" s="347" t="s">
        <v>525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540</v>
      </c>
      <c r="AL34" s="1219"/>
      <c r="AM34" s="1219"/>
      <c r="AN34" s="1220"/>
      <c r="AO34" s="345" t="s">
        <v>525</v>
      </c>
      <c r="AP34" s="345" t="s">
        <v>525</v>
      </c>
      <c r="AQ34" s="346">
        <v>29</v>
      </c>
      <c r="AR34" s="347" t="s">
        <v>525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541</v>
      </c>
      <c r="AL35" s="1219"/>
      <c r="AM35" s="1219"/>
      <c r="AN35" s="1220"/>
      <c r="AO35" s="345">
        <v>477572</v>
      </c>
      <c r="AP35" s="345">
        <v>3744</v>
      </c>
      <c r="AQ35" s="346">
        <v>6008</v>
      </c>
      <c r="AR35" s="347">
        <v>-37.700000000000003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542</v>
      </c>
      <c r="AL36" s="1219"/>
      <c r="AM36" s="1219"/>
      <c r="AN36" s="1220"/>
      <c r="AO36" s="345">
        <v>40076</v>
      </c>
      <c r="AP36" s="345">
        <v>314</v>
      </c>
      <c r="AQ36" s="346">
        <v>1138</v>
      </c>
      <c r="AR36" s="347">
        <v>-72.400000000000006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543</v>
      </c>
      <c r="AL37" s="1219"/>
      <c r="AM37" s="1219"/>
      <c r="AN37" s="1220"/>
      <c r="AO37" s="345">
        <v>35061</v>
      </c>
      <c r="AP37" s="345">
        <v>275</v>
      </c>
      <c r="AQ37" s="346">
        <v>852</v>
      </c>
      <c r="AR37" s="347">
        <v>-67.7</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544</v>
      </c>
      <c r="AL38" s="1228"/>
      <c r="AM38" s="1228"/>
      <c r="AN38" s="1229"/>
      <c r="AO38" s="348">
        <v>33</v>
      </c>
      <c r="AP38" s="348">
        <v>0</v>
      </c>
      <c r="AQ38" s="349">
        <v>2</v>
      </c>
      <c r="AR38" s="337">
        <v>-100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545</v>
      </c>
      <c r="AL39" s="1228"/>
      <c r="AM39" s="1228"/>
      <c r="AN39" s="1229"/>
      <c r="AO39" s="345">
        <v>-422512</v>
      </c>
      <c r="AP39" s="345">
        <v>-3312</v>
      </c>
      <c r="AQ39" s="346">
        <v>-6316</v>
      </c>
      <c r="AR39" s="347">
        <v>-47.6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546</v>
      </c>
      <c r="AL40" s="1219"/>
      <c r="AM40" s="1219"/>
      <c r="AN40" s="1220"/>
      <c r="AO40" s="345">
        <v>-5297675</v>
      </c>
      <c r="AP40" s="345">
        <v>-41533</v>
      </c>
      <c r="AQ40" s="346">
        <v>-26078</v>
      </c>
      <c r="AR40" s="347">
        <v>59.3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301</v>
      </c>
      <c r="AL41" s="1231"/>
      <c r="AM41" s="1231"/>
      <c r="AN41" s="1232"/>
      <c r="AO41" s="345">
        <v>1733213</v>
      </c>
      <c r="AP41" s="345">
        <v>13588</v>
      </c>
      <c r="AQ41" s="346">
        <v>7686</v>
      </c>
      <c r="AR41" s="347">
        <v>76.8</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516</v>
      </c>
      <c r="AN49" s="1235" t="s">
        <v>550</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551</v>
      </c>
      <c r="AO50" s="362" t="s">
        <v>552</v>
      </c>
      <c r="AP50" s="363" t="s">
        <v>553</v>
      </c>
      <c r="AQ50" s="364" t="s">
        <v>554</v>
      </c>
      <c r="AR50" s="365" t="s">
        <v>555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16982327</v>
      </c>
      <c r="AN51" s="367">
        <v>130541</v>
      </c>
      <c r="AO51" s="368">
        <v>32.1</v>
      </c>
      <c r="AP51" s="369">
        <v>40879</v>
      </c>
      <c r="AQ51" s="370">
        <v>-7.7</v>
      </c>
      <c r="AR51" s="371">
        <v>39.799999999999997</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11406751</v>
      </c>
      <c r="AN52" s="375">
        <v>87682</v>
      </c>
      <c r="AO52" s="376">
        <v>27.5</v>
      </c>
      <c r="AP52" s="377">
        <v>24087</v>
      </c>
      <c r="AQ52" s="378">
        <v>-7.9</v>
      </c>
      <c r="AR52" s="379">
        <v>35.4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10766138</v>
      </c>
      <c r="AN53" s="367">
        <v>82943</v>
      </c>
      <c r="AO53" s="368">
        <v>-36.5</v>
      </c>
      <c r="AP53" s="369">
        <v>42651</v>
      </c>
      <c r="AQ53" s="370">
        <v>4.3</v>
      </c>
      <c r="AR53" s="371">
        <v>-40.799999999999997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7102033</v>
      </c>
      <c r="AN54" s="375">
        <v>54715</v>
      </c>
      <c r="AO54" s="376">
        <v>-37.6</v>
      </c>
      <c r="AP54" s="377">
        <v>22675</v>
      </c>
      <c r="AQ54" s="378">
        <v>-5.9</v>
      </c>
      <c r="AR54" s="379">
        <v>-31.7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5322131</v>
      </c>
      <c r="AN55" s="367">
        <v>41256</v>
      </c>
      <c r="AO55" s="368">
        <v>-50.3</v>
      </c>
      <c r="AP55" s="369">
        <v>43226</v>
      </c>
      <c r="AQ55" s="370">
        <v>1.3</v>
      </c>
      <c r="AR55" s="371">
        <v>-51.6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3881018</v>
      </c>
      <c r="AN56" s="375">
        <v>30085</v>
      </c>
      <c r="AO56" s="376">
        <v>-45</v>
      </c>
      <c r="AP56" s="377">
        <v>22622</v>
      </c>
      <c r="AQ56" s="378">
        <v>-0.2</v>
      </c>
      <c r="AR56" s="379">
        <v>-44.8</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7423549</v>
      </c>
      <c r="AN57" s="367">
        <v>57913</v>
      </c>
      <c r="AO57" s="368">
        <v>40.4</v>
      </c>
      <c r="AP57" s="369">
        <v>42836</v>
      </c>
      <c r="AQ57" s="370">
        <v>-0.9</v>
      </c>
      <c r="AR57" s="371">
        <v>41.3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4762965</v>
      </c>
      <c r="AN58" s="375">
        <v>37157</v>
      </c>
      <c r="AO58" s="376">
        <v>23.5</v>
      </c>
      <c r="AP58" s="377">
        <v>22936</v>
      </c>
      <c r="AQ58" s="378">
        <v>1.4</v>
      </c>
      <c r="AR58" s="379">
        <v>22.1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6122592</v>
      </c>
      <c r="AN59" s="367">
        <v>48001</v>
      </c>
      <c r="AO59" s="368">
        <v>-17.100000000000001</v>
      </c>
      <c r="AP59" s="369">
        <v>44161</v>
      </c>
      <c r="AQ59" s="370">
        <v>3.1</v>
      </c>
      <c r="AR59" s="371">
        <v>-20.2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3687874</v>
      </c>
      <c r="AN60" s="375">
        <v>28913</v>
      </c>
      <c r="AO60" s="376">
        <v>-22.2</v>
      </c>
      <c r="AP60" s="377">
        <v>23644</v>
      </c>
      <c r="AQ60" s="378">
        <v>3.1</v>
      </c>
      <c r="AR60" s="379">
        <v>-25.3</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9323347</v>
      </c>
      <c r="AN61" s="382">
        <v>72131</v>
      </c>
      <c r="AO61" s="383">
        <v>-6.3</v>
      </c>
      <c r="AP61" s="384">
        <v>42751</v>
      </c>
      <c r="AQ61" s="385">
        <v>0</v>
      </c>
      <c r="AR61" s="371">
        <v>-6.3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6168128</v>
      </c>
      <c r="AN62" s="375">
        <v>47710</v>
      </c>
      <c r="AO62" s="376">
        <v>-10.8</v>
      </c>
      <c r="AP62" s="377">
        <v>23193</v>
      </c>
      <c r="AQ62" s="378">
        <v>-1.9</v>
      </c>
      <c r="AR62" s="379">
        <v>-8.9</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7bzOi+rUn/hyN4zz86BsR+Qs7lNM8ne5fUoafBaY2YDfZ8IeETweZYxUNpZdRidxrBFPunhi+Kv/4aA5LZ3cpA==" saltValue="UIRHh/ze+B6jIcOHGJr9U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564</v>
      </c>
    </row>
    <row r="120" spans="125:125" ht="13.5" hidden="1" customHeight="1"/>
    <row r="121" spans="125:125" ht="13.5" hidden="1" customHeight="1">
      <c r="DU121" s="292"/>
    </row>
  </sheetData>
  <sheetProtection algorithmName="SHA-512" hashValue="YayLvsurcgWSwuK2kFqytLi9tldicRkyxRgtSfvF7uaHgHk62iw+eccg7wtdaYtxpcDn42FM1qTtqADf+3ZsQQ==" saltValue="Uk6Z+uJVmjV5monuQYtIl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565</v>
      </c>
    </row>
  </sheetData>
  <sheetProtection algorithmName="SHA-512" hashValue="3OavCF6rFeaUj9Z5bBLB30nbE43nm0H13KZ1/LsxgXvNWsfNhQE/2CVuNy26NGShpb3oI2g8Q6UWNNq5+wXl8A==" saltValue="WZMEyYiaWXPpRNCTWpn8L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38" t="s">
        <v>3</v>
      </c>
      <c r="D47" s="1238"/>
      <c r="E47" s="1239"/>
      <c r="F47" s="11">
        <v>26.68</v>
      </c>
      <c r="G47" s="12">
        <v>25.1</v>
      </c>
      <c r="H47" s="12">
        <v>24.96</v>
      </c>
      <c r="I47" s="12">
        <v>26.51</v>
      </c>
      <c r="J47" s="13">
        <v>25.67</v>
      </c>
    </row>
    <row r="48" spans="2:10" ht="57.75" customHeight="1">
      <c r="B48" s="14"/>
      <c r="C48" s="1240" t="s">
        <v>4</v>
      </c>
      <c r="D48" s="1240"/>
      <c r="E48" s="1241"/>
      <c r="F48" s="15">
        <v>1.84</v>
      </c>
      <c r="G48" s="16">
        <v>4.92</v>
      </c>
      <c r="H48" s="16">
        <v>4.22</v>
      </c>
      <c r="I48" s="16">
        <v>3.05</v>
      </c>
      <c r="J48" s="17">
        <v>3.41</v>
      </c>
    </row>
    <row r="49" spans="2:10" ht="57.75" customHeight="1" thickBot="1">
      <c r="B49" s="18"/>
      <c r="C49" s="1242" t="s">
        <v>5</v>
      </c>
      <c r="D49" s="1242"/>
      <c r="E49" s="1243"/>
      <c r="F49" s="19" t="s">
        <v>571</v>
      </c>
      <c r="G49" s="20">
        <v>0.81</v>
      </c>
      <c r="H49" s="20" t="s">
        <v>572</v>
      </c>
      <c r="I49" s="20" t="s">
        <v>573</v>
      </c>
      <c r="J49" s="21" t="s">
        <v>574</v>
      </c>
    </row>
    <row r="50" spans="2:10" ht="13.5" customHeight="1"/>
  </sheetData>
  <sheetProtection algorithmName="SHA-512" hashValue="Btt7/s3MgNF2v8/uTSYSd0/Q05/N+O9+aF2X3OwaAVNdoirUMnRtQDh7Ugh3eAVSFjXXyeoDAU363lPiQepl6w==" saltValue="7fY5lhrJraXSf+c6y+8y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大久保 将</dc:creator>
  <cp:lastModifiedBy> </cp:lastModifiedBy>
  <cp:lastPrinted>2022-09-08T02:43:11Z</cp:lastPrinted>
  <dcterms:created xsi:type="dcterms:W3CDTF">2022-09-07T23:52:43Z</dcterms:created>
  <dcterms:modified xsi:type="dcterms:W3CDTF">2022-09-27T07:18:04Z</dcterms:modified>
</cp:coreProperties>
</file>